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My Documents\Not in Laptop\SBI - Moharana- CCG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S91" i="1"/>
  <c r="O91" i="1"/>
  <c r="N91" i="1"/>
  <c r="M91" i="1"/>
  <c r="K91" i="1"/>
  <c r="T91" i="1" s="1"/>
  <c r="Q90" i="1"/>
  <c r="Q92" i="1" s="1"/>
  <c r="P90" i="1"/>
  <c r="P92" i="1" s="1"/>
  <c r="N90" i="1"/>
  <c r="N92" i="1" s="1"/>
  <c r="M90" i="1"/>
  <c r="M92" i="1" s="1"/>
  <c r="L90" i="1"/>
  <c r="J90" i="1"/>
  <c r="I90" i="1"/>
  <c r="I92" i="1" s="1"/>
  <c r="F89" i="1"/>
  <c r="S86" i="1"/>
  <c r="S85" i="1"/>
  <c r="S84" i="1"/>
  <c r="S83" i="1"/>
  <c r="O83" i="1"/>
  <c r="T83" i="1" s="1"/>
  <c r="K83" i="1"/>
  <c r="F80" i="1"/>
  <c r="S78" i="1"/>
  <c r="S77" i="1"/>
  <c r="S76" i="1"/>
  <c r="O76" i="1"/>
  <c r="K76" i="1"/>
  <c r="T76" i="1" s="1"/>
  <c r="S75" i="1"/>
  <c r="F75" i="1"/>
  <c r="S74" i="1"/>
  <c r="S73" i="1"/>
  <c r="O73" i="1"/>
  <c r="K73" i="1"/>
  <c r="T73" i="1" s="1"/>
  <c r="F73" i="1"/>
  <c r="S71" i="1"/>
  <c r="O71" i="1"/>
  <c r="F71" i="1"/>
  <c r="S70" i="1"/>
  <c r="O70" i="1"/>
  <c r="K70" i="1"/>
  <c r="T70" i="1" s="1"/>
  <c r="E70" i="1"/>
  <c r="E90" i="1" s="1"/>
  <c r="F68" i="1"/>
  <c r="S67" i="1"/>
  <c r="S66" i="1"/>
  <c r="S65" i="1"/>
  <c r="S64" i="1"/>
  <c r="S63" i="1"/>
  <c r="O63" i="1"/>
  <c r="T63" i="1" s="1"/>
  <c r="K63" i="1"/>
  <c r="F61" i="1"/>
  <c r="S53" i="1"/>
  <c r="T53" i="1" s="1"/>
  <c r="O53" i="1"/>
  <c r="K53" i="1"/>
  <c r="F51" i="1"/>
  <c r="S49" i="1"/>
  <c r="O49" i="1"/>
  <c r="K49" i="1"/>
  <c r="T49" i="1" s="1"/>
  <c r="F47" i="1"/>
  <c r="S41" i="1"/>
  <c r="O41" i="1"/>
  <c r="K41" i="1"/>
  <c r="T41" i="1" s="1"/>
  <c r="F39" i="1"/>
  <c r="S34" i="1"/>
  <c r="O34" i="1"/>
  <c r="K34" i="1"/>
  <c r="T34" i="1" s="1"/>
  <c r="S31" i="1"/>
  <c r="O31" i="1"/>
  <c r="K31" i="1"/>
  <c r="T31" i="1" s="1"/>
  <c r="F31" i="1"/>
  <c r="F29" i="1"/>
  <c r="T24" i="1"/>
  <c r="S24" i="1"/>
  <c r="O24" i="1"/>
  <c r="K24" i="1"/>
  <c r="F22" i="1"/>
  <c r="S20" i="1"/>
  <c r="O20" i="1"/>
  <c r="K20" i="1"/>
  <c r="T20" i="1" s="1"/>
  <c r="S17" i="1"/>
  <c r="O17" i="1"/>
  <c r="K17" i="1"/>
  <c r="T17" i="1" s="1"/>
  <c r="F17" i="1"/>
  <c r="S13" i="1"/>
  <c r="O13" i="1"/>
  <c r="K13" i="1"/>
  <c r="T13" i="1" s="1"/>
  <c r="F13" i="1"/>
  <c r="S10" i="1"/>
  <c r="R10" i="1"/>
  <c r="R90" i="1" s="1"/>
  <c r="R92" i="1" s="1"/>
  <c r="O10" i="1"/>
  <c r="K10" i="1"/>
  <c r="T10" i="1" s="1"/>
  <c r="F10" i="1"/>
  <c r="S7" i="1"/>
  <c r="S90" i="1" s="1"/>
  <c r="S92" i="1" s="1"/>
  <c r="O7" i="1"/>
  <c r="O90" i="1" s="1"/>
  <c r="O92" i="1" s="1"/>
  <c r="K7" i="1"/>
  <c r="K90" i="1" s="1"/>
  <c r="F7" i="1"/>
  <c r="F90" i="1" s="1"/>
  <c r="K92" i="1" l="1"/>
  <c r="T90" i="1"/>
  <c r="T7" i="1"/>
  <c r="T92" i="1" s="1"/>
</calcChain>
</file>

<file path=xl/sharedStrings.xml><?xml version="1.0" encoding="utf-8"?>
<sst xmlns="http://schemas.openxmlformats.org/spreadsheetml/2006/main" count="216" uniqueCount="118">
  <si>
    <t xml:space="preserve"> O2 Chemicals Pvt Ltd</t>
  </si>
  <si>
    <t>Consideration</t>
  </si>
  <si>
    <t>Stamp Duty</t>
  </si>
  <si>
    <t>Registration Fees</t>
  </si>
  <si>
    <t>As per B/S</t>
  </si>
  <si>
    <t>Sl.No</t>
  </si>
  <si>
    <t>Date</t>
  </si>
  <si>
    <t>Deed No</t>
  </si>
  <si>
    <t>Name of the Vendors</t>
  </si>
  <si>
    <t>Area</t>
  </si>
  <si>
    <t>Total</t>
  </si>
  <si>
    <t>Name of the</t>
  </si>
  <si>
    <t>Cash</t>
  </si>
  <si>
    <t>Cheque</t>
  </si>
  <si>
    <t>Cach</t>
  </si>
  <si>
    <t>Online</t>
  </si>
  <si>
    <t xml:space="preserve">As on </t>
  </si>
  <si>
    <t>Decimal</t>
  </si>
  <si>
    <t>Buyer</t>
  </si>
  <si>
    <t>31.03.2023</t>
  </si>
  <si>
    <t>A</t>
  </si>
  <si>
    <t>B</t>
  </si>
  <si>
    <t>C</t>
  </si>
  <si>
    <t>(A+B+C)</t>
  </si>
  <si>
    <t>01</t>
  </si>
  <si>
    <t>25.10.2021</t>
  </si>
  <si>
    <t>Gyanganga Educational Trust</t>
  </si>
  <si>
    <t>O2 Chemicals Pvt. Ltd</t>
  </si>
  <si>
    <t xml:space="preserve"> </t>
  </si>
  <si>
    <t>08.10.2021</t>
  </si>
  <si>
    <t>24.10.2021</t>
  </si>
  <si>
    <t>02</t>
  </si>
  <si>
    <t>09.12.2021</t>
  </si>
  <si>
    <t>18.21.2021</t>
  </si>
  <si>
    <t>03</t>
  </si>
  <si>
    <t>07.10.2021</t>
  </si>
  <si>
    <t xml:space="preserve">Sabina Khatun </t>
  </si>
  <si>
    <t>Boyron Biswas</t>
  </si>
  <si>
    <t>Milton Biswas</t>
  </si>
  <si>
    <t>Nipanjit Biswas</t>
  </si>
  <si>
    <t>04</t>
  </si>
  <si>
    <t>02.06.2022</t>
  </si>
  <si>
    <t>Bikash Ghosh</t>
  </si>
  <si>
    <t>05</t>
  </si>
  <si>
    <t>23.05.2022</t>
  </si>
  <si>
    <t>Sachin Mondal</t>
  </si>
  <si>
    <t>Manik Mondal</t>
  </si>
  <si>
    <t>24.05.2022</t>
  </si>
  <si>
    <t>06</t>
  </si>
  <si>
    <t xml:space="preserve">Gurudas Mondal </t>
  </si>
  <si>
    <t>Kalachand Mondal</t>
  </si>
  <si>
    <t>Sukumar Mondal</t>
  </si>
  <si>
    <t>Chhaya Mondal</t>
  </si>
  <si>
    <t>Sraboni Mondal</t>
  </si>
  <si>
    <t>07</t>
  </si>
  <si>
    <t>07.06.2022</t>
  </si>
  <si>
    <t>DhIren Rabidas</t>
  </si>
  <si>
    <t>08</t>
  </si>
  <si>
    <t>24.01.2022</t>
  </si>
  <si>
    <t>Prakasah Ghosh</t>
  </si>
  <si>
    <t>Subhas Ghosh</t>
  </si>
  <si>
    <t>Animesh Ghosh</t>
  </si>
  <si>
    <t>Diya Ghosh</t>
  </si>
  <si>
    <t>Sonali Ghosh</t>
  </si>
  <si>
    <t>Khokan Ghosh</t>
  </si>
  <si>
    <t>09</t>
  </si>
  <si>
    <t>10</t>
  </si>
  <si>
    <t>25.01.2022</t>
  </si>
  <si>
    <t xml:space="preserve">Subal Kumar Mondal </t>
  </si>
  <si>
    <t>Bifal Mondal</t>
  </si>
  <si>
    <t>Sanaka Singho</t>
  </si>
  <si>
    <t>11</t>
  </si>
  <si>
    <t>31.05.2022</t>
  </si>
  <si>
    <t xml:space="preserve">Phanibhusan Ghosh </t>
  </si>
  <si>
    <t>Minu Ghosh</t>
  </si>
  <si>
    <t>30.05.2022</t>
  </si>
  <si>
    <t>Taraknath Ghosh</t>
  </si>
  <si>
    <t>Rita Ghosh</t>
  </si>
  <si>
    <t>Chanchala Ghosh</t>
  </si>
  <si>
    <t>Dipak Ghosh</t>
  </si>
  <si>
    <t>Sabita Ghosh</t>
  </si>
  <si>
    <t>Boby Ghosh</t>
  </si>
  <si>
    <t>Dali Ghosh</t>
  </si>
  <si>
    <t>12</t>
  </si>
  <si>
    <t>27.07.2022</t>
  </si>
  <si>
    <t xml:space="preserve">Alim Mondal </t>
  </si>
  <si>
    <t>Bandana Mondal</t>
  </si>
  <si>
    <t>01.08.2022</t>
  </si>
  <si>
    <t>Urbashi Mondal</t>
  </si>
  <si>
    <t>Sharmila Mondal</t>
  </si>
  <si>
    <t>Asha Mondal Singha</t>
  </si>
  <si>
    <t>13</t>
  </si>
  <si>
    <t>28.06.2022</t>
  </si>
  <si>
    <t xml:space="preserve">Tapati Das </t>
  </si>
  <si>
    <t>Sumita Ghosh</t>
  </si>
  <si>
    <t>14</t>
  </si>
  <si>
    <t>29.06.2022</t>
  </si>
  <si>
    <t>Rabi Rabidas</t>
  </si>
  <si>
    <t>15</t>
  </si>
  <si>
    <t xml:space="preserve">Dalia Sarkar </t>
  </si>
  <si>
    <t>Atri Sarkar</t>
  </si>
  <si>
    <t>Aditi Sarkar</t>
  </si>
  <si>
    <t>Achintya Kumar Sarkar</t>
  </si>
  <si>
    <t>Ramkrishna Sarkar</t>
  </si>
  <si>
    <t>16</t>
  </si>
  <si>
    <t>22.02.2022</t>
  </si>
  <si>
    <t>Krishna Mondal &amp; Ors</t>
  </si>
  <si>
    <t>Rajesh Mondal</t>
  </si>
  <si>
    <t>Mampi Bhaskar</t>
  </si>
  <si>
    <t>Tama Majhi</t>
  </si>
  <si>
    <t>Sadhu Majhi</t>
  </si>
  <si>
    <t>Bebi Majhi</t>
  </si>
  <si>
    <t>Chumki Majhi</t>
  </si>
  <si>
    <t>Less: For Bayron Biswas</t>
  </si>
  <si>
    <t>Expenses of</t>
  </si>
  <si>
    <t>Note:</t>
  </si>
  <si>
    <t>Advocates Fees shall be extra</t>
  </si>
  <si>
    <t>Details of Expenses for Cost of Land by  O2 Chemicals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</si>
</sst>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(* #,##0.0000_);_(* \(#,##0.0000\);_(* &quot;-&quot;??_);_(@_)"/>
    <numFmt numFmtId="166" formatCode="_(* #,##0_);_(* \(#,##0\);_(* &quot;-&quot;??_);_(@_)"/>
    <numFmt numFmtId="167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/>
    <xf numFmtId="0" fontId="2" fillId="0" borderId="0" xfId="0" applyFont="1" applyBorder="1"/>
    <xf numFmtId="166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6" fontId="2" fillId="0" borderId="1" xfId="1" applyNumberFormat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6" fontId="2" fillId="0" borderId="2" xfId="1" applyNumberFormat="1" applyFont="1" applyBorder="1"/>
    <xf numFmtId="0" fontId="3" fillId="0" borderId="1" xfId="0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7" fontId="2" fillId="0" borderId="1" xfId="0" applyNumberFormat="1" applyFont="1" applyBorder="1"/>
    <xf numFmtId="43" fontId="2" fillId="0" borderId="1" xfId="1" applyFont="1" applyBorder="1"/>
    <xf numFmtId="43" fontId="2" fillId="0" borderId="0" xfId="1" applyFont="1" applyBorder="1"/>
    <xf numFmtId="166" fontId="2" fillId="0" borderId="1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6" fontId="2" fillId="0" borderId="0" xfId="1" applyNumberFormat="1" applyFont="1" applyBorder="1"/>
    <xf numFmtId="166" fontId="2" fillId="0" borderId="1" xfId="0" applyNumberFormat="1" applyFont="1" applyBorder="1"/>
    <xf numFmtId="165" fontId="2" fillId="0" borderId="1" xfId="0" applyNumberFormat="1" applyFont="1" applyBorder="1"/>
    <xf numFmtId="165" fontId="2" fillId="0" borderId="0" xfId="0" applyNumberFormat="1" applyFont="1" applyBorder="1"/>
    <xf numFmtId="164" fontId="2" fillId="0" borderId="1" xfId="0" applyNumberFormat="1" applyFont="1" applyBorder="1"/>
    <xf numFmtId="166" fontId="2" fillId="0" borderId="1" xfId="1" applyNumberFormat="1" applyFont="1" applyFill="1" applyBorder="1"/>
    <xf numFmtId="166" fontId="2" fillId="0" borderId="1" xfId="1" quotePrefix="1" applyNumberFormat="1" applyFont="1" applyBorder="1"/>
    <xf numFmtId="165" fontId="2" fillId="0" borderId="3" xfId="1" applyNumberFormat="1" applyFont="1" applyBorder="1"/>
    <xf numFmtId="165" fontId="2" fillId="0" borderId="4" xfId="1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5" fontId="2" fillId="0" borderId="1" xfId="1" applyNumberFormat="1" applyFont="1" applyFill="1" applyBorder="1"/>
    <xf numFmtId="165" fontId="2" fillId="0" borderId="3" xfId="1" applyNumberFormat="1" applyFont="1" applyFill="1" applyBorder="1"/>
    <xf numFmtId="165" fontId="3" fillId="0" borderId="1" xfId="0" applyNumberFormat="1" applyFont="1" applyBorder="1"/>
    <xf numFmtId="165" fontId="3" fillId="0" borderId="0" xfId="0" applyNumberFormat="1" applyFont="1" applyBorder="1"/>
    <xf numFmtId="166" fontId="3" fillId="0" borderId="1" xfId="1" applyNumberFormat="1" applyFont="1" applyBorder="1"/>
    <xf numFmtId="0" fontId="2" fillId="0" borderId="5" xfId="0" applyFont="1" applyBorder="1"/>
    <xf numFmtId="166" fontId="2" fillId="0" borderId="5" xfId="1" applyNumberFormat="1" applyFont="1" applyBorder="1"/>
    <xf numFmtId="0" fontId="3" fillId="0" borderId="1" xfId="0" applyFont="1" applyBorder="1" applyAlignment="1">
      <alignment horizontal="right"/>
    </xf>
    <xf numFmtId="165" fontId="3" fillId="0" borderId="1" xfId="1" applyNumberFormat="1" applyFont="1" applyBorder="1"/>
    <xf numFmtId="166" fontId="2" fillId="0" borderId="6" xfId="1" applyNumberFormat="1" applyFont="1" applyBorder="1"/>
    <xf numFmtId="166" fontId="2" fillId="0" borderId="7" xfId="1" applyNumberFormat="1" applyFont="1" applyBorder="1"/>
    <xf numFmtId="166" fontId="2" fillId="0" borderId="8" xfId="1" applyNumberFormat="1" applyFont="1" applyBorder="1"/>
    <xf numFmtId="165" fontId="2" fillId="0" borderId="0" xfId="1" applyNumberFormat="1" applyFont="1" applyBorder="1"/>
    <xf numFmtId="166" fontId="2" fillId="0" borderId="9" xfId="1" applyNumberFormat="1" applyFont="1" applyBorder="1"/>
    <xf numFmtId="166" fontId="2" fillId="0" borderId="4" xfId="1" applyNumberFormat="1" applyFont="1" applyBorder="1"/>
    <xf numFmtId="166" fontId="2" fillId="0" borderId="10" xfId="1" applyNumberFormat="1" applyFont="1" applyBorder="1"/>
    <xf numFmtId="166" fontId="2" fillId="0" borderId="11" xfId="0" applyNumberFormat="1" applyFont="1" applyBorder="1"/>
    <xf numFmtId="166" fontId="2" fillId="0" borderId="4" xfId="0" applyNumberFormat="1" applyFont="1" applyBorder="1"/>
    <xf numFmtId="43" fontId="2" fillId="0" borderId="11" xfId="1" applyFont="1" applyBorder="1"/>
    <xf numFmtId="166" fontId="2" fillId="0" borderId="12" xfId="1" applyNumberFormat="1" applyFont="1" applyBorder="1"/>
    <xf numFmtId="166" fontId="2" fillId="0" borderId="12" xfId="0" applyNumberFormat="1" applyFont="1" applyBorder="1"/>
    <xf numFmtId="165" fontId="3" fillId="0" borderId="0" xfId="1" applyNumberFormat="1" applyFont="1" applyBorder="1"/>
    <xf numFmtId="0" fontId="3" fillId="0" borderId="0" xfId="0" applyFont="1" applyBorder="1"/>
    <xf numFmtId="166" fontId="3" fillId="0" borderId="0" xfId="0" applyNumberFormat="1" applyFont="1" applyBorder="1"/>
    <xf numFmtId="166" fontId="2" fillId="0" borderId="0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abSelected="1" topLeftCell="D40" workbookViewId="0">
      <selection activeCell="G2" sqref="G2"/>
    </sheetView>
  </sheetViews>
  <sheetFormatPr defaultRowHeight="15" x14ac:dyDescent="0.25"/>
  <cols>
    <col min="1" max="1" width="5.7109375" style="8" customWidth="1"/>
    <col min="2" max="2" width="10.85546875" style="5" customWidth="1"/>
    <col min="3" max="3" width="8.42578125" style="8" customWidth="1"/>
    <col min="4" max="4" width="27.5703125" style="5" customWidth="1"/>
    <col min="5" max="5" width="13.5703125" style="47" customWidth="1"/>
    <col min="6" max="6" width="12" style="47" customWidth="1"/>
    <col min="7" max="7" width="20.85546875" style="5" customWidth="1"/>
    <col min="8" max="8" width="2.140625" style="5" customWidth="1"/>
    <col min="9" max="9" width="11.140625" style="5" customWidth="1"/>
    <col min="10" max="11" width="12.140625" style="5" customWidth="1"/>
    <col min="12" max="12" width="2.28515625" style="5" customWidth="1"/>
    <col min="13" max="13" width="11" style="5" customWidth="1"/>
    <col min="14" max="14" width="11.28515625" style="5" customWidth="1"/>
    <col min="15" max="15" width="10.28515625" style="5" customWidth="1"/>
    <col min="16" max="16" width="1.28515625" style="5" customWidth="1"/>
    <col min="17" max="17" width="9.7109375" style="5" customWidth="1"/>
    <col min="18" max="18" width="11.28515625" style="24" customWidth="1"/>
    <col min="19" max="19" width="10.28515625" style="24" customWidth="1"/>
    <col min="20" max="20" width="12.42578125" style="5" customWidth="1"/>
    <col min="21" max="16384" width="9.140625" style="5"/>
  </cols>
  <sheetData>
    <row r="1" spans="1:20" x14ac:dyDescent="0.25">
      <c r="A1" s="61" t="s">
        <v>0</v>
      </c>
      <c r="B1" s="61"/>
      <c r="C1" s="16"/>
      <c r="D1" s="62"/>
      <c r="E1" s="4"/>
      <c r="F1" s="4"/>
      <c r="G1" s="3"/>
      <c r="I1" s="3"/>
      <c r="J1" s="3"/>
      <c r="K1" s="3"/>
      <c r="M1" s="3"/>
      <c r="N1" s="3"/>
      <c r="O1" s="3"/>
      <c r="Q1" s="3"/>
      <c r="R1" s="6"/>
      <c r="S1" s="6"/>
    </row>
    <row r="2" spans="1:20" x14ac:dyDescent="0.25">
      <c r="A2" s="61" t="s">
        <v>117</v>
      </c>
      <c r="B2" s="62"/>
      <c r="C2" s="16"/>
      <c r="D2" s="62"/>
      <c r="E2" s="4"/>
      <c r="F2" s="4"/>
      <c r="G2" s="3"/>
      <c r="I2" s="7" t="s">
        <v>1</v>
      </c>
      <c r="J2" s="7"/>
      <c r="K2" s="7"/>
      <c r="L2" s="8"/>
      <c r="M2" s="7" t="s">
        <v>2</v>
      </c>
      <c r="N2" s="7"/>
      <c r="O2" s="7"/>
      <c r="P2" s="8"/>
      <c r="Q2" s="7" t="s">
        <v>3</v>
      </c>
      <c r="R2" s="7"/>
      <c r="S2" s="9"/>
      <c r="T2" s="2" t="s">
        <v>4</v>
      </c>
    </row>
    <row r="3" spans="1:20" x14ac:dyDescent="0.25">
      <c r="A3" s="1"/>
      <c r="B3" s="3"/>
      <c r="C3" s="2"/>
      <c r="D3" s="3"/>
      <c r="E3" s="4"/>
      <c r="F3" s="4"/>
      <c r="G3" s="3"/>
      <c r="I3" s="2"/>
      <c r="J3" s="2"/>
      <c r="K3" s="2"/>
      <c r="L3" s="8"/>
      <c r="M3" s="2"/>
      <c r="N3" s="2"/>
      <c r="O3" s="2"/>
      <c r="P3" s="8"/>
      <c r="Q3" s="2"/>
      <c r="R3" s="2"/>
      <c r="S3" s="60"/>
      <c r="T3" s="2"/>
    </row>
    <row r="4" spans="1:20" x14ac:dyDescent="0.25">
      <c r="A4" s="2" t="s">
        <v>5</v>
      </c>
      <c r="B4" s="3" t="s">
        <v>6</v>
      </c>
      <c r="C4" s="2" t="s">
        <v>7</v>
      </c>
      <c r="D4" s="3" t="s">
        <v>8</v>
      </c>
      <c r="E4" s="10" t="s">
        <v>9</v>
      </c>
      <c r="F4" s="10" t="s">
        <v>10</v>
      </c>
      <c r="G4" s="2" t="s">
        <v>11</v>
      </c>
      <c r="H4" s="8"/>
      <c r="I4" s="11" t="s">
        <v>12</v>
      </c>
      <c r="J4" s="11" t="s">
        <v>13</v>
      </c>
      <c r="K4" s="11" t="s">
        <v>10</v>
      </c>
      <c r="L4" s="12"/>
      <c r="M4" s="2" t="s">
        <v>14</v>
      </c>
      <c r="N4" s="2" t="s">
        <v>15</v>
      </c>
      <c r="O4" s="2" t="s">
        <v>10</v>
      </c>
      <c r="P4" s="8"/>
      <c r="Q4" s="2" t="s">
        <v>14</v>
      </c>
      <c r="R4" s="13" t="s">
        <v>15</v>
      </c>
      <c r="S4" s="14" t="s">
        <v>10</v>
      </c>
      <c r="T4" s="2" t="s">
        <v>16</v>
      </c>
    </row>
    <row r="5" spans="1:20" x14ac:dyDescent="0.25">
      <c r="A5" s="2"/>
      <c r="B5" s="3"/>
      <c r="C5" s="2"/>
      <c r="D5" s="3"/>
      <c r="E5" s="10" t="s">
        <v>17</v>
      </c>
      <c r="F5" s="4"/>
      <c r="G5" s="2" t="s">
        <v>18</v>
      </c>
      <c r="H5" s="8"/>
      <c r="I5" s="2"/>
      <c r="J5" s="2"/>
      <c r="K5" s="2"/>
      <c r="L5" s="8"/>
      <c r="M5" s="2"/>
      <c r="N5" s="2"/>
      <c r="O5" s="2"/>
      <c r="P5" s="8"/>
      <c r="Q5" s="3"/>
      <c r="R5" s="6"/>
      <c r="S5" s="15"/>
      <c r="T5" s="2" t="s">
        <v>19</v>
      </c>
    </row>
    <row r="6" spans="1:20" x14ac:dyDescent="0.25">
      <c r="A6" s="2"/>
      <c r="B6" s="3"/>
      <c r="C6" s="2"/>
      <c r="D6" s="3"/>
      <c r="E6" s="3"/>
      <c r="F6" s="4"/>
      <c r="G6" s="3"/>
      <c r="I6" s="2"/>
      <c r="J6" s="2"/>
      <c r="K6" s="16" t="s">
        <v>20</v>
      </c>
      <c r="L6" s="8"/>
      <c r="M6" s="2"/>
      <c r="N6" s="2"/>
      <c r="O6" s="16" t="s">
        <v>21</v>
      </c>
      <c r="P6" s="8"/>
      <c r="Q6" s="3"/>
      <c r="R6" s="6"/>
      <c r="S6" s="17" t="s">
        <v>22</v>
      </c>
      <c r="T6" s="16" t="s">
        <v>23</v>
      </c>
    </row>
    <row r="7" spans="1:20" x14ac:dyDescent="0.25">
      <c r="A7" s="18" t="s">
        <v>24</v>
      </c>
      <c r="B7" s="3" t="s">
        <v>25</v>
      </c>
      <c r="C7" s="2">
        <v>12466</v>
      </c>
      <c r="D7" s="3" t="s">
        <v>26</v>
      </c>
      <c r="E7" s="19">
        <v>1429.72</v>
      </c>
      <c r="F7" s="19">
        <f>SUM(E7)</f>
        <v>1429.72</v>
      </c>
      <c r="G7" s="20" t="s">
        <v>27</v>
      </c>
      <c r="H7" s="21"/>
      <c r="I7" s="6">
        <v>0</v>
      </c>
      <c r="J7" s="6">
        <v>11000000</v>
      </c>
      <c r="K7" s="22">
        <f>SUM(I7:J7)</f>
        <v>11000000</v>
      </c>
      <c r="L7" s="23"/>
      <c r="M7" s="6">
        <v>5000</v>
      </c>
      <c r="N7" s="6">
        <v>979569</v>
      </c>
      <c r="O7" s="6">
        <f>SUM(M7:N7)</f>
        <v>984569</v>
      </c>
      <c r="P7" s="24"/>
      <c r="Q7" s="6">
        <v>84</v>
      </c>
      <c r="R7" s="6">
        <v>246151</v>
      </c>
      <c r="S7" s="15">
        <f>SUM(Q7:R7)</f>
        <v>246235</v>
      </c>
      <c r="T7" s="25">
        <f>K7+O7+S7</f>
        <v>12230804</v>
      </c>
    </row>
    <row r="8" spans="1:20" x14ac:dyDescent="0.25">
      <c r="A8" s="18" t="s">
        <v>28</v>
      </c>
      <c r="B8" s="3"/>
      <c r="C8" s="2"/>
      <c r="D8" s="3"/>
      <c r="E8" s="4"/>
      <c r="F8" s="4"/>
      <c r="G8" s="26"/>
      <c r="H8" s="27"/>
      <c r="I8" s="26"/>
      <c r="J8" s="26"/>
      <c r="K8" s="6"/>
      <c r="L8" s="23"/>
      <c r="M8" s="6" t="s">
        <v>29</v>
      </c>
      <c r="N8" s="28"/>
      <c r="O8" s="6"/>
      <c r="P8" s="24"/>
      <c r="Q8" s="3" t="s">
        <v>30</v>
      </c>
      <c r="R8" s="6" t="s">
        <v>30</v>
      </c>
      <c r="S8" s="15"/>
      <c r="T8" s="3"/>
    </row>
    <row r="9" spans="1:20" x14ac:dyDescent="0.25">
      <c r="A9" s="2"/>
      <c r="B9" s="3"/>
      <c r="C9" s="2"/>
      <c r="D9" s="3"/>
      <c r="E9" s="4"/>
      <c r="F9" s="4"/>
      <c r="G9" s="26"/>
      <c r="H9" s="27"/>
      <c r="I9" s="26"/>
      <c r="J9" s="26"/>
      <c r="K9" s="6"/>
      <c r="L9" s="23"/>
      <c r="M9" s="6"/>
      <c r="N9" s="28"/>
      <c r="O9" s="6"/>
      <c r="P9" s="24"/>
      <c r="Q9" s="3"/>
      <c r="R9" s="6"/>
      <c r="S9" s="15"/>
      <c r="T9" s="3"/>
    </row>
    <row r="10" spans="1:20" x14ac:dyDescent="0.25">
      <c r="A10" s="18" t="s">
        <v>31</v>
      </c>
      <c r="B10" s="3" t="s">
        <v>32</v>
      </c>
      <c r="C10" s="2">
        <v>15115</v>
      </c>
      <c r="D10" s="3" t="s">
        <v>26</v>
      </c>
      <c r="E10" s="26">
        <v>31.95</v>
      </c>
      <c r="F10" s="26">
        <f>SUM(E10)</f>
        <v>31.95</v>
      </c>
      <c r="G10" s="20" t="s">
        <v>27</v>
      </c>
      <c r="H10" s="21"/>
      <c r="I10" s="6">
        <v>200000</v>
      </c>
      <c r="J10" s="29">
        <v>524626</v>
      </c>
      <c r="K10" s="6">
        <f t="shared" ref="K10:K70" si="0">SUM(I10:J10)</f>
        <v>724626</v>
      </c>
      <c r="L10" s="23"/>
      <c r="M10" s="6">
        <v>5000</v>
      </c>
      <c r="N10" s="6">
        <v>16739</v>
      </c>
      <c r="O10" s="6">
        <f>SUM(M10:N10)</f>
        <v>21739</v>
      </c>
      <c r="P10" s="24"/>
      <c r="Q10" s="6"/>
      <c r="R10" s="6">
        <f>7246</f>
        <v>7246</v>
      </c>
      <c r="S10" s="15">
        <f>SUM(Q10:R10)</f>
        <v>7246</v>
      </c>
      <c r="T10" s="25">
        <f>K10+O10+S10</f>
        <v>753611</v>
      </c>
    </row>
    <row r="11" spans="1:20" x14ac:dyDescent="0.25">
      <c r="A11" s="2"/>
      <c r="B11" s="3"/>
      <c r="C11" s="2"/>
      <c r="D11" s="3"/>
      <c r="E11" s="26"/>
      <c r="F11" s="26"/>
      <c r="G11" s="20"/>
      <c r="H11" s="21"/>
      <c r="I11" s="6" t="s">
        <v>32</v>
      </c>
      <c r="J11" s="20"/>
      <c r="K11" s="6"/>
      <c r="L11" s="23"/>
      <c r="M11" s="6" t="s">
        <v>32</v>
      </c>
      <c r="N11" s="6" t="s">
        <v>32</v>
      </c>
      <c r="O11" s="6"/>
      <c r="P11" s="24"/>
      <c r="Q11" s="3" t="s">
        <v>28</v>
      </c>
      <c r="R11" s="6" t="s">
        <v>33</v>
      </c>
      <c r="S11" s="15"/>
      <c r="T11" s="3"/>
    </row>
    <row r="12" spans="1:20" x14ac:dyDescent="0.25">
      <c r="A12" s="2"/>
      <c r="B12" s="3"/>
      <c r="C12" s="2"/>
      <c r="D12" s="3"/>
      <c r="E12" s="26"/>
      <c r="F12" s="26"/>
      <c r="G12" s="20"/>
      <c r="H12" s="21"/>
      <c r="I12" s="6"/>
      <c r="J12" s="20"/>
      <c r="K12" s="6"/>
      <c r="L12" s="23"/>
      <c r="M12" s="6"/>
      <c r="N12" s="6"/>
      <c r="O12" s="6"/>
      <c r="P12" s="24"/>
      <c r="Q12" s="3"/>
      <c r="R12" s="6"/>
      <c r="S12" s="15"/>
      <c r="T12" s="3"/>
    </row>
    <row r="13" spans="1:20" x14ac:dyDescent="0.25">
      <c r="A13" s="18" t="s">
        <v>34</v>
      </c>
      <c r="B13" s="3" t="s">
        <v>35</v>
      </c>
      <c r="C13" s="2">
        <v>12074</v>
      </c>
      <c r="D13" s="3" t="s">
        <v>36</v>
      </c>
      <c r="E13" s="4">
        <v>58.75</v>
      </c>
      <c r="F13" s="4">
        <f>SUM(E13)</f>
        <v>58.75</v>
      </c>
      <c r="G13" s="3" t="s">
        <v>37</v>
      </c>
      <c r="I13" s="6">
        <v>199000</v>
      </c>
      <c r="J13" s="6">
        <v>186556</v>
      </c>
      <c r="K13" s="6">
        <f t="shared" si="0"/>
        <v>385556</v>
      </c>
      <c r="L13" s="23"/>
      <c r="M13" s="6">
        <v>5000</v>
      </c>
      <c r="N13" s="6">
        <v>6567</v>
      </c>
      <c r="O13" s="6">
        <f>SUM(M13:N13)</f>
        <v>11567</v>
      </c>
      <c r="P13" s="24"/>
      <c r="Q13" s="3">
        <v>0</v>
      </c>
      <c r="R13" s="6">
        <v>3836</v>
      </c>
      <c r="S13" s="15">
        <f>SUM(Q13:R13)</f>
        <v>3836</v>
      </c>
      <c r="T13" s="25">
        <f>K13+O13+S13</f>
        <v>400959</v>
      </c>
    </row>
    <row r="14" spans="1:20" x14ac:dyDescent="0.25">
      <c r="A14" s="2"/>
      <c r="B14" s="3"/>
      <c r="C14" s="2"/>
      <c r="D14" s="3"/>
      <c r="E14" s="4"/>
      <c r="F14" s="4"/>
      <c r="G14" s="3" t="s">
        <v>38</v>
      </c>
      <c r="I14" s="22" t="s">
        <v>35</v>
      </c>
      <c r="J14" s="3"/>
      <c r="K14" s="6"/>
      <c r="L14" s="23"/>
      <c r="M14" s="6" t="s">
        <v>35</v>
      </c>
      <c r="N14" s="6" t="s">
        <v>35</v>
      </c>
      <c r="O14" s="6"/>
      <c r="P14" s="24"/>
      <c r="Q14" s="3"/>
      <c r="R14" s="6" t="s">
        <v>35</v>
      </c>
      <c r="S14" s="15"/>
      <c r="T14" s="3"/>
    </row>
    <row r="15" spans="1:20" x14ac:dyDescent="0.25">
      <c r="A15" s="2"/>
      <c r="B15" s="3"/>
      <c r="C15" s="2"/>
      <c r="D15" s="3"/>
      <c r="E15" s="4"/>
      <c r="F15" s="4"/>
      <c r="G15" s="3" t="s">
        <v>39</v>
      </c>
      <c r="I15" s="6"/>
      <c r="J15" s="6"/>
      <c r="K15" s="6"/>
      <c r="L15" s="23"/>
      <c r="M15" s="6"/>
      <c r="N15" s="6"/>
      <c r="O15" s="6"/>
      <c r="P15" s="24"/>
      <c r="Q15" s="3"/>
      <c r="R15" s="6"/>
      <c r="S15" s="15"/>
      <c r="T15" s="3"/>
    </row>
    <row r="16" spans="1:20" x14ac:dyDescent="0.25">
      <c r="A16" s="2"/>
      <c r="B16" s="3"/>
      <c r="C16" s="2"/>
      <c r="D16" s="3"/>
      <c r="E16" s="4"/>
      <c r="F16" s="4"/>
      <c r="G16" s="3"/>
      <c r="I16" s="6"/>
      <c r="J16" s="6"/>
      <c r="K16" s="6"/>
      <c r="L16" s="23"/>
      <c r="M16" s="6"/>
      <c r="N16" s="6"/>
      <c r="O16" s="6"/>
      <c r="P16" s="24"/>
      <c r="Q16" s="3"/>
      <c r="R16" s="6"/>
      <c r="S16" s="15"/>
      <c r="T16" s="3"/>
    </row>
    <row r="17" spans="1:20" x14ac:dyDescent="0.25">
      <c r="A17" s="18" t="s">
        <v>40</v>
      </c>
      <c r="B17" s="3" t="s">
        <v>41</v>
      </c>
      <c r="C17" s="2">
        <v>8141</v>
      </c>
      <c r="D17" s="3" t="s">
        <v>42</v>
      </c>
      <c r="E17" s="4">
        <v>84.5</v>
      </c>
      <c r="F17" s="4">
        <f>SUM(E17)</f>
        <v>84.5</v>
      </c>
      <c r="G17" s="20" t="s">
        <v>27</v>
      </c>
      <c r="H17" s="21"/>
      <c r="I17" s="6">
        <v>199000</v>
      </c>
      <c r="J17" s="6">
        <v>1570084</v>
      </c>
      <c r="K17" s="6">
        <f t="shared" si="0"/>
        <v>1769084</v>
      </c>
      <c r="L17" s="23"/>
      <c r="M17" s="6">
        <v>5000</v>
      </c>
      <c r="N17" s="6">
        <v>48073</v>
      </c>
      <c r="O17" s="6">
        <f>SUM(M17:N17)</f>
        <v>53073</v>
      </c>
      <c r="P17" s="24"/>
      <c r="Q17" s="3">
        <v>0</v>
      </c>
      <c r="R17" s="6">
        <v>17691</v>
      </c>
      <c r="S17" s="15">
        <f t="shared" ref="S17:S86" si="1">SUM(Q17:R17)</f>
        <v>17691</v>
      </c>
      <c r="T17" s="25">
        <f>K17+O17+S17</f>
        <v>1839848</v>
      </c>
    </row>
    <row r="18" spans="1:20" x14ac:dyDescent="0.25">
      <c r="A18" s="2"/>
      <c r="B18" s="3"/>
      <c r="C18" s="2"/>
      <c r="D18" s="3"/>
      <c r="E18" s="4"/>
      <c r="F18" s="4"/>
      <c r="G18" s="20" t="s">
        <v>28</v>
      </c>
      <c r="H18" s="21"/>
      <c r="I18" s="6" t="s">
        <v>41</v>
      </c>
      <c r="J18" s="6"/>
      <c r="K18" s="6"/>
      <c r="L18" s="23"/>
      <c r="M18" s="6" t="s">
        <v>41</v>
      </c>
      <c r="N18" s="6" t="s">
        <v>41</v>
      </c>
      <c r="O18" s="6" t="s">
        <v>28</v>
      </c>
      <c r="P18" s="24"/>
      <c r="Q18" s="3"/>
      <c r="R18" s="6" t="s">
        <v>41</v>
      </c>
      <c r="S18" s="15" t="s">
        <v>28</v>
      </c>
      <c r="T18" s="3"/>
    </row>
    <row r="19" spans="1:20" x14ac:dyDescent="0.25">
      <c r="A19" s="2"/>
      <c r="B19" s="3"/>
      <c r="C19" s="2"/>
      <c r="D19" s="3"/>
      <c r="E19" s="4"/>
      <c r="F19" s="4"/>
      <c r="G19" s="20"/>
      <c r="H19" s="21"/>
      <c r="I19" s="6"/>
      <c r="J19" s="6"/>
      <c r="K19" s="6"/>
      <c r="L19" s="23"/>
      <c r="M19" s="6"/>
      <c r="N19" s="6"/>
      <c r="O19" s="6"/>
      <c r="P19" s="24"/>
      <c r="Q19" s="3"/>
      <c r="R19" s="6"/>
      <c r="S19" s="15"/>
      <c r="T19" s="3"/>
    </row>
    <row r="20" spans="1:20" x14ac:dyDescent="0.25">
      <c r="A20" s="18" t="s">
        <v>43</v>
      </c>
      <c r="B20" s="3" t="s">
        <v>44</v>
      </c>
      <c r="C20" s="2">
        <v>7712</v>
      </c>
      <c r="D20" s="3" t="s">
        <v>45</v>
      </c>
      <c r="E20" s="4">
        <v>6</v>
      </c>
      <c r="F20" s="4"/>
      <c r="G20" s="20" t="s">
        <v>27</v>
      </c>
      <c r="H20" s="21"/>
      <c r="I20" s="30">
        <v>199000</v>
      </c>
      <c r="J20" s="30">
        <v>734013</v>
      </c>
      <c r="K20" s="6">
        <f t="shared" si="0"/>
        <v>933013</v>
      </c>
      <c r="L20" s="23"/>
      <c r="M20" s="30">
        <v>5000</v>
      </c>
      <c r="N20" s="30">
        <v>22990</v>
      </c>
      <c r="O20" s="6">
        <f t="shared" ref="O20:O83" si="2">SUM(M20:N20)</f>
        <v>27990</v>
      </c>
      <c r="P20" s="24"/>
      <c r="Q20" s="3">
        <v>0</v>
      </c>
      <c r="R20" s="6">
        <v>9330</v>
      </c>
      <c r="S20" s="15">
        <f t="shared" si="1"/>
        <v>9330</v>
      </c>
      <c r="T20" s="25">
        <f>K20+O20+S20</f>
        <v>970333</v>
      </c>
    </row>
    <row r="21" spans="1:20" x14ac:dyDescent="0.25">
      <c r="A21" s="2"/>
      <c r="B21" s="3"/>
      <c r="C21" s="2"/>
      <c r="D21" s="3" t="s">
        <v>46</v>
      </c>
      <c r="E21" s="4">
        <v>12.68</v>
      </c>
      <c r="F21" s="4" t="s">
        <v>28</v>
      </c>
      <c r="G21" s="3"/>
      <c r="I21" s="6" t="s">
        <v>44</v>
      </c>
      <c r="J21" s="6"/>
      <c r="K21" s="6"/>
      <c r="L21" s="23"/>
      <c r="M21" s="6" t="s">
        <v>44</v>
      </c>
      <c r="N21" s="6" t="s">
        <v>47</v>
      </c>
      <c r="O21" s="6"/>
      <c r="P21" s="24"/>
      <c r="Q21" s="3"/>
      <c r="R21" s="6" t="s">
        <v>47</v>
      </c>
      <c r="S21" s="15"/>
      <c r="T21" s="3"/>
    </row>
    <row r="22" spans="1:20" ht="15.75" thickBot="1" x14ac:dyDescent="0.3">
      <c r="A22" s="2"/>
      <c r="B22" s="3"/>
      <c r="C22" s="2"/>
      <c r="D22" s="3"/>
      <c r="E22" s="31">
        <v>23</v>
      </c>
      <c r="F22" s="4">
        <f>SUM(E20:E22)</f>
        <v>41.68</v>
      </c>
      <c r="G22" s="3"/>
      <c r="I22" s="6"/>
      <c r="J22" s="6"/>
      <c r="K22" s="6"/>
      <c r="L22" s="23"/>
      <c r="M22" s="6"/>
      <c r="N22" s="6"/>
      <c r="O22" s="6"/>
      <c r="P22" s="24"/>
      <c r="Q22" s="3"/>
      <c r="R22" s="6"/>
      <c r="S22" s="15"/>
      <c r="T22" s="3"/>
    </row>
    <row r="23" spans="1:20" x14ac:dyDescent="0.25">
      <c r="A23" s="2"/>
      <c r="B23" s="3"/>
      <c r="C23" s="2"/>
      <c r="D23" s="3"/>
      <c r="E23" s="32"/>
      <c r="F23" s="4"/>
      <c r="G23" s="3"/>
      <c r="I23" s="6"/>
      <c r="J23" s="6"/>
      <c r="K23" s="6"/>
      <c r="L23" s="23"/>
      <c r="M23" s="6"/>
      <c r="N23" s="6"/>
      <c r="O23" s="6"/>
      <c r="P23" s="24"/>
      <c r="Q23" s="3"/>
      <c r="R23" s="6"/>
      <c r="S23" s="15"/>
      <c r="T23" s="3"/>
    </row>
    <row r="24" spans="1:20" x14ac:dyDescent="0.25">
      <c r="A24" s="18" t="s">
        <v>48</v>
      </c>
      <c r="B24" s="3" t="s">
        <v>44</v>
      </c>
      <c r="C24" s="2">
        <v>7713</v>
      </c>
      <c r="D24" s="3" t="s">
        <v>49</v>
      </c>
      <c r="E24" s="4">
        <v>3</v>
      </c>
      <c r="F24" s="4"/>
      <c r="G24" s="20" t="s">
        <v>27</v>
      </c>
      <c r="H24" s="21"/>
      <c r="I24" s="6">
        <v>199000</v>
      </c>
      <c r="J24" s="6">
        <v>734012</v>
      </c>
      <c r="K24" s="6">
        <f t="shared" si="0"/>
        <v>933012</v>
      </c>
      <c r="L24" s="23"/>
      <c r="M24" s="6">
        <v>5000</v>
      </c>
      <c r="N24" s="6">
        <v>22990</v>
      </c>
      <c r="O24" s="6">
        <f t="shared" si="2"/>
        <v>27990</v>
      </c>
      <c r="P24" s="24"/>
      <c r="Q24" s="3">
        <v>0</v>
      </c>
      <c r="R24" s="6">
        <v>9330</v>
      </c>
      <c r="S24" s="15">
        <f t="shared" si="1"/>
        <v>9330</v>
      </c>
      <c r="T24" s="25">
        <f>K24+O24+S24</f>
        <v>970332</v>
      </c>
    </row>
    <row r="25" spans="1:20" x14ac:dyDescent="0.25">
      <c r="A25" s="2"/>
      <c r="B25" s="3"/>
      <c r="C25" s="2"/>
      <c r="D25" s="3" t="s">
        <v>50</v>
      </c>
      <c r="E25" s="4">
        <v>6.34</v>
      </c>
      <c r="F25" s="4"/>
      <c r="G25" s="3"/>
      <c r="I25" s="6" t="s">
        <v>44</v>
      </c>
      <c r="J25" s="6"/>
      <c r="K25" s="6"/>
      <c r="L25" s="23"/>
      <c r="M25" s="6"/>
      <c r="N25" s="6" t="s">
        <v>47</v>
      </c>
      <c r="O25" s="6"/>
      <c r="P25" s="24"/>
      <c r="Q25" s="3"/>
      <c r="R25" s="6" t="s">
        <v>47</v>
      </c>
      <c r="S25" s="15"/>
      <c r="T25" s="3"/>
    </row>
    <row r="26" spans="1:20" x14ac:dyDescent="0.25">
      <c r="A26" s="2"/>
      <c r="B26" s="3"/>
      <c r="C26" s="2"/>
      <c r="D26" s="3" t="s">
        <v>51</v>
      </c>
      <c r="E26" s="4">
        <v>11.5</v>
      </c>
      <c r="F26" s="4"/>
      <c r="G26" s="3"/>
      <c r="I26" s="6"/>
      <c r="J26" s="6"/>
      <c r="K26" s="6"/>
      <c r="L26" s="23"/>
      <c r="M26" s="3"/>
      <c r="N26" s="6"/>
      <c r="O26" s="6"/>
      <c r="P26" s="24"/>
      <c r="Q26" s="3"/>
      <c r="R26" s="6"/>
      <c r="S26" s="15"/>
      <c r="T26" s="3"/>
    </row>
    <row r="27" spans="1:20" x14ac:dyDescent="0.25">
      <c r="A27" s="2"/>
      <c r="B27" s="3"/>
      <c r="C27" s="2"/>
      <c r="D27" s="3" t="s">
        <v>52</v>
      </c>
      <c r="E27" s="4">
        <v>3</v>
      </c>
      <c r="F27" s="4"/>
      <c r="G27" s="3"/>
      <c r="I27" s="6"/>
      <c r="J27" s="6"/>
      <c r="K27" s="6"/>
      <c r="L27" s="23"/>
      <c r="M27" s="3"/>
      <c r="N27" s="6"/>
      <c r="O27" s="6"/>
      <c r="P27" s="24"/>
      <c r="Q27" s="3"/>
      <c r="R27" s="6"/>
      <c r="S27" s="15"/>
      <c r="T27" s="3"/>
    </row>
    <row r="28" spans="1:20" x14ac:dyDescent="0.25">
      <c r="A28" s="2"/>
      <c r="B28" s="3"/>
      <c r="C28" s="2"/>
      <c r="D28" s="3" t="s">
        <v>28</v>
      </c>
      <c r="E28" s="4">
        <v>6.34</v>
      </c>
      <c r="F28" s="4"/>
      <c r="G28" s="3"/>
      <c r="I28" s="6"/>
      <c r="J28" s="6"/>
      <c r="K28" s="6"/>
      <c r="L28" s="23"/>
      <c r="M28" s="3"/>
      <c r="N28" s="6"/>
      <c r="O28" s="6"/>
      <c r="P28" s="24"/>
      <c r="Q28" s="3"/>
      <c r="R28" s="6"/>
      <c r="S28" s="15"/>
      <c r="T28" s="3"/>
    </row>
    <row r="29" spans="1:20" ht="15.75" thickBot="1" x14ac:dyDescent="0.3">
      <c r="A29" s="2"/>
      <c r="B29" s="3"/>
      <c r="C29" s="2"/>
      <c r="D29" s="3" t="s">
        <v>53</v>
      </c>
      <c r="E29" s="31">
        <v>11.5</v>
      </c>
      <c r="F29" s="4">
        <f>SUM(E24:E29)</f>
        <v>41.68</v>
      </c>
      <c r="G29" s="26"/>
      <c r="H29" s="27"/>
      <c r="I29" s="6"/>
      <c r="J29" s="6"/>
      <c r="K29" s="6"/>
      <c r="L29" s="23"/>
      <c r="M29" s="26"/>
      <c r="N29" s="6"/>
      <c r="O29" s="6"/>
      <c r="P29" s="24"/>
      <c r="Q29" s="3"/>
      <c r="R29" s="6"/>
      <c r="S29" s="15"/>
      <c r="T29" s="3"/>
    </row>
    <row r="30" spans="1:20" x14ac:dyDescent="0.25">
      <c r="A30" s="2"/>
      <c r="B30" s="3"/>
      <c r="C30" s="2"/>
      <c r="D30" s="3"/>
      <c r="E30" s="32"/>
      <c r="F30" s="4"/>
      <c r="G30" s="3"/>
      <c r="I30" s="6"/>
      <c r="J30" s="6"/>
      <c r="K30" s="6"/>
      <c r="L30" s="23"/>
      <c r="M30" s="3"/>
      <c r="N30" s="6"/>
      <c r="O30" s="6"/>
      <c r="P30" s="24"/>
      <c r="Q30" s="3"/>
      <c r="R30" s="6"/>
      <c r="S30" s="15"/>
      <c r="T30" s="3"/>
    </row>
    <row r="31" spans="1:20" x14ac:dyDescent="0.25">
      <c r="A31" s="18" t="s">
        <v>54</v>
      </c>
      <c r="B31" s="3" t="s">
        <v>55</v>
      </c>
      <c r="C31" s="2">
        <v>8421</v>
      </c>
      <c r="D31" s="3" t="s">
        <v>56</v>
      </c>
      <c r="E31" s="4">
        <v>66</v>
      </c>
      <c r="F31" s="4">
        <f>SUM(E31)</f>
        <v>66</v>
      </c>
      <c r="G31" s="20" t="s">
        <v>27</v>
      </c>
      <c r="H31" s="21"/>
      <c r="I31" s="6">
        <v>200000</v>
      </c>
      <c r="J31" s="6">
        <v>698425</v>
      </c>
      <c r="K31" s="6">
        <f t="shared" si="0"/>
        <v>898425</v>
      </c>
      <c r="L31" s="23"/>
      <c r="M31" s="20">
        <v>5000</v>
      </c>
      <c r="N31" s="20">
        <v>37693</v>
      </c>
      <c r="O31" s="6">
        <f t="shared" si="2"/>
        <v>42693</v>
      </c>
      <c r="P31" s="24"/>
      <c r="Q31" s="3">
        <v>0</v>
      </c>
      <c r="R31" s="6">
        <v>14231</v>
      </c>
      <c r="S31" s="15">
        <f t="shared" si="1"/>
        <v>14231</v>
      </c>
      <c r="T31" s="25">
        <f>K31+O31+S31</f>
        <v>955349</v>
      </c>
    </row>
    <row r="32" spans="1:20" x14ac:dyDescent="0.25">
      <c r="A32" s="2"/>
      <c r="B32" s="3"/>
      <c r="C32" s="2"/>
      <c r="D32" s="3"/>
      <c r="E32" s="4"/>
      <c r="F32" s="4"/>
      <c r="G32" s="3"/>
      <c r="I32" s="6" t="s">
        <v>55</v>
      </c>
      <c r="J32" s="6"/>
      <c r="K32" s="6"/>
      <c r="L32" s="23"/>
      <c r="M32" s="11" t="s">
        <v>55</v>
      </c>
      <c r="N32" s="11" t="s">
        <v>55</v>
      </c>
      <c r="O32" s="6"/>
      <c r="P32" s="24"/>
      <c r="Q32" s="3"/>
      <c r="R32" s="6" t="s">
        <v>55</v>
      </c>
      <c r="S32" s="15"/>
      <c r="T32" s="3"/>
    </row>
    <row r="33" spans="1:20" x14ac:dyDescent="0.25">
      <c r="A33" s="2"/>
      <c r="B33" s="3"/>
      <c r="C33" s="2"/>
      <c r="D33" s="3"/>
      <c r="E33" s="4"/>
      <c r="F33" s="4"/>
      <c r="G33" s="3"/>
      <c r="I33" s="6"/>
      <c r="J33" s="6"/>
      <c r="K33" s="6"/>
      <c r="L33" s="23"/>
      <c r="M33" s="11"/>
      <c r="N33" s="11"/>
      <c r="O33" s="6"/>
      <c r="P33" s="24"/>
      <c r="Q33" s="3"/>
      <c r="R33" s="6"/>
      <c r="S33" s="15"/>
      <c r="T33" s="3"/>
    </row>
    <row r="34" spans="1:20" x14ac:dyDescent="0.25">
      <c r="A34" s="18" t="s">
        <v>57</v>
      </c>
      <c r="B34" s="33" t="s">
        <v>58</v>
      </c>
      <c r="C34" s="34">
        <v>892</v>
      </c>
      <c r="D34" s="33" t="s">
        <v>59</v>
      </c>
      <c r="E34" s="35">
        <v>6.33</v>
      </c>
      <c r="F34" s="35"/>
      <c r="G34" s="20" t="s">
        <v>27</v>
      </c>
      <c r="H34" s="21"/>
      <c r="I34" s="6">
        <v>199000</v>
      </c>
      <c r="J34" s="6">
        <v>522170</v>
      </c>
      <c r="K34" s="6">
        <f t="shared" si="0"/>
        <v>721170</v>
      </c>
      <c r="L34" s="23"/>
      <c r="M34" s="22">
        <v>5000</v>
      </c>
      <c r="N34" s="22">
        <v>16635</v>
      </c>
      <c r="O34" s="6">
        <f t="shared" si="2"/>
        <v>21635</v>
      </c>
      <c r="P34" s="24"/>
      <c r="Q34" s="3">
        <v>0</v>
      </c>
      <c r="R34" s="6">
        <v>7212</v>
      </c>
      <c r="S34" s="15">
        <f t="shared" si="1"/>
        <v>7212</v>
      </c>
      <c r="T34" s="25">
        <f>K34+O34+S34</f>
        <v>750017</v>
      </c>
    </row>
    <row r="35" spans="1:20" x14ac:dyDescent="0.25">
      <c r="A35" s="2"/>
      <c r="B35" s="33"/>
      <c r="C35" s="34"/>
      <c r="D35" s="33" t="s">
        <v>60</v>
      </c>
      <c r="E35" s="35">
        <v>20.36</v>
      </c>
      <c r="F35" s="35"/>
      <c r="G35" s="3"/>
      <c r="I35" s="6" t="s">
        <v>58</v>
      </c>
      <c r="J35" s="6"/>
      <c r="K35" s="6"/>
      <c r="L35" s="23"/>
      <c r="M35" s="6" t="s">
        <v>58</v>
      </c>
      <c r="N35" s="6" t="s">
        <v>58</v>
      </c>
      <c r="O35" s="6"/>
      <c r="P35" s="24"/>
      <c r="Q35" s="3"/>
      <c r="R35" s="6" t="s">
        <v>58</v>
      </c>
      <c r="S35" s="15"/>
      <c r="T35" s="3"/>
    </row>
    <row r="36" spans="1:20" x14ac:dyDescent="0.25">
      <c r="A36" s="2"/>
      <c r="B36" s="33"/>
      <c r="C36" s="34"/>
      <c r="D36" s="33" t="s">
        <v>61</v>
      </c>
      <c r="E36" s="35">
        <v>2.5499999999999998</v>
      </c>
      <c r="F36" s="35"/>
      <c r="G36" s="3"/>
      <c r="I36" s="6"/>
      <c r="J36" s="6"/>
      <c r="K36" s="6"/>
      <c r="L36" s="23"/>
      <c r="M36" s="6"/>
      <c r="N36" s="6"/>
      <c r="O36" s="6"/>
      <c r="P36" s="24"/>
      <c r="Q36" s="3"/>
      <c r="R36" s="6"/>
      <c r="S36" s="15"/>
      <c r="T36" s="3"/>
    </row>
    <row r="37" spans="1:20" x14ac:dyDescent="0.25">
      <c r="A37" s="2"/>
      <c r="B37" s="33"/>
      <c r="C37" s="34"/>
      <c r="D37" s="33" t="s">
        <v>62</v>
      </c>
      <c r="E37" s="35">
        <v>2.5575999999999999</v>
      </c>
      <c r="F37" s="35"/>
      <c r="G37" s="26"/>
      <c r="H37" s="27"/>
      <c r="I37" s="6"/>
      <c r="J37" s="6"/>
      <c r="K37" s="6"/>
      <c r="L37" s="23"/>
      <c r="M37" s="6"/>
      <c r="N37" s="6"/>
      <c r="O37" s="6"/>
      <c r="P37" s="24"/>
      <c r="Q37" s="3"/>
      <c r="R37" s="6"/>
      <c r="S37" s="15"/>
      <c r="T37" s="3"/>
    </row>
    <row r="38" spans="1:20" x14ac:dyDescent="0.25">
      <c r="A38" s="2"/>
      <c r="B38" s="33"/>
      <c r="C38" s="34"/>
      <c r="D38" s="33" t="s">
        <v>63</v>
      </c>
      <c r="E38" s="35"/>
      <c r="F38" s="35"/>
      <c r="G38" s="3"/>
      <c r="I38" s="6"/>
      <c r="J38" s="6"/>
      <c r="K38" s="6"/>
      <c r="L38" s="23"/>
      <c r="M38" s="6"/>
      <c r="N38" s="6"/>
      <c r="O38" s="6"/>
      <c r="P38" s="24"/>
      <c r="Q38" s="3"/>
      <c r="R38" s="6"/>
      <c r="S38" s="15"/>
      <c r="T38" s="3"/>
    </row>
    <row r="39" spans="1:20" ht="15.75" thickBot="1" x14ac:dyDescent="0.3">
      <c r="A39" s="2"/>
      <c r="B39" s="33"/>
      <c r="C39" s="34"/>
      <c r="D39" s="33" t="s">
        <v>64</v>
      </c>
      <c r="E39" s="36"/>
      <c r="F39" s="35">
        <f>SUM(E34:E39)</f>
        <v>31.797599999999999</v>
      </c>
      <c r="G39" s="3"/>
      <c r="I39" s="6"/>
      <c r="J39" s="6"/>
      <c r="K39" s="6"/>
      <c r="L39" s="23"/>
      <c r="M39" s="6"/>
      <c r="N39" s="6"/>
      <c r="O39" s="6"/>
      <c r="P39" s="24"/>
      <c r="Q39" s="3"/>
      <c r="R39" s="6"/>
      <c r="S39" s="15"/>
      <c r="T39" s="3"/>
    </row>
    <row r="40" spans="1:20" x14ac:dyDescent="0.25">
      <c r="A40" s="2"/>
      <c r="B40" s="3"/>
      <c r="C40" s="2"/>
      <c r="D40" s="3"/>
      <c r="E40" s="32"/>
      <c r="F40" s="4"/>
      <c r="G40" s="3"/>
      <c r="I40" s="6"/>
      <c r="J40" s="6"/>
      <c r="K40" s="6"/>
      <c r="L40" s="23"/>
      <c r="M40" s="6"/>
      <c r="N40" s="6"/>
      <c r="O40" s="6"/>
      <c r="P40" s="24"/>
      <c r="Q40" s="3"/>
      <c r="R40" s="6"/>
      <c r="S40" s="15"/>
      <c r="T40" s="3"/>
    </row>
    <row r="41" spans="1:20" x14ac:dyDescent="0.25">
      <c r="A41" s="18" t="s">
        <v>65</v>
      </c>
      <c r="B41" s="3" t="s">
        <v>32</v>
      </c>
      <c r="C41" s="2">
        <v>15113</v>
      </c>
      <c r="D41" s="3" t="s">
        <v>42</v>
      </c>
      <c r="E41" s="4">
        <v>2.625</v>
      </c>
      <c r="F41" s="4"/>
      <c r="G41" s="20" t="s">
        <v>27</v>
      </c>
      <c r="H41" s="21"/>
      <c r="I41" s="6">
        <v>199000</v>
      </c>
      <c r="J41" s="6">
        <v>139771</v>
      </c>
      <c r="K41" s="6">
        <f t="shared" si="0"/>
        <v>338771</v>
      </c>
      <c r="L41" s="23"/>
      <c r="M41" s="6">
        <v>5000</v>
      </c>
      <c r="N41" s="6">
        <v>5163</v>
      </c>
      <c r="O41" s="6">
        <f t="shared" si="2"/>
        <v>10163</v>
      </c>
      <c r="P41" s="24"/>
      <c r="Q41" s="3">
        <v>0</v>
      </c>
      <c r="R41" s="6">
        <v>3388</v>
      </c>
      <c r="S41" s="15">
        <f t="shared" si="1"/>
        <v>3388</v>
      </c>
      <c r="T41" s="25">
        <f>K41+O41+S41</f>
        <v>352322</v>
      </c>
    </row>
    <row r="42" spans="1:20" x14ac:dyDescent="0.25">
      <c r="A42" s="2"/>
      <c r="B42" s="3"/>
      <c r="C42" s="2"/>
      <c r="D42" s="3"/>
      <c r="E42" s="4">
        <v>2.1875</v>
      </c>
      <c r="F42" s="4"/>
      <c r="G42" s="3"/>
      <c r="I42" s="6" t="s">
        <v>32</v>
      </c>
      <c r="J42" s="6"/>
      <c r="K42" s="6"/>
      <c r="L42" s="23"/>
      <c r="M42" s="22" t="s">
        <v>32</v>
      </c>
      <c r="N42" s="22" t="s">
        <v>32</v>
      </c>
      <c r="O42" s="6"/>
      <c r="P42" s="24"/>
      <c r="Q42" s="3"/>
      <c r="R42" s="6" t="s">
        <v>32</v>
      </c>
      <c r="S42" s="15"/>
      <c r="T42" s="3"/>
    </row>
    <row r="43" spans="1:20" x14ac:dyDescent="0.25">
      <c r="A43" s="2"/>
      <c r="B43" s="3"/>
      <c r="C43" s="2"/>
      <c r="D43" s="3"/>
      <c r="E43" s="4">
        <v>1.8125</v>
      </c>
      <c r="F43" s="4"/>
      <c r="G43" s="3"/>
      <c r="I43" s="6"/>
      <c r="J43" s="6"/>
      <c r="K43" s="6"/>
      <c r="L43" s="23"/>
      <c r="M43" s="6"/>
      <c r="N43" s="6"/>
      <c r="O43" s="6"/>
      <c r="P43" s="24"/>
      <c r="Q43" s="3"/>
      <c r="R43" s="6"/>
      <c r="S43" s="15"/>
      <c r="T43" s="3"/>
    </row>
    <row r="44" spans="1:20" x14ac:dyDescent="0.25">
      <c r="A44" s="2"/>
      <c r="B44" s="3"/>
      <c r="C44" s="2"/>
      <c r="D44" s="3"/>
      <c r="E44" s="4">
        <v>3.0619999999999998</v>
      </c>
      <c r="F44" s="4"/>
      <c r="G44" s="3"/>
      <c r="I44" s="6"/>
      <c r="J44" s="6"/>
      <c r="K44" s="6"/>
      <c r="L44" s="23"/>
      <c r="M44" s="6"/>
      <c r="N44" s="6"/>
      <c r="O44" s="6"/>
      <c r="P44" s="24"/>
      <c r="Q44" s="3"/>
      <c r="R44" s="6"/>
      <c r="S44" s="15"/>
      <c r="T44" s="3"/>
    </row>
    <row r="45" spans="1:20" x14ac:dyDescent="0.25">
      <c r="A45" s="2"/>
      <c r="B45" s="3"/>
      <c r="C45" s="2"/>
      <c r="D45" s="3"/>
      <c r="E45" s="4">
        <v>2.0625</v>
      </c>
      <c r="F45" s="4"/>
      <c r="G45" s="3"/>
      <c r="I45" s="6"/>
      <c r="J45" s="6"/>
      <c r="K45" s="6"/>
      <c r="L45" s="23"/>
      <c r="M45" s="6"/>
      <c r="N45" s="6"/>
      <c r="O45" s="6"/>
      <c r="P45" s="24"/>
      <c r="Q45" s="3"/>
      <c r="R45" s="6"/>
      <c r="S45" s="15"/>
      <c r="T45" s="3"/>
    </row>
    <row r="46" spans="1:20" x14ac:dyDescent="0.25">
      <c r="A46" s="2"/>
      <c r="B46" s="3"/>
      <c r="C46" s="2"/>
      <c r="D46" s="3"/>
      <c r="E46" s="4">
        <v>1.6875</v>
      </c>
      <c r="F46" s="4"/>
      <c r="G46" s="3"/>
      <c r="I46" s="6"/>
      <c r="J46" s="6"/>
      <c r="K46" s="6"/>
      <c r="L46" s="23"/>
      <c r="M46" s="6"/>
      <c r="N46" s="6"/>
      <c r="O46" s="6"/>
      <c r="P46" s="24"/>
      <c r="Q46" s="3"/>
      <c r="R46" s="6"/>
      <c r="S46" s="15"/>
      <c r="T46" s="3"/>
    </row>
    <row r="47" spans="1:20" ht="15.75" thickBot="1" x14ac:dyDescent="0.3">
      <c r="A47" s="2"/>
      <c r="B47" s="3"/>
      <c r="C47" s="2"/>
      <c r="D47" s="3"/>
      <c r="E47" s="31">
        <v>1.5</v>
      </c>
      <c r="F47" s="4">
        <f>SUM(E41:E47)</f>
        <v>14.936999999999999</v>
      </c>
      <c r="G47" s="26"/>
      <c r="H47" s="27"/>
      <c r="I47" s="6"/>
      <c r="J47" s="6"/>
      <c r="K47" s="6"/>
      <c r="L47" s="23"/>
      <c r="M47" s="6"/>
      <c r="N47" s="6"/>
      <c r="O47" s="6"/>
      <c r="P47" s="24"/>
      <c r="Q47" s="3"/>
      <c r="R47" s="6"/>
      <c r="S47" s="15"/>
      <c r="T47" s="3"/>
    </row>
    <row r="48" spans="1:20" x14ac:dyDescent="0.25">
      <c r="A48" s="2"/>
      <c r="B48" s="3"/>
      <c r="C48" s="2"/>
      <c r="D48" s="3"/>
      <c r="E48" s="32"/>
      <c r="F48" s="4" t="s">
        <v>28</v>
      </c>
      <c r="G48" s="3"/>
      <c r="I48" s="6"/>
      <c r="J48" s="6"/>
      <c r="K48" s="6"/>
      <c r="L48" s="23"/>
      <c r="M48" s="6"/>
      <c r="N48" s="6"/>
      <c r="O48" s="6"/>
      <c r="P48" s="24"/>
      <c r="Q48" s="3"/>
      <c r="R48" s="6"/>
      <c r="S48" s="15"/>
      <c r="T48" s="3"/>
    </row>
    <row r="49" spans="1:20" x14ac:dyDescent="0.25">
      <c r="A49" s="18" t="s">
        <v>66</v>
      </c>
      <c r="B49" s="3" t="s">
        <v>67</v>
      </c>
      <c r="C49" s="2">
        <v>1097</v>
      </c>
      <c r="D49" s="3" t="s">
        <v>68</v>
      </c>
      <c r="E49" s="4">
        <v>6.73</v>
      </c>
      <c r="F49" s="4"/>
      <c r="G49" s="20" t="s">
        <v>27</v>
      </c>
      <c r="H49" s="21"/>
      <c r="I49" s="6">
        <v>199000</v>
      </c>
      <c r="J49" s="6">
        <v>196766</v>
      </c>
      <c r="K49" s="6">
        <f t="shared" si="0"/>
        <v>395766</v>
      </c>
      <c r="L49" s="23"/>
      <c r="M49" s="6">
        <v>5000</v>
      </c>
      <c r="N49" s="6">
        <v>6873</v>
      </c>
      <c r="O49" s="6">
        <f t="shared" si="2"/>
        <v>11873</v>
      </c>
      <c r="P49" s="24"/>
      <c r="Q49" s="3">
        <v>0</v>
      </c>
      <c r="R49" s="6">
        <v>3958</v>
      </c>
      <c r="S49" s="15">
        <f t="shared" si="1"/>
        <v>3958</v>
      </c>
      <c r="T49" s="25">
        <f>K49+O49+S49</f>
        <v>411597</v>
      </c>
    </row>
    <row r="50" spans="1:20" x14ac:dyDescent="0.25">
      <c r="A50" s="2"/>
      <c r="B50" s="3"/>
      <c r="C50" s="2"/>
      <c r="D50" s="3" t="s">
        <v>69</v>
      </c>
      <c r="E50" s="4">
        <v>10.220000000000001</v>
      </c>
      <c r="F50" s="4"/>
      <c r="G50" s="3"/>
      <c r="I50" s="6" t="s">
        <v>67</v>
      </c>
      <c r="J50" s="6"/>
      <c r="K50" s="6"/>
      <c r="L50" s="23"/>
      <c r="M50" s="6" t="s">
        <v>67</v>
      </c>
      <c r="N50" s="6" t="s">
        <v>67</v>
      </c>
      <c r="O50" s="6"/>
      <c r="P50" s="24"/>
      <c r="Q50" s="3"/>
      <c r="R50" s="6" t="s">
        <v>67</v>
      </c>
      <c r="S50" s="15"/>
      <c r="T50" s="3"/>
    </row>
    <row r="51" spans="1:20" ht="15.75" thickBot="1" x14ac:dyDescent="0.3">
      <c r="A51" s="2"/>
      <c r="B51" s="3"/>
      <c r="C51" s="2"/>
      <c r="D51" s="3" t="s">
        <v>70</v>
      </c>
      <c r="E51" s="31">
        <v>0.5</v>
      </c>
      <c r="F51" s="4">
        <f>SUM(E49:E51)</f>
        <v>17.450000000000003</v>
      </c>
      <c r="G51" s="26"/>
      <c r="H51" s="27"/>
      <c r="I51" s="6"/>
      <c r="J51" s="6"/>
      <c r="K51" s="6"/>
      <c r="L51" s="23"/>
      <c r="M51" s="6"/>
      <c r="N51" s="6"/>
      <c r="O51" s="6"/>
      <c r="P51" s="24"/>
      <c r="Q51" s="3"/>
      <c r="R51" s="6"/>
      <c r="S51" s="15"/>
      <c r="T51" s="3"/>
    </row>
    <row r="52" spans="1:20" x14ac:dyDescent="0.25">
      <c r="A52" s="2"/>
      <c r="B52" s="3"/>
      <c r="C52" s="2"/>
      <c r="D52" s="3"/>
      <c r="E52" s="32"/>
      <c r="F52" s="4"/>
      <c r="G52" s="3"/>
      <c r="I52" s="6"/>
      <c r="J52" s="6"/>
      <c r="K52" s="6"/>
      <c r="L52" s="23"/>
      <c r="M52" s="6"/>
      <c r="N52" s="6"/>
      <c r="O52" s="6"/>
      <c r="P52" s="24"/>
      <c r="Q52" s="3"/>
      <c r="R52" s="6"/>
      <c r="S52" s="15"/>
      <c r="T52" s="3"/>
    </row>
    <row r="53" spans="1:20" x14ac:dyDescent="0.25">
      <c r="A53" s="18" t="s">
        <v>71</v>
      </c>
      <c r="B53" s="3" t="s">
        <v>72</v>
      </c>
      <c r="C53" s="2">
        <v>7967</v>
      </c>
      <c r="D53" s="3" t="s">
        <v>73</v>
      </c>
      <c r="E53" s="4">
        <v>8.1667000000000005</v>
      </c>
      <c r="F53" s="4"/>
      <c r="G53" s="20" t="s">
        <v>27</v>
      </c>
      <c r="H53" s="21"/>
      <c r="I53" s="6">
        <v>199000</v>
      </c>
      <c r="J53" s="6">
        <v>541880</v>
      </c>
      <c r="K53" s="6">
        <f t="shared" si="0"/>
        <v>740880</v>
      </c>
      <c r="L53" s="23"/>
      <c r="M53" s="6">
        <v>5000</v>
      </c>
      <c r="N53" s="6">
        <v>17226</v>
      </c>
      <c r="O53" s="6">
        <f t="shared" si="2"/>
        <v>22226</v>
      </c>
      <c r="P53" s="24"/>
      <c r="Q53" s="3">
        <v>0</v>
      </c>
      <c r="R53" s="6">
        <v>7409</v>
      </c>
      <c r="S53" s="15">
        <f t="shared" si="1"/>
        <v>7409</v>
      </c>
      <c r="T53" s="25">
        <f>K53+O53+S53</f>
        <v>770515</v>
      </c>
    </row>
    <row r="54" spans="1:20" x14ac:dyDescent="0.25">
      <c r="A54" s="2"/>
      <c r="B54" s="3"/>
      <c r="C54" s="2"/>
      <c r="D54" s="3" t="s">
        <v>74</v>
      </c>
      <c r="E54" s="4">
        <v>8.1666000000000007</v>
      </c>
      <c r="F54" s="4"/>
      <c r="G54" s="3"/>
      <c r="I54" s="6" t="s">
        <v>72</v>
      </c>
      <c r="J54" s="6"/>
      <c r="K54" s="6"/>
      <c r="L54" s="23"/>
      <c r="M54" s="6" t="s">
        <v>75</v>
      </c>
      <c r="N54" s="6" t="s">
        <v>72</v>
      </c>
      <c r="O54" s="6"/>
      <c r="P54" s="24"/>
      <c r="Q54" s="3"/>
      <c r="R54" s="6" t="s">
        <v>72</v>
      </c>
      <c r="S54" s="15"/>
      <c r="T54" s="3"/>
    </row>
    <row r="55" spans="1:20" x14ac:dyDescent="0.25">
      <c r="A55" s="2"/>
      <c r="B55" s="3"/>
      <c r="C55" s="2"/>
      <c r="D55" s="3" t="s">
        <v>76</v>
      </c>
      <c r="E55" s="4" t="s">
        <v>28</v>
      </c>
      <c r="F55" s="4"/>
      <c r="G55" s="26"/>
      <c r="H55" s="27"/>
      <c r="I55" s="6"/>
      <c r="J55" s="6"/>
      <c r="K55" s="6"/>
      <c r="L55" s="23"/>
      <c r="M55" s="6"/>
      <c r="N55" s="6"/>
      <c r="O55" s="6"/>
      <c r="P55" s="24"/>
      <c r="Q55" s="3"/>
      <c r="R55" s="6"/>
      <c r="S55" s="15"/>
      <c r="T55" s="3"/>
    </row>
    <row r="56" spans="1:20" x14ac:dyDescent="0.25">
      <c r="A56" s="2"/>
      <c r="B56" s="3"/>
      <c r="C56" s="2"/>
      <c r="D56" s="3" t="s">
        <v>77</v>
      </c>
      <c r="E56" s="4"/>
      <c r="F56" s="4"/>
      <c r="G56" s="3"/>
      <c r="I56" s="6"/>
      <c r="J56" s="6"/>
      <c r="K56" s="6"/>
      <c r="L56" s="23"/>
      <c r="M56" s="6"/>
      <c r="N56" s="6"/>
      <c r="O56" s="6"/>
      <c r="P56" s="24"/>
      <c r="Q56" s="3"/>
      <c r="R56" s="6"/>
      <c r="S56" s="15"/>
      <c r="T56" s="3"/>
    </row>
    <row r="57" spans="1:20" x14ac:dyDescent="0.25">
      <c r="A57" s="2"/>
      <c r="B57" s="3"/>
      <c r="C57" s="2"/>
      <c r="D57" s="3" t="s">
        <v>78</v>
      </c>
      <c r="E57" s="4">
        <v>8.1667000000000005</v>
      </c>
      <c r="F57" s="4"/>
      <c r="G57" s="3"/>
      <c r="I57" s="6"/>
      <c r="J57" s="6"/>
      <c r="K57" s="6"/>
      <c r="L57" s="23"/>
      <c r="M57" s="6"/>
      <c r="N57" s="6"/>
      <c r="O57" s="6"/>
      <c r="P57" s="24"/>
      <c r="Q57" s="3"/>
      <c r="R57" s="6"/>
      <c r="S57" s="15"/>
      <c r="T57" s="3"/>
    </row>
    <row r="58" spans="1:20" x14ac:dyDescent="0.25">
      <c r="A58" s="2"/>
      <c r="B58" s="3"/>
      <c r="C58" s="2"/>
      <c r="D58" s="3" t="s">
        <v>79</v>
      </c>
      <c r="E58" s="4"/>
      <c r="F58" s="4"/>
      <c r="G58" s="3"/>
      <c r="I58" s="6"/>
      <c r="J58" s="6"/>
      <c r="K58" s="6"/>
      <c r="L58" s="23"/>
      <c r="M58" s="6"/>
      <c r="N58" s="6"/>
      <c r="O58" s="6"/>
      <c r="P58" s="24"/>
      <c r="Q58" s="3"/>
      <c r="R58" s="6"/>
      <c r="S58" s="15"/>
      <c r="T58" s="3"/>
    </row>
    <row r="59" spans="1:20" x14ac:dyDescent="0.25">
      <c r="A59" s="2"/>
      <c r="B59" s="3"/>
      <c r="C59" s="2"/>
      <c r="D59" s="3" t="s">
        <v>80</v>
      </c>
      <c r="E59" s="4"/>
      <c r="F59" s="4"/>
      <c r="G59" s="3"/>
      <c r="I59" s="6"/>
      <c r="J59" s="6"/>
      <c r="K59" s="6"/>
      <c r="L59" s="23"/>
      <c r="M59" s="6"/>
      <c r="N59" s="6"/>
      <c r="O59" s="6"/>
      <c r="P59" s="24"/>
      <c r="Q59" s="3"/>
      <c r="R59" s="6"/>
      <c r="S59" s="15"/>
      <c r="T59" s="3"/>
    </row>
    <row r="60" spans="1:20" x14ac:dyDescent="0.25">
      <c r="A60" s="2"/>
      <c r="B60" s="3"/>
      <c r="C60" s="2"/>
      <c r="D60" s="3" t="s">
        <v>81</v>
      </c>
      <c r="E60" s="4"/>
      <c r="F60" s="4"/>
      <c r="G60" s="3"/>
      <c r="I60" s="6"/>
      <c r="J60" s="6"/>
      <c r="K60" s="6"/>
      <c r="L60" s="23"/>
      <c r="M60" s="6"/>
      <c r="N60" s="6"/>
      <c r="O60" s="6"/>
      <c r="P60" s="24"/>
      <c r="Q60" s="3"/>
      <c r="R60" s="6"/>
      <c r="S60" s="15"/>
      <c r="T60" s="3"/>
    </row>
    <row r="61" spans="1:20" ht="15.75" thickBot="1" x14ac:dyDescent="0.3">
      <c r="A61" s="2"/>
      <c r="B61" s="3"/>
      <c r="C61" s="2"/>
      <c r="D61" s="3" t="s">
        <v>82</v>
      </c>
      <c r="E61" s="31"/>
      <c r="F61" s="4">
        <f>SUM(E53:E61)</f>
        <v>24.5</v>
      </c>
      <c r="G61" s="3"/>
      <c r="I61" s="6"/>
      <c r="J61" s="6"/>
      <c r="K61" s="6"/>
      <c r="L61" s="23"/>
      <c r="M61" s="6"/>
      <c r="N61" s="6"/>
      <c r="O61" s="6"/>
      <c r="P61" s="24"/>
      <c r="Q61" s="3"/>
      <c r="R61" s="6"/>
      <c r="S61" s="15"/>
      <c r="T61" s="3"/>
    </row>
    <row r="62" spans="1:20" x14ac:dyDescent="0.25">
      <c r="A62" s="2"/>
      <c r="B62" s="3"/>
      <c r="C62" s="2"/>
      <c r="D62" s="3"/>
      <c r="E62" s="32"/>
      <c r="F62" s="4"/>
      <c r="G62" s="3"/>
      <c r="I62" s="6"/>
      <c r="J62" s="6"/>
      <c r="K62" s="6"/>
      <c r="L62" s="23"/>
      <c r="M62" s="6"/>
      <c r="N62" s="6"/>
      <c r="O62" s="6"/>
      <c r="P62" s="24"/>
      <c r="Q62" s="3"/>
      <c r="R62" s="6"/>
      <c r="S62" s="15"/>
      <c r="T62" s="3"/>
    </row>
    <row r="63" spans="1:20" ht="14.25" customHeight="1" x14ac:dyDescent="0.25">
      <c r="A63" s="18" t="s">
        <v>83</v>
      </c>
      <c r="B63" s="3" t="s">
        <v>84</v>
      </c>
      <c r="C63" s="2">
        <v>11693</v>
      </c>
      <c r="D63" s="3" t="s">
        <v>85</v>
      </c>
      <c r="E63" s="4">
        <v>80.599999999999994</v>
      </c>
      <c r="F63" s="4"/>
      <c r="G63" s="20" t="s">
        <v>27</v>
      </c>
      <c r="H63" s="21"/>
      <c r="I63" s="6">
        <v>199000</v>
      </c>
      <c r="J63" s="6">
        <v>3249063</v>
      </c>
      <c r="K63" s="6">
        <f t="shared" si="0"/>
        <v>3448063</v>
      </c>
      <c r="L63" s="23"/>
      <c r="M63" s="6">
        <v>5000</v>
      </c>
      <c r="N63" s="6">
        <v>98442</v>
      </c>
      <c r="O63" s="6">
        <f t="shared" si="2"/>
        <v>103442</v>
      </c>
      <c r="P63" s="24"/>
      <c r="Q63" s="3">
        <v>0</v>
      </c>
      <c r="R63" s="6">
        <v>34481</v>
      </c>
      <c r="S63" s="15">
        <f t="shared" si="1"/>
        <v>34481</v>
      </c>
      <c r="T63" s="25">
        <f>K63+O63+S63</f>
        <v>3585986</v>
      </c>
    </row>
    <row r="64" spans="1:20" x14ac:dyDescent="0.25">
      <c r="A64" s="2"/>
      <c r="B64" s="3"/>
      <c r="C64" s="2"/>
      <c r="D64" s="3" t="s">
        <v>86</v>
      </c>
      <c r="E64" s="4">
        <v>36</v>
      </c>
      <c r="F64" s="4"/>
      <c r="G64" s="3"/>
      <c r="I64" s="6" t="s">
        <v>84</v>
      </c>
      <c r="J64" s="6"/>
      <c r="K64" s="6"/>
      <c r="L64" s="23"/>
      <c r="M64" s="6" t="s">
        <v>84</v>
      </c>
      <c r="N64" s="6" t="s">
        <v>87</v>
      </c>
      <c r="O64" s="6"/>
      <c r="P64" s="24"/>
      <c r="Q64" s="3"/>
      <c r="R64" s="6" t="s">
        <v>87</v>
      </c>
      <c r="S64" s="15">
        <f t="shared" si="1"/>
        <v>0</v>
      </c>
      <c r="T64" s="3"/>
    </row>
    <row r="65" spans="1:20" x14ac:dyDescent="0.25">
      <c r="A65" s="2"/>
      <c r="B65" s="3"/>
      <c r="C65" s="2"/>
      <c r="D65" s="3" t="s">
        <v>88</v>
      </c>
      <c r="E65" s="4" t="s">
        <v>28</v>
      </c>
      <c r="F65" s="4"/>
      <c r="G65" s="3"/>
      <c r="I65" s="6"/>
      <c r="J65" s="6"/>
      <c r="K65" s="6"/>
      <c r="L65" s="23"/>
      <c r="M65" s="3"/>
      <c r="N65" s="3"/>
      <c r="O65" s="6"/>
      <c r="P65" s="24"/>
      <c r="Q65" s="3"/>
      <c r="R65" s="6"/>
      <c r="S65" s="15">
        <f t="shared" si="1"/>
        <v>0</v>
      </c>
      <c r="T65" s="3"/>
    </row>
    <row r="66" spans="1:20" x14ac:dyDescent="0.25">
      <c r="A66" s="2"/>
      <c r="B66" s="3"/>
      <c r="C66" s="2"/>
      <c r="D66" s="3" t="s">
        <v>89</v>
      </c>
      <c r="E66" s="4" t="s">
        <v>28</v>
      </c>
      <c r="F66" s="4"/>
      <c r="G66" s="26"/>
      <c r="H66" s="27"/>
      <c r="I66" s="6"/>
      <c r="J66" s="6"/>
      <c r="K66" s="6"/>
      <c r="L66" s="23"/>
      <c r="M66" s="26"/>
      <c r="N66" s="26"/>
      <c r="O66" s="6"/>
      <c r="P66" s="24"/>
      <c r="Q66" s="3"/>
      <c r="R66" s="6"/>
      <c r="S66" s="15">
        <f t="shared" si="1"/>
        <v>0</v>
      </c>
      <c r="T66" s="3"/>
    </row>
    <row r="67" spans="1:20" x14ac:dyDescent="0.25">
      <c r="A67" s="2"/>
      <c r="B67" s="3"/>
      <c r="C67" s="2"/>
      <c r="D67" s="3" t="s">
        <v>90</v>
      </c>
      <c r="E67" s="4">
        <v>61.4</v>
      </c>
      <c r="F67" s="4"/>
      <c r="G67" s="3"/>
      <c r="I67" s="6"/>
      <c r="J67" s="6"/>
      <c r="K67" s="6"/>
      <c r="L67" s="23"/>
      <c r="M67" s="3"/>
      <c r="N67" s="3"/>
      <c r="O67" s="6"/>
      <c r="P67" s="24"/>
      <c r="Q67" s="3"/>
      <c r="R67" s="6"/>
      <c r="S67" s="15">
        <f t="shared" si="1"/>
        <v>0</v>
      </c>
      <c r="T67" s="3"/>
    </row>
    <row r="68" spans="1:20" ht="15.75" thickBot="1" x14ac:dyDescent="0.3">
      <c r="A68" s="2"/>
      <c r="B68" s="3"/>
      <c r="C68" s="2"/>
      <c r="D68" s="3"/>
      <c r="E68" s="31">
        <v>9</v>
      </c>
      <c r="F68" s="4">
        <f>SUM(E63:E68)</f>
        <v>187</v>
      </c>
      <c r="G68" s="3"/>
      <c r="I68" s="6"/>
      <c r="J68" s="6"/>
      <c r="K68" s="6"/>
      <c r="L68" s="23"/>
      <c r="M68" s="3"/>
      <c r="N68" s="3"/>
      <c r="O68" s="6"/>
      <c r="P68" s="24"/>
      <c r="Q68" s="3"/>
      <c r="R68" s="6"/>
      <c r="S68" s="15"/>
      <c r="T68" s="3"/>
    </row>
    <row r="69" spans="1:20" x14ac:dyDescent="0.25">
      <c r="A69" s="2"/>
      <c r="B69" s="3"/>
      <c r="C69" s="2"/>
      <c r="D69" s="3"/>
      <c r="E69" s="32"/>
      <c r="F69" s="4"/>
      <c r="G69" s="3"/>
      <c r="I69" s="6"/>
      <c r="J69" s="6"/>
      <c r="K69" s="6"/>
      <c r="L69" s="23"/>
      <c r="M69" s="3"/>
      <c r="N69" s="3"/>
      <c r="O69" s="6"/>
      <c r="P69" s="24"/>
      <c r="Q69" s="3"/>
      <c r="R69" s="6"/>
      <c r="S69" s="15"/>
      <c r="T69" s="3"/>
    </row>
    <row r="70" spans="1:20" x14ac:dyDescent="0.25">
      <c r="A70" s="18" t="s">
        <v>91</v>
      </c>
      <c r="B70" s="3" t="s">
        <v>92</v>
      </c>
      <c r="C70" s="2">
        <v>9429</v>
      </c>
      <c r="D70" s="3" t="s">
        <v>93</v>
      </c>
      <c r="E70" s="4">
        <f>31.1667/2</f>
        <v>15.583349999999999</v>
      </c>
      <c r="F70" s="4"/>
      <c r="G70" s="20" t="s">
        <v>27</v>
      </c>
      <c r="H70" s="21"/>
      <c r="I70" s="6">
        <v>199000</v>
      </c>
      <c r="J70" s="6">
        <v>225256</v>
      </c>
      <c r="K70" s="6">
        <f t="shared" si="0"/>
        <v>424256</v>
      </c>
      <c r="L70" s="23"/>
      <c r="M70" s="25">
        <v>5000</v>
      </c>
      <c r="N70" s="25">
        <v>16206</v>
      </c>
      <c r="O70" s="6">
        <f t="shared" si="2"/>
        <v>21206</v>
      </c>
      <c r="P70" s="24"/>
      <c r="Q70" s="3">
        <v>0</v>
      </c>
      <c r="R70" s="6">
        <v>7069</v>
      </c>
      <c r="S70" s="15">
        <f t="shared" si="1"/>
        <v>7069</v>
      </c>
      <c r="T70" s="25">
        <f>K70+O70+S70</f>
        <v>452531</v>
      </c>
    </row>
    <row r="71" spans="1:20" ht="15.75" thickBot="1" x14ac:dyDescent="0.3">
      <c r="A71" s="2"/>
      <c r="B71" s="3"/>
      <c r="C71" s="2"/>
      <c r="D71" s="3" t="s">
        <v>94</v>
      </c>
      <c r="E71" s="31">
        <v>15.583299999999999</v>
      </c>
      <c r="F71" s="4">
        <f>SUM(E70:E71)</f>
        <v>31.166649999999997</v>
      </c>
      <c r="G71" s="3"/>
      <c r="I71" s="6" t="s">
        <v>92</v>
      </c>
      <c r="J71" s="6"/>
      <c r="K71" s="6"/>
      <c r="L71" s="23"/>
      <c r="M71" s="3" t="s">
        <v>92</v>
      </c>
      <c r="N71" s="3" t="s">
        <v>92</v>
      </c>
      <c r="O71" s="6">
        <f t="shared" si="2"/>
        <v>0</v>
      </c>
      <c r="P71" s="24"/>
      <c r="Q71" s="3"/>
      <c r="R71" s="6" t="s">
        <v>92</v>
      </c>
      <c r="S71" s="15">
        <f t="shared" si="1"/>
        <v>0</v>
      </c>
      <c r="T71" s="3"/>
    </row>
    <row r="72" spans="1:20" x14ac:dyDescent="0.25">
      <c r="A72" s="2"/>
      <c r="B72" s="3"/>
      <c r="C72" s="2"/>
      <c r="D72" s="3"/>
      <c r="E72" s="32"/>
      <c r="F72" s="4" t="s">
        <v>28</v>
      </c>
      <c r="G72" s="3"/>
      <c r="I72" s="6"/>
      <c r="J72" s="6"/>
      <c r="K72" s="6"/>
      <c r="L72" s="23"/>
      <c r="M72" s="3"/>
      <c r="N72" s="3"/>
      <c r="O72" s="6"/>
      <c r="P72" s="24"/>
      <c r="Q72" s="3"/>
      <c r="R72" s="6"/>
      <c r="S72" s="15"/>
      <c r="T72" s="3"/>
    </row>
    <row r="73" spans="1:20" x14ac:dyDescent="0.25">
      <c r="A73" s="18" t="s">
        <v>95</v>
      </c>
      <c r="B73" s="3" t="s">
        <v>96</v>
      </c>
      <c r="C73" s="2">
        <v>9489</v>
      </c>
      <c r="D73" s="3" t="s">
        <v>97</v>
      </c>
      <c r="E73" s="4">
        <v>13.92</v>
      </c>
      <c r="F73" s="4">
        <f t="shared" ref="F73:F75" si="3">SUM(E72:E73)</f>
        <v>13.92</v>
      </c>
      <c r="G73" s="20" t="s">
        <v>27</v>
      </c>
      <c r="H73" s="21"/>
      <c r="I73" s="6">
        <v>199000</v>
      </c>
      <c r="J73" s="6">
        <v>116706</v>
      </c>
      <c r="K73" s="6">
        <f t="shared" ref="K73:K83" si="4">SUM(I73:J73)</f>
        <v>315706</v>
      </c>
      <c r="L73" s="23"/>
      <c r="M73" s="25">
        <v>5000</v>
      </c>
      <c r="N73" s="25">
        <v>4471</v>
      </c>
      <c r="O73" s="6">
        <f t="shared" si="2"/>
        <v>9471</v>
      </c>
      <c r="P73" s="24"/>
      <c r="Q73" s="3">
        <v>0</v>
      </c>
      <c r="R73" s="6">
        <v>3157</v>
      </c>
      <c r="S73" s="15">
        <f t="shared" si="1"/>
        <v>3157</v>
      </c>
      <c r="T73" s="25">
        <f>K73+O73+S73</f>
        <v>328334</v>
      </c>
    </row>
    <row r="74" spans="1:20" x14ac:dyDescent="0.25">
      <c r="A74" s="2"/>
      <c r="B74" s="3"/>
      <c r="C74" s="2"/>
      <c r="D74" s="3"/>
      <c r="E74" s="4"/>
      <c r="F74" s="4" t="s">
        <v>28</v>
      </c>
      <c r="G74" s="3"/>
      <c r="I74" s="6" t="s">
        <v>96</v>
      </c>
      <c r="J74" s="6"/>
      <c r="K74" s="6"/>
      <c r="L74" s="23"/>
      <c r="M74" s="11" t="s">
        <v>96</v>
      </c>
      <c r="N74" s="11" t="s">
        <v>96</v>
      </c>
      <c r="O74" s="6"/>
      <c r="P74" s="24"/>
      <c r="Q74" s="3"/>
      <c r="R74" s="6"/>
      <c r="S74" s="15">
        <f t="shared" si="1"/>
        <v>0</v>
      </c>
      <c r="T74" s="3"/>
    </row>
    <row r="75" spans="1:20" x14ac:dyDescent="0.25">
      <c r="A75" s="2"/>
      <c r="B75" s="3"/>
      <c r="C75" s="2"/>
      <c r="D75" s="3"/>
      <c r="E75" s="4"/>
      <c r="F75" s="4">
        <f t="shared" si="3"/>
        <v>0</v>
      </c>
      <c r="G75" s="3"/>
      <c r="I75" s="6"/>
      <c r="J75" s="6"/>
      <c r="K75" s="6"/>
      <c r="L75" s="23"/>
      <c r="M75" s="3"/>
      <c r="N75" s="3"/>
      <c r="O75" s="6"/>
      <c r="P75" s="24"/>
      <c r="Q75" s="3"/>
      <c r="R75" s="6"/>
      <c r="S75" s="15">
        <f t="shared" si="1"/>
        <v>0</v>
      </c>
      <c r="T75" s="3"/>
    </row>
    <row r="76" spans="1:20" x14ac:dyDescent="0.25">
      <c r="A76" s="18" t="s">
        <v>98</v>
      </c>
      <c r="B76" s="3" t="s">
        <v>92</v>
      </c>
      <c r="C76" s="2">
        <v>9427</v>
      </c>
      <c r="D76" s="3" t="s">
        <v>99</v>
      </c>
      <c r="E76" s="4">
        <v>15.58333</v>
      </c>
      <c r="F76" s="4" t="s">
        <v>28</v>
      </c>
      <c r="G76" s="20" t="s">
        <v>27</v>
      </c>
      <c r="H76" s="21"/>
      <c r="I76" s="6">
        <v>199000</v>
      </c>
      <c r="J76" s="6">
        <v>649512</v>
      </c>
      <c r="K76" s="6">
        <f t="shared" si="4"/>
        <v>848512</v>
      </c>
      <c r="L76" s="23"/>
      <c r="M76" s="6">
        <v>5000</v>
      </c>
      <c r="N76" s="6">
        <v>35554</v>
      </c>
      <c r="O76" s="6">
        <f t="shared" si="2"/>
        <v>40554</v>
      </c>
      <c r="P76" s="24"/>
      <c r="Q76" s="3">
        <v>0</v>
      </c>
      <c r="R76" s="6">
        <v>13518</v>
      </c>
      <c r="S76" s="15">
        <f t="shared" si="1"/>
        <v>13518</v>
      </c>
      <c r="T76" s="25">
        <f>K76+O76+S76</f>
        <v>902584</v>
      </c>
    </row>
    <row r="77" spans="1:20" x14ac:dyDescent="0.25">
      <c r="A77" s="2"/>
      <c r="B77" s="3"/>
      <c r="C77" s="2"/>
      <c r="D77" s="3" t="s">
        <v>100</v>
      </c>
      <c r="E77" s="4" t="s">
        <v>28</v>
      </c>
      <c r="F77" s="4"/>
      <c r="G77" s="26"/>
      <c r="H77" s="27"/>
      <c r="I77" s="6" t="s">
        <v>92</v>
      </c>
      <c r="J77" s="6"/>
      <c r="K77" s="6"/>
      <c r="L77" s="23"/>
      <c r="M77" s="26" t="s">
        <v>92</v>
      </c>
      <c r="N77" s="26" t="s">
        <v>92</v>
      </c>
      <c r="O77" s="6"/>
      <c r="P77" s="24"/>
      <c r="Q77" s="3"/>
      <c r="R77" s="6" t="s">
        <v>92</v>
      </c>
      <c r="S77" s="15">
        <f t="shared" si="1"/>
        <v>0</v>
      </c>
      <c r="T77" s="3"/>
    </row>
    <row r="78" spans="1:20" x14ac:dyDescent="0.25">
      <c r="A78" s="2"/>
      <c r="B78" s="3"/>
      <c r="C78" s="2"/>
      <c r="D78" s="3" t="s">
        <v>101</v>
      </c>
      <c r="E78" s="4"/>
      <c r="F78" s="4"/>
      <c r="G78" s="3"/>
      <c r="I78" s="6"/>
      <c r="J78" s="6"/>
      <c r="K78" s="6"/>
      <c r="L78" s="23"/>
      <c r="M78" s="3"/>
      <c r="N78" s="3"/>
      <c r="O78" s="6"/>
      <c r="P78" s="24"/>
      <c r="Q78" s="3"/>
      <c r="R78" s="6"/>
      <c r="S78" s="15">
        <f t="shared" si="1"/>
        <v>0</v>
      </c>
      <c r="T78" s="3"/>
    </row>
    <row r="79" spans="1:20" x14ac:dyDescent="0.25">
      <c r="A79" s="2"/>
      <c r="B79" s="3"/>
      <c r="C79" s="2"/>
      <c r="D79" s="3" t="s">
        <v>102</v>
      </c>
      <c r="E79" s="4">
        <v>46.75</v>
      </c>
      <c r="F79" s="4"/>
      <c r="G79" s="3"/>
      <c r="I79" s="6"/>
      <c r="J79" s="6"/>
      <c r="K79" s="6"/>
      <c r="L79" s="23"/>
      <c r="M79" s="3"/>
      <c r="N79" s="3"/>
      <c r="O79" s="6"/>
      <c r="P79" s="24"/>
      <c r="Q79" s="3"/>
      <c r="R79" s="6"/>
      <c r="S79" s="15"/>
      <c r="T79" s="3"/>
    </row>
    <row r="80" spans="1:20" ht="15.75" thickBot="1" x14ac:dyDescent="0.3">
      <c r="A80" s="2"/>
      <c r="B80" s="3"/>
      <c r="C80" s="2"/>
      <c r="D80" s="3" t="s">
        <v>103</v>
      </c>
      <c r="E80" s="31"/>
      <c r="F80" s="4">
        <f>SUM(E76:E80)</f>
        <v>62.333330000000004</v>
      </c>
      <c r="G80" s="3"/>
      <c r="I80" s="6"/>
      <c r="J80" s="6"/>
      <c r="K80" s="6"/>
      <c r="L80" s="23"/>
      <c r="M80" s="3"/>
      <c r="N80" s="3"/>
      <c r="O80" s="6"/>
      <c r="P80" s="24"/>
      <c r="Q80" s="3"/>
      <c r="R80" s="6"/>
      <c r="S80" s="15"/>
      <c r="T80" s="3"/>
    </row>
    <row r="81" spans="1:20" x14ac:dyDescent="0.25">
      <c r="A81" s="2"/>
      <c r="B81" s="3"/>
      <c r="C81" s="2"/>
      <c r="D81" s="3"/>
      <c r="E81" s="32"/>
      <c r="F81" s="4"/>
      <c r="G81" s="3"/>
      <c r="I81" s="6"/>
      <c r="J81" s="6"/>
      <c r="K81" s="6"/>
      <c r="L81" s="23"/>
      <c r="M81" s="3"/>
      <c r="N81" s="3"/>
      <c r="O81" s="6"/>
      <c r="P81" s="24"/>
      <c r="Q81" s="3"/>
      <c r="R81" s="6"/>
      <c r="S81" s="15"/>
      <c r="T81" s="3"/>
    </row>
    <row r="82" spans="1:20" x14ac:dyDescent="0.25">
      <c r="A82" s="2"/>
      <c r="B82" s="3"/>
      <c r="C82" s="2"/>
      <c r="D82" s="3"/>
      <c r="E82" s="4"/>
      <c r="F82" s="4"/>
      <c r="G82" s="3"/>
      <c r="I82" s="6"/>
      <c r="J82" s="6"/>
      <c r="K82" s="6"/>
      <c r="L82" s="23"/>
      <c r="M82" s="3"/>
      <c r="N82" s="3"/>
      <c r="O82" s="6"/>
      <c r="P82" s="24"/>
      <c r="Q82" s="3"/>
      <c r="R82" s="6"/>
      <c r="S82" s="15"/>
      <c r="T82" s="3"/>
    </row>
    <row r="83" spans="1:20" x14ac:dyDescent="0.25">
      <c r="A83" s="18" t="s">
        <v>104</v>
      </c>
      <c r="B83" s="3" t="s">
        <v>105</v>
      </c>
      <c r="C83" s="2">
        <v>2730</v>
      </c>
      <c r="D83" s="3" t="s">
        <v>106</v>
      </c>
      <c r="E83" s="4">
        <v>18.57</v>
      </c>
      <c r="F83" s="4"/>
      <c r="G83" s="20" t="s">
        <v>27</v>
      </c>
      <c r="H83" s="21"/>
      <c r="I83" s="6">
        <v>199000</v>
      </c>
      <c r="J83" s="6">
        <v>400886</v>
      </c>
      <c r="K83" s="6">
        <f t="shared" si="4"/>
        <v>599886</v>
      </c>
      <c r="L83" s="23"/>
      <c r="M83" s="6">
        <v>5000</v>
      </c>
      <c r="N83" s="6">
        <v>17997</v>
      </c>
      <c r="O83" s="6">
        <f t="shared" si="2"/>
        <v>22997</v>
      </c>
      <c r="P83" s="24"/>
      <c r="Q83" s="3">
        <v>0</v>
      </c>
      <c r="R83" s="6">
        <v>5999</v>
      </c>
      <c r="S83" s="15">
        <f t="shared" si="1"/>
        <v>5999</v>
      </c>
      <c r="T83" s="25">
        <f>K83+O83+S83</f>
        <v>628882</v>
      </c>
    </row>
    <row r="84" spans="1:20" x14ac:dyDescent="0.25">
      <c r="A84" s="2"/>
      <c r="B84" s="3"/>
      <c r="C84" s="2"/>
      <c r="D84" s="3" t="s">
        <v>107</v>
      </c>
      <c r="E84" s="4" t="s">
        <v>28</v>
      </c>
      <c r="F84" s="4"/>
      <c r="G84" s="26"/>
      <c r="H84" s="27"/>
      <c r="I84" s="6" t="s">
        <v>105</v>
      </c>
      <c r="J84" s="6"/>
      <c r="K84" s="6"/>
      <c r="L84" s="23"/>
      <c r="M84" s="26" t="s">
        <v>105</v>
      </c>
      <c r="N84" s="26" t="s">
        <v>105</v>
      </c>
      <c r="O84" s="6"/>
      <c r="P84" s="24"/>
      <c r="Q84" s="3"/>
      <c r="R84" s="6" t="s">
        <v>105</v>
      </c>
      <c r="S84" s="15">
        <f t="shared" si="1"/>
        <v>0</v>
      </c>
      <c r="T84" s="3"/>
    </row>
    <row r="85" spans="1:20" x14ac:dyDescent="0.25">
      <c r="A85" s="2"/>
      <c r="B85" s="3"/>
      <c r="C85" s="2"/>
      <c r="D85" s="3" t="s">
        <v>108</v>
      </c>
      <c r="E85" s="4"/>
      <c r="F85" s="4"/>
      <c r="G85" s="3"/>
      <c r="I85" s="6"/>
      <c r="J85" s="6"/>
      <c r="K85" s="6"/>
      <c r="L85" s="23"/>
      <c r="M85" s="3"/>
      <c r="N85" s="3"/>
      <c r="O85" s="6"/>
      <c r="P85" s="24"/>
      <c r="Q85" s="3"/>
      <c r="R85" s="6"/>
      <c r="S85" s="15">
        <f t="shared" si="1"/>
        <v>0</v>
      </c>
      <c r="T85" s="3"/>
    </row>
    <row r="86" spans="1:20" x14ac:dyDescent="0.25">
      <c r="A86" s="2"/>
      <c r="B86" s="3"/>
      <c r="C86" s="2"/>
      <c r="D86" s="3" t="s">
        <v>109</v>
      </c>
      <c r="E86" s="4">
        <v>7.88</v>
      </c>
      <c r="F86" s="4"/>
      <c r="G86" s="37"/>
      <c r="H86" s="38"/>
      <c r="I86" s="39"/>
      <c r="J86" s="39"/>
      <c r="K86" s="6"/>
      <c r="L86" s="23"/>
      <c r="M86" s="37"/>
      <c r="N86" s="37"/>
      <c r="O86" s="6"/>
      <c r="P86" s="24"/>
      <c r="Q86" s="3"/>
      <c r="R86" s="6"/>
      <c r="S86" s="15">
        <f t="shared" si="1"/>
        <v>0</v>
      </c>
      <c r="T86" s="3"/>
    </row>
    <row r="87" spans="1:20" x14ac:dyDescent="0.25">
      <c r="A87" s="2"/>
      <c r="B87" s="3"/>
      <c r="C87" s="2"/>
      <c r="D87" s="3" t="s">
        <v>110</v>
      </c>
      <c r="E87" s="4"/>
      <c r="F87" s="4"/>
      <c r="G87" s="3"/>
      <c r="I87" s="6"/>
      <c r="J87" s="6"/>
      <c r="K87" s="6"/>
      <c r="L87" s="23"/>
      <c r="M87" s="3"/>
      <c r="N87" s="3"/>
      <c r="O87" s="6"/>
      <c r="P87" s="24"/>
      <c r="Q87" s="3"/>
      <c r="R87" s="6"/>
      <c r="S87" s="15"/>
      <c r="T87" s="3"/>
    </row>
    <row r="88" spans="1:20" x14ac:dyDescent="0.25">
      <c r="A88" s="2"/>
      <c r="B88" s="3"/>
      <c r="C88" s="2"/>
      <c r="D88" s="3" t="s">
        <v>111</v>
      </c>
      <c r="E88" s="4"/>
      <c r="F88" s="4"/>
      <c r="G88" s="3"/>
      <c r="I88" s="6"/>
      <c r="J88" s="6"/>
      <c r="K88" s="6"/>
      <c r="L88" s="23"/>
      <c r="M88" s="3"/>
      <c r="N88" s="3"/>
      <c r="O88" s="6"/>
      <c r="P88" s="24"/>
      <c r="Q88" s="3"/>
      <c r="R88" s="6"/>
      <c r="S88" s="15"/>
      <c r="T88" s="3"/>
    </row>
    <row r="89" spans="1:20" ht="15.75" thickBot="1" x14ac:dyDescent="0.3">
      <c r="A89" s="2"/>
      <c r="B89" s="3"/>
      <c r="C89" s="2"/>
      <c r="D89" s="3" t="s">
        <v>112</v>
      </c>
      <c r="E89" s="31"/>
      <c r="F89" s="4">
        <f>SUM(E83:E89)</f>
        <v>26.45</v>
      </c>
      <c r="G89" s="3"/>
      <c r="I89" s="6"/>
      <c r="J89" s="6"/>
      <c r="K89" s="6"/>
      <c r="L89" s="23"/>
      <c r="M89" s="40"/>
      <c r="N89" s="40"/>
      <c r="O89" s="41"/>
      <c r="P89" s="24"/>
      <c r="Q89" s="3"/>
      <c r="R89" s="6"/>
      <c r="S89" s="15"/>
      <c r="T89" s="3"/>
    </row>
    <row r="90" spans="1:20" x14ac:dyDescent="0.25">
      <c r="A90" s="2"/>
      <c r="B90" s="3"/>
      <c r="C90" s="2"/>
      <c r="D90" s="42" t="s">
        <v>10</v>
      </c>
      <c r="E90" s="43">
        <f>SUM(E7:E89)</f>
        <v>2163.8345800000002</v>
      </c>
      <c r="F90" s="43">
        <f>SUM(F7:F89)</f>
        <v>2163.8345800000002</v>
      </c>
      <c r="G90" s="3"/>
      <c r="I90" s="44">
        <f>SUM(I6:I89)</f>
        <v>2987000</v>
      </c>
      <c r="J90" s="41">
        <f>SUM(J6:J89)</f>
        <v>21489726</v>
      </c>
      <c r="K90" s="45">
        <f>SUM(K6:K89)</f>
        <v>24476726</v>
      </c>
      <c r="L90" s="44">
        <f t="shared" ref="L90:S90" si="5">SUM(L6:L89)</f>
        <v>0</v>
      </c>
      <c r="M90" s="44">
        <f t="shared" si="5"/>
        <v>80000</v>
      </c>
      <c r="N90" s="41">
        <f t="shared" si="5"/>
        <v>1353188</v>
      </c>
      <c r="O90" s="45">
        <f t="shared" si="5"/>
        <v>1433188</v>
      </c>
      <c r="P90" s="44">
        <f t="shared" si="5"/>
        <v>0</v>
      </c>
      <c r="Q90" s="44">
        <f t="shared" si="5"/>
        <v>84</v>
      </c>
      <c r="R90" s="41">
        <f t="shared" si="5"/>
        <v>394006</v>
      </c>
      <c r="S90" s="46">
        <f t="shared" si="5"/>
        <v>394090</v>
      </c>
      <c r="T90" s="25">
        <f>K90+O90+S90</f>
        <v>26304004</v>
      </c>
    </row>
    <row r="91" spans="1:20" x14ac:dyDescent="0.25">
      <c r="G91" s="3" t="s">
        <v>113</v>
      </c>
      <c r="H91" s="3"/>
      <c r="I91" s="48">
        <v>-199000</v>
      </c>
      <c r="J91" s="49">
        <v>-186556</v>
      </c>
      <c r="K91" s="50">
        <f>I91+J91</f>
        <v>-385556</v>
      </c>
      <c r="L91" s="23"/>
      <c r="M91" s="51">
        <f>-M13</f>
        <v>-5000</v>
      </c>
      <c r="N91" s="52">
        <f>-N13</f>
        <v>-6567</v>
      </c>
      <c r="O91" s="50">
        <f>M91+N91</f>
        <v>-11567</v>
      </c>
      <c r="P91" s="24"/>
      <c r="Q91" s="53">
        <v>0</v>
      </c>
      <c r="R91" s="6">
        <v>-3836</v>
      </c>
      <c r="S91" s="15">
        <f>SUM(Q91:R91)</f>
        <v>-3836</v>
      </c>
      <c r="T91" s="25">
        <f>K91+O91+S91</f>
        <v>-400959</v>
      </c>
    </row>
    <row r="92" spans="1:20" ht="15.75" thickBot="1" x14ac:dyDescent="0.3">
      <c r="F92" s="4" t="s">
        <v>114</v>
      </c>
      <c r="G92" s="3" t="s">
        <v>27</v>
      </c>
      <c r="H92" s="3"/>
      <c r="I92" s="54">
        <f>SUM(I90:I91)</f>
        <v>2788000</v>
      </c>
      <c r="J92" s="54">
        <f t="shared" ref="J92:K92" si="6">SUM(J90:J91)</f>
        <v>21303170</v>
      </c>
      <c r="K92" s="54">
        <f t="shared" si="6"/>
        <v>24091170</v>
      </c>
      <c r="L92" s="23"/>
      <c r="M92" s="55">
        <f>SUM(M90:M91)</f>
        <v>75000</v>
      </c>
      <c r="N92" s="55">
        <f t="shared" ref="N92:S92" si="7">SUM(N90:N91)</f>
        <v>1346621</v>
      </c>
      <c r="O92" s="55">
        <f t="shared" si="7"/>
        <v>1421621</v>
      </c>
      <c r="P92" s="55">
        <f t="shared" si="7"/>
        <v>0</v>
      </c>
      <c r="Q92" s="55">
        <f t="shared" si="7"/>
        <v>84</v>
      </c>
      <c r="R92" s="55">
        <f t="shared" si="7"/>
        <v>390170</v>
      </c>
      <c r="S92" s="55">
        <f t="shared" si="7"/>
        <v>390254</v>
      </c>
      <c r="T92" s="25">
        <f>SUM(T7:T91)</f>
        <v>52207049</v>
      </c>
    </row>
    <row r="93" spans="1:20" ht="15.75" thickTop="1" x14ac:dyDescent="0.25">
      <c r="E93" s="56" t="s">
        <v>115</v>
      </c>
      <c r="F93" s="56"/>
      <c r="G93" s="57"/>
      <c r="I93" s="24" t="s">
        <v>28</v>
      </c>
      <c r="J93" s="24" t="s">
        <v>28</v>
      </c>
      <c r="K93" s="24"/>
      <c r="L93" s="23"/>
      <c r="O93" s="24"/>
      <c r="P93" s="24"/>
    </row>
    <row r="94" spans="1:20" x14ac:dyDescent="0.25">
      <c r="E94" s="56" t="s">
        <v>116</v>
      </c>
      <c r="F94" s="56"/>
      <c r="G94" s="58"/>
      <c r="I94" s="24"/>
      <c r="J94" s="24"/>
      <c r="K94" s="24"/>
      <c r="L94" s="23"/>
      <c r="O94" s="24"/>
      <c r="P94" s="24"/>
    </row>
    <row r="95" spans="1:20" x14ac:dyDescent="0.25">
      <c r="G95" s="59"/>
      <c r="I95" s="24"/>
      <c r="J95" s="24"/>
      <c r="K95" s="24"/>
      <c r="L95" s="23"/>
      <c r="O95" s="24"/>
      <c r="P95" s="24"/>
    </row>
    <row r="96" spans="1:20" x14ac:dyDescent="0.25">
      <c r="G96" s="59"/>
      <c r="J96" s="24"/>
      <c r="K96" s="24"/>
      <c r="L96" s="23"/>
      <c r="O96" s="24"/>
      <c r="P96" s="24"/>
    </row>
    <row r="97" spans="7:16" x14ac:dyDescent="0.25">
      <c r="G97" s="59"/>
      <c r="L97" s="23"/>
      <c r="O97" s="24"/>
      <c r="P97" s="24"/>
    </row>
    <row r="98" spans="7:16" x14ac:dyDescent="0.25">
      <c r="L98" s="23"/>
    </row>
    <row r="99" spans="7:16" x14ac:dyDescent="0.25">
      <c r="L99" s="23"/>
    </row>
    <row r="100" spans="7:16" x14ac:dyDescent="0.25">
      <c r="L100" s="23"/>
    </row>
    <row r="101" spans="7:16" x14ac:dyDescent="0.25">
      <c r="L101" s="23"/>
    </row>
  </sheetData>
  <mergeCells count="3">
    <mergeCell ref="I2:K2"/>
    <mergeCell ref="M2:O2"/>
    <mergeCell ref="Q2:S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2023-04-06T06:55:36Z</dcterms:created>
  <dcterms:modified xsi:type="dcterms:W3CDTF">2023-04-06T06:59:27Z</dcterms:modified>
</cp:coreProperties>
</file>