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My Documents\Not in Laptop\SBI - Moharana- CCG\CB- Kolkata\O2 Chemical Pvt. Ltd\"/>
    </mc:Choice>
  </mc:AlternateContent>
  <bookViews>
    <workbookView xWindow="0" yWindow="0" windowWidth="20490" windowHeight="7365" activeTab="1"/>
  </bookViews>
  <sheets>
    <sheet name="O2 Chemicals- Revised &amp; Final" sheetId="5" r:id="rId1"/>
    <sheet name="Sheet-1" sheetId="7" r:id="rId2"/>
    <sheet name="Boyron Biswas &amp; Ors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7" l="1"/>
  <c r="D35" i="7"/>
  <c r="J7" i="5" l="1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6" i="5"/>
  <c r="P53" i="5"/>
  <c r="P49" i="5"/>
  <c r="Q53" i="5" s="1"/>
  <c r="Q17" i="5" l="1"/>
  <c r="Q26" i="5"/>
  <c r="F21" i="5"/>
  <c r="F22" i="5"/>
  <c r="F23" i="5"/>
  <c r="F30" i="5"/>
  <c r="F8" i="5"/>
  <c r="F9" i="5"/>
  <c r="F10" i="5"/>
  <c r="E11" i="5" l="1"/>
  <c r="F11" i="5" s="1"/>
  <c r="E12" i="5"/>
  <c r="F12" i="5" s="1"/>
  <c r="E13" i="5"/>
  <c r="F13" i="5" s="1"/>
  <c r="E14" i="5"/>
  <c r="E15" i="5"/>
  <c r="F15" i="5" s="1"/>
  <c r="E16" i="5"/>
  <c r="F16" i="5" s="1"/>
  <c r="E17" i="5"/>
  <c r="F17" i="5" s="1"/>
  <c r="E18" i="5"/>
  <c r="F18" i="5" s="1"/>
  <c r="E19" i="5"/>
  <c r="F19" i="5" s="1"/>
  <c r="E20" i="5"/>
  <c r="F20" i="5" s="1"/>
  <c r="E24" i="5"/>
  <c r="F24" i="5" s="1"/>
  <c r="E25" i="5"/>
  <c r="F25" i="5" s="1"/>
  <c r="E26" i="5"/>
  <c r="F26" i="5" s="1"/>
  <c r="E27" i="5"/>
  <c r="F27" i="5" s="1"/>
  <c r="E28" i="5"/>
  <c r="F28" i="5" s="1"/>
  <c r="E29" i="5"/>
  <c r="F29" i="5" s="1"/>
  <c r="E31" i="5"/>
  <c r="F31" i="5" s="1"/>
  <c r="E32" i="5"/>
  <c r="F32" i="5" s="1"/>
  <c r="E33" i="5"/>
  <c r="F33" i="5" s="1"/>
  <c r="E34" i="5"/>
  <c r="F34" i="5" s="1"/>
  <c r="F14" i="5" l="1"/>
  <c r="G46" i="5"/>
  <c r="J46" i="5"/>
  <c r="C35" i="5"/>
  <c r="H35" i="5"/>
  <c r="I35" i="5"/>
  <c r="J35" i="5" l="1"/>
  <c r="H42" i="5"/>
  <c r="H43" i="5"/>
  <c r="H44" i="5"/>
  <c r="H45" i="5"/>
  <c r="H41" i="5"/>
  <c r="D46" i="5"/>
  <c r="E42" i="5"/>
  <c r="E43" i="5"/>
  <c r="E44" i="5"/>
  <c r="E45" i="5"/>
  <c r="E41" i="5"/>
  <c r="E46" i="5" l="1"/>
  <c r="H46" i="5"/>
  <c r="E7" i="5" l="1"/>
  <c r="F7" i="5" s="1"/>
  <c r="E6" i="5"/>
  <c r="F6" i="5" l="1"/>
  <c r="E35" i="5"/>
  <c r="Q7" i="5" s="1"/>
  <c r="G35" i="5"/>
  <c r="Q11" i="5" l="1"/>
  <c r="D35" i="5"/>
  <c r="Q5" i="5" l="1"/>
  <c r="Q8" i="5" s="1"/>
  <c r="Q12" i="5" s="1"/>
  <c r="Q18" i="5" s="1"/>
  <c r="F35" i="5"/>
  <c r="F16" i="4"/>
  <c r="F18" i="4" s="1"/>
  <c r="E18" i="4"/>
  <c r="E9" i="4"/>
  <c r="E38" i="4"/>
  <c r="F36" i="4"/>
  <c r="F38" i="4" s="1"/>
  <c r="F26" i="4"/>
  <c r="F28" i="4" s="1"/>
  <c r="E28" i="4"/>
  <c r="Q30" i="5" l="1"/>
  <c r="D38" i="4"/>
  <c r="D28" i="4"/>
  <c r="F7" i="4"/>
  <c r="F9" i="4" s="1"/>
  <c r="D9" i="4"/>
  <c r="D18" i="4"/>
  <c r="Q34" i="5" l="1"/>
</calcChain>
</file>

<file path=xl/sharedStrings.xml><?xml version="1.0" encoding="utf-8"?>
<sst xmlns="http://schemas.openxmlformats.org/spreadsheetml/2006/main" count="254" uniqueCount="107">
  <si>
    <t>Total</t>
  </si>
  <si>
    <t>01</t>
  </si>
  <si>
    <t>02</t>
  </si>
  <si>
    <t>03</t>
  </si>
  <si>
    <t>04</t>
  </si>
  <si>
    <t>05</t>
  </si>
  <si>
    <t>06</t>
  </si>
  <si>
    <t>07</t>
  </si>
  <si>
    <t>Area</t>
  </si>
  <si>
    <t>L.R. Dag</t>
  </si>
  <si>
    <t xml:space="preserve"> 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</si>
  <si>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</si>
  <si>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</si>
  <si>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</si>
  <si>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</si>
  <si>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</si>
  <si>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</si>
  <si>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</si>
  <si>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</si>
  <si>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</si>
  <si>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</si>
  <si>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</si>
  <si>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</si>
  <si>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</si>
  <si>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</si>
  <si>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</si>
  <si>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</si>
  <si>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</si>
  <si>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</si>
  <si>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</si>
  <si>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</si>
  <si>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</si>
  <si>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</si>
  <si>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Difference</t>
  </si>
  <si>
    <t xml:space="preserve">A </t>
  </si>
  <si>
    <t>B</t>
  </si>
  <si>
    <t>A-B</t>
  </si>
  <si>
    <t>Details of all Deeds of Sale ( O2 Chemicals Private Ltd)</t>
  </si>
  <si>
    <t>Sl. No.</t>
  </si>
  <si>
    <t>58/206</t>
  </si>
  <si>
    <t>Dag No.</t>
  </si>
  <si>
    <t>Mutated</t>
  </si>
  <si>
    <t xml:space="preserve">Area </t>
  </si>
  <si>
    <t>Details  Deed of Sale ( Milton Biswas )</t>
  </si>
  <si>
    <t>Tital</t>
  </si>
  <si>
    <r>
      <t xml:space="preserve">2. Mutated for an area of </t>
    </r>
    <r>
      <rPr>
        <b/>
        <sz val="10"/>
        <color rgb="FF7030A0"/>
        <rFont val="Calibri"/>
        <family val="2"/>
        <scheme val="minor"/>
      </rPr>
      <t>1930.710 Satak</t>
    </r>
  </si>
  <si>
    <r>
      <t xml:space="preserve">5. Land of Bayron Biswas &amp; Others is </t>
    </r>
    <r>
      <rPr>
        <b/>
        <sz val="10"/>
        <color rgb="FF7030A0"/>
        <rFont val="Calibri"/>
        <family val="2"/>
        <scheme val="minor"/>
      </rPr>
      <t>425.750  Satak</t>
    </r>
  </si>
  <si>
    <r>
      <t xml:space="preserve">6 Mutated for an area of </t>
    </r>
    <r>
      <rPr>
        <b/>
        <sz val="10"/>
        <color rgb="FF7030A0"/>
        <rFont val="Calibri"/>
        <family val="2"/>
        <scheme val="minor"/>
      </rPr>
      <t>348.060 Satak</t>
    </r>
  </si>
  <si>
    <t xml:space="preserve">7.In respect of Deed No15115 dated 09.12.2021 purchased </t>
  </si>
  <si>
    <t>Notes:</t>
  </si>
  <si>
    <t>Conversion</t>
  </si>
  <si>
    <t>C</t>
  </si>
  <si>
    <t>(A-B)</t>
  </si>
  <si>
    <t>Total Area</t>
  </si>
  <si>
    <t>of the Plot</t>
  </si>
  <si>
    <t>Khatian No.</t>
  </si>
  <si>
    <t>A</t>
  </si>
  <si>
    <t>D</t>
  </si>
  <si>
    <t>EXCESS</t>
  </si>
  <si>
    <t>PURCHASED</t>
  </si>
  <si>
    <t>Details  Deed of Sale ( Bayron Biswas &amp; Milton Biswas)</t>
  </si>
  <si>
    <t>Details  Deed of Sale ( Bayron Biswas, Milton Biswas &amp; Nipan Jit Biswas)</t>
  </si>
  <si>
    <t>Purchased</t>
  </si>
  <si>
    <t xml:space="preserve">Total </t>
  </si>
  <si>
    <t>Area of</t>
  </si>
  <si>
    <t>the Plot</t>
  </si>
  <si>
    <t>(B-C)</t>
  </si>
  <si>
    <t>Available for</t>
  </si>
  <si>
    <t>E</t>
  </si>
  <si>
    <t>Converted</t>
  </si>
  <si>
    <t>purchased</t>
  </si>
  <si>
    <t xml:space="preserve">L.R. </t>
  </si>
  <si>
    <t>Dag</t>
  </si>
  <si>
    <t>No.</t>
  </si>
  <si>
    <t xml:space="preserve">Sl. </t>
  </si>
  <si>
    <r>
      <t>3 Converted for an area of</t>
    </r>
    <r>
      <rPr>
        <b/>
        <sz val="10"/>
        <color rgb="FF7030A0"/>
        <rFont val="Calibri"/>
        <family val="2"/>
        <scheme val="minor"/>
      </rPr>
      <t xml:space="preserve"> </t>
    </r>
    <r>
      <rPr>
        <b/>
        <u/>
        <sz val="10"/>
        <color rgb="FF7030A0"/>
        <rFont val="Calibri"/>
        <family val="2"/>
        <scheme val="minor"/>
      </rPr>
      <t>1425.53 Satak</t>
    </r>
  </si>
  <si>
    <r>
      <t>4 Converted for an area of</t>
    </r>
    <r>
      <rPr>
        <b/>
        <u/>
        <sz val="10"/>
        <color rgb="FF7030A0"/>
        <rFont val="Calibri"/>
        <family val="2"/>
        <scheme val="minor"/>
      </rPr>
      <t xml:space="preserve"> 462.98 Satak</t>
    </r>
  </si>
  <si>
    <t>Total area purchased</t>
  </si>
  <si>
    <t>Less: Purchase in excess of plot area</t>
  </si>
  <si>
    <t>Valid Purchase</t>
  </si>
  <si>
    <t>Valid</t>
  </si>
  <si>
    <t>Purchase</t>
  </si>
  <si>
    <t xml:space="preserve">Short Mutated </t>
  </si>
  <si>
    <t>Less: Mutated</t>
  </si>
  <si>
    <t>Add: For Excess Mutated</t>
  </si>
  <si>
    <t>Less: For Short Mutated</t>
  </si>
  <si>
    <t>Dag Nos.</t>
  </si>
  <si>
    <t>Decimals</t>
  </si>
  <si>
    <t>Less: Converted</t>
  </si>
  <si>
    <t>Short Converted</t>
  </si>
  <si>
    <t>Add: for Short Converted</t>
  </si>
  <si>
    <t>(E-F)</t>
  </si>
  <si>
    <t>Valid Purchase of Total Area</t>
  </si>
  <si>
    <t>Less: For Excess Converted</t>
  </si>
  <si>
    <t>NIL</t>
  </si>
  <si>
    <t>Excess</t>
  </si>
  <si>
    <t>Short/</t>
  </si>
  <si>
    <t>Reconciliation Of Land Area for short mutation</t>
  </si>
  <si>
    <t>A.</t>
  </si>
  <si>
    <t>B.</t>
  </si>
  <si>
    <t>Reconciliation of land area for Short Conversion</t>
  </si>
  <si>
    <r>
      <t xml:space="preserve">1. Total Land in the name of O2 Chemicals Pvt. Ltd for valid purchase </t>
    </r>
    <r>
      <rPr>
        <b/>
        <sz val="10"/>
        <color rgb="FF7030A0"/>
        <rFont val="Calibri"/>
        <family val="2"/>
        <scheme val="minor"/>
      </rPr>
      <t>2003.048 Satak</t>
    </r>
  </si>
  <si>
    <t xml:space="preserve">   but the area measuring about 31.950 satak, theefore, should not consider.</t>
  </si>
  <si>
    <t xml:space="preserve">   from Gyan Ganga Charitable Trust but the chain Deed is not available</t>
  </si>
  <si>
    <t>valid Mortgage</t>
  </si>
  <si>
    <t>(C=F)</t>
  </si>
  <si>
    <t>Milton Biswas &amp;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</si>
</sst>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 * #,##0.000_ ;_ * \-#,##0.000_ ;_ * &quot;-&quot;??_ ;_ @_ "/>
    <numFmt numFmtId="165" formatCode="_ * #,##0.000_ ;_ * \-#,##0.000_ ;_ * &quot;-&quot;???_ ;_ @_ "/>
    <numFmt numFmtId="166" formatCode="_ * #,##0_ ;_ * \-#,##0_ ;_ * &quot;-&quot;??_ ;_ @_ "/>
    <numFmt numFmtId="167" formatCode="_ * #,##0.0000_ ;_ * \-#,##0.0000_ ;_ * &quot;-&quot;??_ ;_ @_ "/>
    <numFmt numFmtId="168" formatCode="_ * #,##0.0000_ ;_ * \-#,##0.0000_ ;_ * &quot;-&quot;????_ ;_ @_ "/>
    <numFmt numFmtId="169" formatCode="0.000"/>
    <numFmt numFmtId="170" formatCode="_ * #,##0.000_ ;_ * \-#,##0.000_ ;_ * &quot;-&quot;??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u/>
      <sz val="10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 applyAlignment="1">
      <alignment horizontal="center"/>
    </xf>
    <xf numFmtId="164" fontId="2" fillId="0" borderId="1" xfId="1" applyNumberFormat="1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center"/>
    </xf>
    <xf numFmtId="0" fontId="2" fillId="0" borderId="0" xfId="0" applyFont="1" applyFill="1"/>
    <xf numFmtId="164" fontId="2" fillId="0" borderId="0" xfId="1" applyNumberFormat="1" applyFont="1" applyFill="1"/>
    <xf numFmtId="0" fontId="2" fillId="0" borderId="1" xfId="0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64" fontId="2" fillId="0" borderId="1" xfId="1" applyNumberFormat="1" applyFont="1" applyFill="1" applyBorder="1"/>
    <xf numFmtId="0" fontId="2" fillId="0" borderId="1" xfId="0" applyFont="1" applyFill="1" applyBorder="1" applyAlignment="1">
      <alignment horizontal="left"/>
    </xf>
    <xf numFmtId="166" fontId="2" fillId="0" borderId="1" xfId="1" applyNumberFormat="1" applyFont="1" applyFill="1" applyBorder="1"/>
    <xf numFmtId="0" fontId="2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/>
    <xf numFmtId="0" fontId="2" fillId="0" borderId="2" xfId="0" applyFont="1" applyFill="1" applyBorder="1" applyAlignment="1">
      <alignment horizontal="center"/>
    </xf>
    <xf numFmtId="43" fontId="2" fillId="0" borderId="1" xfId="0" applyNumberFormat="1" applyFont="1" applyFill="1" applyBorder="1"/>
    <xf numFmtId="0" fontId="2" fillId="0" borderId="0" xfId="0" applyFont="1" applyBorder="1"/>
    <xf numFmtId="164" fontId="2" fillId="0" borderId="0" xfId="1" applyNumberFormat="1" applyFont="1" applyBorder="1"/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1" xfId="1" applyNumberFormat="1" applyFont="1" applyFill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164" fontId="2" fillId="0" borderId="3" xfId="1" applyNumberFormat="1" applyFont="1" applyBorder="1"/>
    <xf numFmtId="43" fontId="2" fillId="0" borderId="0" xfId="1" applyFont="1" applyFill="1" applyBorder="1"/>
    <xf numFmtId="43" fontId="2" fillId="0" borderId="0" xfId="0" applyNumberFormat="1" applyFont="1" applyFill="1" applyBorder="1"/>
    <xf numFmtId="165" fontId="2" fillId="0" borderId="1" xfId="0" applyNumberFormat="1" applyFont="1" applyFill="1" applyBorder="1" applyAlignment="1">
      <alignment horizontal="center"/>
    </xf>
    <xf numFmtId="43" fontId="2" fillId="0" borderId="1" xfId="1" applyNumberFormat="1" applyFont="1" applyFill="1" applyBorder="1"/>
    <xf numFmtId="43" fontId="2" fillId="0" borderId="0" xfId="0" applyNumberFormat="1" applyFont="1" applyFill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167" fontId="2" fillId="0" borderId="0" xfId="1" applyNumberFormat="1" applyFont="1" applyFill="1"/>
    <xf numFmtId="167" fontId="2" fillId="0" borderId="1" xfId="1" applyNumberFormat="1" applyFont="1" applyFill="1" applyBorder="1"/>
    <xf numFmtId="167" fontId="2" fillId="0" borderId="1" xfId="1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2" fillId="0" borderId="0" xfId="0" applyNumberFormat="1" applyFont="1" applyFill="1"/>
    <xf numFmtId="164" fontId="2" fillId="0" borderId="5" xfId="1" applyNumberFormat="1" applyFont="1" applyBorder="1"/>
    <xf numFmtId="0" fontId="2" fillId="0" borderId="0" xfId="0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/>
    </xf>
    <xf numFmtId="164" fontId="5" fillId="0" borderId="0" xfId="1" applyNumberFormat="1" applyFont="1" applyBorder="1"/>
    <xf numFmtId="167" fontId="2" fillId="0" borderId="0" xfId="1" applyNumberFormat="1" applyFont="1" applyFill="1" applyBorder="1"/>
    <xf numFmtId="0" fontId="2" fillId="0" borderId="3" xfId="0" applyFont="1" applyBorder="1" applyAlignment="1">
      <alignment horizontal="center"/>
    </xf>
    <xf numFmtId="164" fontId="5" fillId="0" borderId="1" xfId="1" applyNumberFormat="1" applyFont="1" applyBorder="1"/>
    <xf numFmtId="0" fontId="5" fillId="0" borderId="1" xfId="0" applyFont="1" applyBorder="1"/>
    <xf numFmtId="164" fontId="5" fillId="0" borderId="1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0" applyNumberFormat="1" applyFont="1"/>
    <xf numFmtId="168" fontId="2" fillId="0" borderId="1" xfId="0" applyNumberFormat="1" applyFont="1" applyBorder="1"/>
    <xf numFmtId="164" fontId="2" fillId="0" borderId="1" xfId="0" applyNumberFormat="1" applyFont="1" applyBorder="1"/>
    <xf numFmtId="168" fontId="2" fillId="0" borderId="0" xfId="0" applyNumberFormat="1" applyFont="1"/>
    <xf numFmtId="170" fontId="2" fillId="0" borderId="0" xfId="0" applyNumberFormat="1" applyFont="1"/>
    <xf numFmtId="16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43" fontId="2" fillId="0" borderId="0" xfId="0" applyNumberFormat="1" applyFont="1" applyBorder="1"/>
    <xf numFmtId="164" fontId="2" fillId="0" borderId="3" xfId="1" applyNumberFormat="1" applyFont="1" applyFill="1" applyBorder="1"/>
    <xf numFmtId="164" fontId="5" fillId="0" borderId="1" xfId="1" applyNumberFormat="1" applyFont="1" applyFill="1" applyBorder="1"/>
    <xf numFmtId="166" fontId="2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right"/>
    </xf>
    <xf numFmtId="0" fontId="7" fillId="0" borderId="1" xfId="0" applyFont="1" applyBorder="1"/>
    <xf numFmtId="164" fontId="2" fillId="0" borderId="1" xfId="1" applyNumberFormat="1" applyFont="1" applyBorder="1" applyAlignment="1">
      <alignment horizontal="right"/>
    </xf>
    <xf numFmtId="43" fontId="2" fillId="0" borderId="1" xfId="0" applyNumberFormat="1" applyFont="1" applyBorder="1" applyAlignment="1">
      <alignment horizontal="center"/>
    </xf>
    <xf numFmtId="168" fontId="6" fillId="0" borderId="1" xfId="0" applyNumberFormat="1" applyFont="1" applyBorder="1"/>
    <xf numFmtId="0" fontId="6" fillId="0" borderId="1" xfId="0" applyFont="1" applyBorder="1"/>
    <xf numFmtId="169" fontId="2" fillId="0" borderId="1" xfId="0" applyNumberFormat="1" applyFont="1" applyBorder="1"/>
    <xf numFmtId="43" fontId="2" fillId="0" borderId="1" xfId="0" applyNumberFormat="1" applyFont="1" applyBorder="1"/>
    <xf numFmtId="168" fontId="2" fillId="0" borderId="1" xfId="0" applyNumberFormat="1" applyFont="1" applyFill="1" applyBorder="1"/>
    <xf numFmtId="170" fontId="2" fillId="0" borderId="0" xfId="0" applyNumberFormat="1" applyFont="1" applyFill="1"/>
    <xf numFmtId="0" fontId="2" fillId="0" borderId="3" xfId="0" quotePrefix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opLeftCell="A43" workbookViewId="0">
      <selection sqref="A1:J46"/>
    </sheetView>
  </sheetViews>
  <sheetFormatPr defaultRowHeight="12.75" x14ac:dyDescent="0.2"/>
  <cols>
    <col min="1" max="1" width="5" style="1" customWidth="1"/>
    <col min="2" max="2" width="8" style="1" customWidth="1"/>
    <col min="3" max="3" width="10" style="2" customWidth="1"/>
    <col min="4" max="4" width="11.28515625" style="43" customWidth="1"/>
    <col min="5" max="6" width="10.28515625" style="10" customWidth="1"/>
    <col min="7" max="8" width="10.28515625" style="11" customWidth="1"/>
    <col min="9" max="9" width="12.7109375" style="2" customWidth="1"/>
    <col min="10" max="10" width="9.85546875" style="1" customWidth="1"/>
    <col min="11" max="11" width="10.28515625" style="1" customWidth="1"/>
    <col min="12" max="12" width="4.7109375" style="1" customWidth="1"/>
    <col min="13" max="13" width="10.7109375" style="1" customWidth="1"/>
    <col min="14" max="14" width="10.42578125" style="1" customWidth="1"/>
    <col min="15" max="15" width="9.5703125" style="1" customWidth="1"/>
    <col min="16" max="16" width="10.42578125" style="1" customWidth="1"/>
    <col min="17" max="17" width="9.7109375" style="1" bestFit="1" customWidth="1"/>
    <col min="18" max="16384" width="9.140625" style="1"/>
  </cols>
  <sheetData>
    <row r="1" spans="1:18" x14ac:dyDescent="0.2">
      <c r="A1" s="1" t="s">
        <v>37</v>
      </c>
      <c r="D1" s="2"/>
      <c r="E1" s="2"/>
      <c r="F1" s="11"/>
      <c r="H1" s="39"/>
      <c r="L1" s="4"/>
      <c r="M1" s="4"/>
      <c r="N1" s="4"/>
      <c r="O1" s="4"/>
      <c r="P1" s="4"/>
      <c r="Q1" s="4"/>
      <c r="R1" s="4"/>
    </row>
    <row r="2" spans="1:18" x14ac:dyDescent="0.2">
      <c r="A2" s="3" t="s">
        <v>74</v>
      </c>
      <c r="B2" s="3" t="s">
        <v>71</v>
      </c>
      <c r="C2" s="5" t="s">
        <v>53</v>
      </c>
      <c r="D2" s="5" t="s">
        <v>0</v>
      </c>
      <c r="E2" s="5" t="s">
        <v>58</v>
      </c>
      <c r="F2" s="13" t="s">
        <v>80</v>
      </c>
      <c r="G2" s="13" t="s">
        <v>41</v>
      </c>
      <c r="H2" s="40" t="s">
        <v>69</v>
      </c>
      <c r="I2" s="5" t="s">
        <v>62</v>
      </c>
      <c r="J2" s="3" t="s">
        <v>96</v>
      </c>
      <c r="L2" s="69" t="s">
        <v>98</v>
      </c>
      <c r="M2" s="70" t="s">
        <v>97</v>
      </c>
      <c r="N2" s="53"/>
      <c r="O2" s="53"/>
      <c r="P2" s="53"/>
      <c r="Q2" s="4"/>
      <c r="R2" s="4"/>
    </row>
    <row r="3" spans="1:18" x14ac:dyDescent="0.2">
      <c r="A3" s="3" t="s">
        <v>73</v>
      </c>
      <c r="B3" s="3" t="s">
        <v>72</v>
      </c>
      <c r="C3" s="5" t="s">
        <v>54</v>
      </c>
      <c r="D3" s="5" t="s">
        <v>42</v>
      </c>
      <c r="E3" s="5" t="s">
        <v>59</v>
      </c>
      <c r="F3" s="13" t="s">
        <v>81</v>
      </c>
      <c r="G3" s="68" t="s">
        <v>55</v>
      </c>
      <c r="H3" s="40"/>
      <c r="I3" s="5" t="s">
        <v>67</v>
      </c>
      <c r="J3" s="3" t="s">
        <v>95</v>
      </c>
      <c r="L3" s="4"/>
      <c r="M3" s="4"/>
      <c r="N3" s="4"/>
      <c r="O3" s="4"/>
      <c r="P3" s="4"/>
      <c r="Q3" s="4"/>
      <c r="R3" s="4"/>
    </row>
    <row r="4" spans="1:18" x14ac:dyDescent="0.2">
      <c r="A4" s="3"/>
      <c r="B4" s="3" t="s">
        <v>73</v>
      </c>
      <c r="C4" s="5"/>
      <c r="D4" s="5" t="s">
        <v>70</v>
      </c>
      <c r="E4" s="5"/>
      <c r="F4" s="13"/>
      <c r="G4" s="68">
        <v>528</v>
      </c>
      <c r="H4" s="40"/>
      <c r="I4" s="3" t="s">
        <v>104</v>
      </c>
      <c r="J4" s="3" t="s">
        <v>69</v>
      </c>
      <c r="L4" s="4"/>
      <c r="M4" s="4"/>
      <c r="N4" s="4"/>
      <c r="O4" s="4"/>
      <c r="P4" s="4" t="s">
        <v>87</v>
      </c>
      <c r="Q4" s="71" t="s">
        <v>87</v>
      </c>
      <c r="R4" s="4"/>
    </row>
    <row r="5" spans="1:18" x14ac:dyDescent="0.2">
      <c r="A5" s="8"/>
      <c r="B5" s="3"/>
      <c r="C5" s="5" t="s">
        <v>56</v>
      </c>
      <c r="D5" s="5" t="s">
        <v>35</v>
      </c>
      <c r="E5" s="5" t="s">
        <v>52</v>
      </c>
      <c r="F5" s="13" t="s">
        <v>51</v>
      </c>
      <c r="G5" s="13" t="s">
        <v>57</v>
      </c>
      <c r="H5" s="41" t="s">
        <v>68</v>
      </c>
      <c r="I5" s="5" t="s">
        <v>105</v>
      </c>
      <c r="J5" s="5" t="s">
        <v>91</v>
      </c>
      <c r="L5" s="4"/>
      <c r="M5" s="4" t="s">
        <v>77</v>
      </c>
      <c r="N5" s="4"/>
      <c r="O5" s="4"/>
      <c r="P5" s="4"/>
      <c r="Q5" s="59">
        <f>D35</f>
        <v>2072.817</v>
      </c>
      <c r="R5" s="4"/>
    </row>
    <row r="6" spans="1:18" x14ac:dyDescent="0.2">
      <c r="A6" s="9" t="s">
        <v>1</v>
      </c>
      <c r="B6" s="3">
        <v>58</v>
      </c>
      <c r="C6" s="5">
        <v>512</v>
      </c>
      <c r="D6" s="6">
        <v>512</v>
      </c>
      <c r="E6" s="6">
        <f>C6-D6</f>
        <v>0</v>
      </c>
      <c r="F6" s="14">
        <f>D6+E6</f>
        <v>512</v>
      </c>
      <c r="G6" s="14">
        <v>512</v>
      </c>
      <c r="H6" s="40">
        <v>512</v>
      </c>
      <c r="I6" s="6">
        <v>512</v>
      </c>
      <c r="J6" s="58">
        <f>H6-I6</f>
        <v>0</v>
      </c>
      <c r="K6" s="60"/>
      <c r="L6" s="58"/>
      <c r="M6" s="4"/>
      <c r="N6" s="4"/>
      <c r="O6" s="4"/>
      <c r="P6" s="4"/>
      <c r="Q6" s="4"/>
      <c r="R6" s="4"/>
    </row>
    <row r="7" spans="1:18" x14ac:dyDescent="0.2">
      <c r="A7" s="9" t="s">
        <v>2</v>
      </c>
      <c r="B7" s="3">
        <v>59</v>
      </c>
      <c r="C7" s="5">
        <v>42</v>
      </c>
      <c r="D7" s="6">
        <v>52.145000000000003</v>
      </c>
      <c r="E7" s="6">
        <f t="shared" ref="E7:E34" si="0">C7-D7</f>
        <v>-10.145000000000003</v>
      </c>
      <c r="F7" s="14">
        <f t="shared" ref="F7:F35" si="1">D7+E7</f>
        <v>42</v>
      </c>
      <c r="G7" s="14">
        <v>42</v>
      </c>
      <c r="H7" s="40">
        <v>33.71</v>
      </c>
      <c r="I7" s="6">
        <v>42</v>
      </c>
      <c r="J7" s="58">
        <f t="shared" ref="J7:J35" si="2">H7-I7</f>
        <v>-8.2899999999999991</v>
      </c>
      <c r="K7" s="61"/>
      <c r="L7" s="58"/>
      <c r="M7" s="4" t="s">
        <v>78</v>
      </c>
      <c r="N7" s="4"/>
      <c r="O7" s="4"/>
      <c r="P7" s="4"/>
      <c r="Q7" s="59">
        <f>E35</f>
        <v>-69.768999999999977</v>
      </c>
      <c r="R7" s="4"/>
    </row>
    <row r="8" spans="1:18" x14ac:dyDescent="0.2">
      <c r="A8" s="9" t="s">
        <v>3</v>
      </c>
      <c r="B8" s="3">
        <v>60</v>
      </c>
      <c r="C8" s="5">
        <v>35</v>
      </c>
      <c r="D8" s="6">
        <v>19</v>
      </c>
      <c r="E8" s="6">
        <v>0</v>
      </c>
      <c r="F8" s="14">
        <f t="shared" si="1"/>
        <v>19</v>
      </c>
      <c r="G8" s="14">
        <v>19</v>
      </c>
      <c r="H8" s="40">
        <v>19</v>
      </c>
      <c r="I8" s="6">
        <v>19</v>
      </c>
      <c r="J8" s="58">
        <f t="shared" si="2"/>
        <v>0</v>
      </c>
      <c r="K8" s="61"/>
      <c r="L8" s="58"/>
      <c r="M8" s="4" t="s">
        <v>79</v>
      </c>
      <c r="N8" s="4"/>
      <c r="O8" s="4"/>
      <c r="P8" s="4"/>
      <c r="Q8" s="59">
        <f>SUM(Q5:Q7)</f>
        <v>2003.048</v>
      </c>
      <c r="R8" s="4"/>
    </row>
    <row r="9" spans="1:18" x14ac:dyDescent="0.2">
      <c r="A9" s="9" t="s">
        <v>4</v>
      </c>
      <c r="B9" s="3">
        <v>61</v>
      </c>
      <c r="C9" s="5">
        <v>32</v>
      </c>
      <c r="D9" s="6">
        <v>6</v>
      </c>
      <c r="E9" s="6">
        <v>0</v>
      </c>
      <c r="F9" s="14">
        <f t="shared" si="1"/>
        <v>6</v>
      </c>
      <c r="G9" s="14">
        <v>8</v>
      </c>
      <c r="H9" s="40">
        <v>6</v>
      </c>
      <c r="I9" s="6">
        <v>6</v>
      </c>
      <c r="J9" s="58">
        <f t="shared" si="2"/>
        <v>0</v>
      </c>
      <c r="K9" s="61"/>
      <c r="L9" s="58"/>
      <c r="M9" s="4"/>
      <c r="N9" s="4"/>
      <c r="O9" s="4"/>
      <c r="P9" s="4"/>
      <c r="Q9" s="59"/>
      <c r="R9" s="4"/>
    </row>
    <row r="10" spans="1:18" x14ac:dyDescent="0.2">
      <c r="A10" s="9" t="s">
        <v>5</v>
      </c>
      <c r="B10" s="3">
        <v>63</v>
      </c>
      <c r="C10" s="5">
        <v>220</v>
      </c>
      <c r="D10" s="6">
        <v>30.36</v>
      </c>
      <c r="E10" s="6">
        <v>0</v>
      </c>
      <c r="F10" s="14">
        <f t="shared" si="1"/>
        <v>30.36</v>
      </c>
      <c r="G10" s="14">
        <v>60.32</v>
      </c>
      <c r="H10" s="40">
        <v>10</v>
      </c>
      <c r="I10" s="6">
        <v>30.36</v>
      </c>
      <c r="J10" s="58">
        <f t="shared" si="2"/>
        <v>-20.36</v>
      </c>
      <c r="K10" s="61"/>
      <c r="L10" s="58"/>
      <c r="M10" s="4"/>
      <c r="N10" s="4"/>
      <c r="O10" s="69"/>
      <c r="P10" s="69"/>
      <c r="Q10" s="4"/>
      <c r="R10" s="4"/>
    </row>
    <row r="11" spans="1:18" x14ac:dyDescent="0.2">
      <c r="A11" s="9" t="s">
        <v>6</v>
      </c>
      <c r="B11" s="3">
        <v>64</v>
      </c>
      <c r="C11" s="5">
        <v>35</v>
      </c>
      <c r="D11" s="6">
        <v>37.188000000000002</v>
      </c>
      <c r="E11" s="6">
        <f t="shared" si="0"/>
        <v>-2.1880000000000024</v>
      </c>
      <c r="F11" s="14">
        <f t="shared" si="1"/>
        <v>35</v>
      </c>
      <c r="G11" s="14">
        <v>35</v>
      </c>
      <c r="H11" s="40">
        <v>34</v>
      </c>
      <c r="I11" s="6">
        <v>35</v>
      </c>
      <c r="J11" s="58">
        <f t="shared" si="2"/>
        <v>-1</v>
      </c>
      <c r="K11" s="61"/>
      <c r="L11" s="58"/>
      <c r="M11" s="4"/>
      <c r="N11" s="4"/>
      <c r="O11" s="4" t="s">
        <v>83</v>
      </c>
      <c r="P11" s="4"/>
      <c r="Q11" s="59">
        <f>G35</f>
        <v>1930.7100000000003</v>
      </c>
      <c r="R11" s="4"/>
    </row>
    <row r="12" spans="1:18" ht="15.75" x14ac:dyDescent="0.25">
      <c r="A12" s="9" t="s">
        <v>7</v>
      </c>
      <c r="B12" s="3">
        <v>65</v>
      </c>
      <c r="C12" s="5">
        <v>44</v>
      </c>
      <c r="D12" s="6">
        <v>44</v>
      </c>
      <c r="E12" s="6">
        <f t="shared" si="0"/>
        <v>0</v>
      </c>
      <c r="F12" s="14">
        <f t="shared" si="1"/>
        <v>44</v>
      </c>
      <c r="G12" s="14">
        <v>44</v>
      </c>
      <c r="H12" s="40">
        <v>44</v>
      </c>
      <c r="I12" s="6">
        <v>44</v>
      </c>
      <c r="J12" s="58">
        <f t="shared" si="2"/>
        <v>0</v>
      </c>
      <c r="K12" s="61"/>
      <c r="L12" s="58"/>
      <c r="M12" s="4"/>
      <c r="N12" s="4"/>
      <c r="O12" s="72" t="s">
        <v>82</v>
      </c>
      <c r="P12" s="4"/>
      <c r="Q12" s="59">
        <f>Q8-Q11</f>
        <v>72.337999999999738</v>
      </c>
      <c r="R12" s="4"/>
    </row>
    <row r="13" spans="1:18" ht="15.75" x14ac:dyDescent="0.25">
      <c r="A13" s="9" t="s">
        <v>11</v>
      </c>
      <c r="B13" s="3">
        <v>66</v>
      </c>
      <c r="C13" s="5">
        <v>29</v>
      </c>
      <c r="D13" s="6">
        <v>30.812999999999999</v>
      </c>
      <c r="E13" s="6">
        <f t="shared" si="0"/>
        <v>-1.8129999999999988</v>
      </c>
      <c r="F13" s="14">
        <f t="shared" si="1"/>
        <v>29</v>
      </c>
      <c r="G13" s="14">
        <v>29</v>
      </c>
      <c r="H13" s="40">
        <v>27.98</v>
      </c>
      <c r="I13" s="6">
        <v>29</v>
      </c>
      <c r="J13" s="58">
        <f t="shared" si="2"/>
        <v>-1.0199999999999996</v>
      </c>
      <c r="K13" s="61"/>
      <c r="L13" s="58"/>
      <c r="M13" s="4"/>
      <c r="N13" s="4"/>
      <c r="O13" s="72"/>
      <c r="P13" s="4"/>
      <c r="Q13" s="59"/>
      <c r="R13" s="4"/>
    </row>
    <row r="14" spans="1:18" x14ac:dyDescent="0.2">
      <c r="A14" s="9" t="s">
        <v>12</v>
      </c>
      <c r="B14" s="3">
        <v>67</v>
      </c>
      <c r="C14" s="5">
        <v>28</v>
      </c>
      <c r="D14" s="6">
        <v>28</v>
      </c>
      <c r="E14" s="6">
        <f t="shared" si="0"/>
        <v>0</v>
      </c>
      <c r="F14" s="14">
        <f t="shared" si="1"/>
        <v>28</v>
      </c>
      <c r="G14" s="14">
        <v>28</v>
      </c>
      <c r="H14" s="40">
        <v>28</v>
      </c>
      <c r="I14" s="6">
        <v>28</v>
      </c>
      <c r="J14" s="58">
        <f t="shared" si="2"/>
        <v>0</v>
      </c>
      <c r="K14" s="61"/>
      <c r="L14" s="58"/>
      <c r="M14" s="4"/>
      <c r="N14" s="4"/>
      <c r="O14" s="69" t="s">
        <v>86</v>
      </c>
      <c r="P14" s="69" t="s">
        <v>8</v>
      </c>
      <c r="Q14" s="59"/>
      <c r="R14" s="4"/>
    </row>
    <row r="15" spans="1:18" x14ac:dyDescent="0.2">
      <c r="A15" s="9" t="s">
        <v>13</v>
      </c>
      <c r="B15" s="3">
        <v>68</v>
      </c>
      <c r="C15" s="5">
        <v>57</v>
      </c>
      <c r="D15" s="6">
        <v>57.46</v>
      </c>
      <c r="E15" s="6">
        <f t="shared" si="0"/>
        <v>-0.46000000000000085</v>
      </c>
      <c r="F15" s="14">
        <f t="shared" si="1"/>
        <v>57</v>
      </c>
      <c r="G15" s="14">
        <v>57</v>
      </c>
      <c r="H15" s="40">
        <v>18.68</v>
      </c>
      <c r="I15" s="6">
        <v>57</v>
      </c>
      <c r="J15" s="58">
        <f t="shared" si="2"/>
        <v>-38.32</v>
      </c>
      <c r="K15" s="61"/>
      <c r="L15" s="58"/>
      <c r="M15" s="4" t="s">
        <v>84</v>
      </c>
      <c r="N15" s="4"/>
      <c r="O15" s="3">
        <v>61</v>
      </c>
      <c r="P15" s="5">
        <v>2</v>
      </c>
      <c r="Q15" s="4"/>
      <c r="R15" s="4"/>
    </row>
    <row r="16" spans="1:18" x14ac:dyDescent="0.2">
      <c r="A16" s="9" t="s">
        <v>14</v>
      </c>
      <c r="B16" s="3">
        <v>69</v>
      </c>
      <c r="C16" s="5">
        <v>49</v>
      </c>
      <c r="D16" s="6">
        <v>52.061999999999998</v>
      </c>
      <c r="E16" s="6">
        <f t="shared" si="0"/>
        <v>-3.0619999999999976</v>
      </c>
      <c r="F16" s="14">
        <f t="shared" si="1"/>
        <v>49</v>
      </c>
      <c r="G16" s="14">
        <v>26.83</v>
      </c>
      <c r="H16" s="40">
        <v>25.87</v>
      </c>
      <c r="I16" s="6">
        <v>49</v>
      </c>
      <c r="J16" s="58">
        <f t="shared" si="2"/>
        <v>-23.13</v>
      </c>
      <c r="K16" s="61"/>
      <c r="L16" s="58"/>
      <c r="M16" s="4"/>
      <c r="N16" s="4"/>
      <c r="O16" s="3">
        <v>63</v>
      </c>
      <c r="P16" s="5">
        <v>29.96</v>
      </c>
      <c r="Q16" s="4"/>
      <c r="R16" s="4"/>
    </row>
    <row r="17" spans="1:20" x14ac:dyDescent="0.2">
      <c r="A17" s="9" t="s">
        <v>15</v>
      </c>
      <c r="B17" s="3">
        <v>70</v>
      </c>
      <c r="C17" s="5">
        <v>46</v>
      </c>
      <c r="D17" s="6">
        <v>58.77</v>
      </c>
      <c r="E17" s="6">
        <f t="shared" si="0"/>
        <v>-12.770000000000003</v>
      </c>
      <c r="F17" s="14">
        <f t="shared" si="1"/>
        <v>46</v>
      </c>
      <c r="G17" s="14">
        <v>46</v>
      </c>
      <c r="H17" s="40">
        <v>46</v>
      </c>
      <c r="I17" s="6">
        <v>46</v>
      </c>
      <c r="J17" s="58">
        <f t="shared" si="2"/>
        <v>0</v>
      </c>
      <c r="K17" s="61"/>
      <c r="L17" s="58"/>
      <c r="M17" s="4"/>
      <c r="N17" s="4"/>
      <c r="O17" s="3">
        <v>74</v>
      </c>
      <c r="P17" s="5">
        <v>1</v>
      </c>
      <c r="Q17" s="59">
        <f>SUM(P15:P17)</f>
        <v>32.96</v>
      </c>
      <c r="R17" s="4"/>
    </row>
    <row r="18" spans="1:20" x14ac:dyDescent="0.2">
      <c r="A18" s="9" t="s">
        <v>16</v>
      </c>
      <c r="B18" s="3">
        <v>71</v>
      </c>
      <c r="C18" s="5">
        <v>33</v>
      </c>
      <c r="D18" s="6">
        <v>35.063000000000002</v>
      </c>
      <c r="E18" s="6">
        <f t="shared" si="0"/>
        <v>-2.0630000000000024</v>
      </c>
      <c r="F18" s="14">
        <f t="shared" si="1"/>
        <v>33</v>
      </c>
      <c r="G18" s="14">
        <v>7.61</v>
      </c>
      <c r="H18" s="40">
        <v>6.32</v>
      </c>
      <c r="I18" s="6">
        <v>33</v>
      </c>
      <c r="J18" s="58">
        <f t="shared" si="2"/>
        <v>-26.68</v>
      </c>
      <c r="K18" s="61"/>
      <c r="L18" s="58"/>
      <c r="M18" s="4"/>
      <c r="N18" s="4"/>
      <c r="O18" s="4"/>
      <c r="P18" s="4"/>
      <c r="Q18" s="59">
        <f>SUM(Q12:Q17)</f>
        <v>105.29799999999975</v>
      </c>
      <c r="R18" s="4"/>
    </row>
    <row r="19" spans="1:20" x14ac:dyDescent="0.2">
      <c r="A19" s="9" t="s">
        <v>17</v>
      </c>
      <c r="B19" s="3">
        <v>72</v>
      </c>
      <c r="C19" s="5">
        <v>33</v>
      </c>
      <c r="D19" s="6">
        <v>33</v>
      </c>
      <c r="E19" s="6">
        <f t="shared" si="0"/>
        <v>0</v>
      </c>
      <c r="F19" s="14">
        <f t="shared" si="1"/>
        <v>33</v>
      </c>
      <c r="G19" s="14">
        <v>33</v>
      </c>
      <c r="H19" s="40">
        <v>33</v>
      </c>
      <c r="I19" s="6">
        <v>33</v>
      </c>
      <c r="J19" s="58">
        <f t="shared" si="2"/>
        <v>0</v>
      </c>
      <c r="K19" s="61"/>
      <c r="L19" s="58"/>
      <c r="M19" s="4" t="s">
        <v>85</v>
      </c>
      <c r="N19" s="4"/>
      <c r="O19" s="69" t="s">
        <v>86</v>
      </c>
      <c r="P19" s="69" t="s">
        <v>8</v>
      </c>
      <c r="Q19" s="4"/>
      <c r="R19" s="4"/>
    </row>
    <row r="20" spans="1:20" x14ac:dyDescent="0.2">
      <c r="A20" s="9" t="s">
        <v>18</v>
      </c>
      <c r="B20" s="3">
        <v>73</v>
      </c>
      <c r="C20" s="5">
        <v>58</v>
      </c>
      <c r="D20" s="6">
        <v>58</v>
      </c>
      <c r="E20" s="6">
        <f t="shared" si="0"/>
        <v>0</v>
      </c>
      <c r="F20" s="14">
        <f t="shared" si="1"/>
        <v>58</v>
      </c>
      <c r="G20" s="14">
        <v>58</v>
      </c>
      <c r="H20" s="40">
        <v>58</v>
      </c>
      <c r="I20" s="6">
        <v>58</v>
      </c>
      <c r="J20" s="58">
        <f t="shared" si="2"/>
        <v>0</v>
      </c>
      <c r="K20" s="61"/>
      <c r="L20" s="58"/>
      <c r="M20" s="4"/>
      <c r="N20" s="4"/>
      <c r="O20" s="3">
        <v>69</v>
      </c>
      <c r="P20" s="5">
        <v>22.17</v>
      </c>
      <c r="Q20" s="4"/>
      <c r="R20" s="4"/>
    </row>
    <row r="21" spans="1:20" x14ac:dyDescent="0.2">
      <c r="A21" s="9" t="s">
        <v>19</v>
      </c>
      <c r="B21" s="3">
        <v>74</v>
      </c>
      <c r="C21" s="5">
        <v>60</v>
      </c>
      <c r="D21" s="6">
        <v>59</v>
      </c>
      <c r="E21" s="6">
        <v>0</v>
      </c>
      <c r="F21" s="14">
        <f t="shared" si="1"/>
        <v>59</v>
      </c>
      <c r="G21" s="14">
        <v>60</v>
      </c>
      <c r="H21" s="40">
        <v>60</v>
      </c>
      <c r="I21" s="6">
        <v>59</v>
      </c>
      <c r="J21" s="58">
        <f t="shared" si="2"/>
        <v>1</v>
      </c>
      <c r="K21" s="61"/>
      <c r="L21" s="58"/>
      <c r="M21" s="4"/>
      <c r="N21" s="4"/>
      <c r="O21" s="3">
        <v>71</v>
      </c>
      <c r="P21" s="5">
        <v>25.39</v>
      </c>
      <c r="Q21" s="4"/>
      <c r="R21" s="4"/>
    </row>
    <row r="22" spans="1:20" x14ac:dyDescent="0.2">
      <c r="A22" s="9" t="s">
        <v>20</v>
      </c>
      <c r="B22" s="3">
        <v>77</v>
      </c>
      <c r="C22" s="5">
        <v>27</v>
      </c>
      <c r="D22" s="6">
        <v>1.6879999999999999</v>
      </c>
      <c r="E22" s="6">
        <v>0</v>
      </c>
      <c r="F22" s="14">
        <f t="shared" si="1"/>
        <v>1.6879999999999999</v>
      </c>
      <c r="G22" s="14">
        <v>0.9</v>
      </c>
      <c r="H22" s="40">
        <v>0.9</v>
      </c>
      <c r="I22" s="6">
        <v>1.6879999999999999</v>
      </c>
      <c r="J22" s="58">
        <f t="shared" si="2"/>
        <v>-0.78799999999999992</v>
      </c>
      <c r="K22" s="61"/>
      <c r="L22" s="58"/>
      <c r="M22" s="4"/>
      <c r="N22" s="4"/>
      <c r="O22" s="3">
        <v>77</v>
      </c>
      <c r="P22" s="73">
        <v>0.78800000000000003</v>
      </c>
      <c r="Q22" s="4"/>
      <c r="R22" s="4"/>
    </row>
    <row r="23" spans="1:20" x14ac:dyDescent="0.2">
      <c r="A23" s="9" t="s">
        <v>21</v>
      </c>
      <c r="B23" s="3">
        <v>101</v>
      </c>
      <c r="C23" s="5">
        <v>263</v>
      </c>
      <c r="D23" s="6">
        <v>144</v>
      </c>
      <c r="E23" s="6">
        <v>0</v>
      </c>
      <c r="F23" s="14">
        <f t="shared" si="1"/>
        <v>144</v>
      </c>
      <c r="G23" s="14">
        <v>143.97</v>
      </c>
      <c r="H23" s="40">
        <v>143.97</v>
      </c>
      <c r="I23" s="6">
        <v>144</v>
      </c>
      <c r="J23" s="58">
        <f t="shared" si="2"/>
        <v>-3.0000000000001137E-2</v>
      </c>
      <c r="K23" s="61"/>
      <c r="L23" s="58"/>
      <c r="M23" s="4"/>
      <c r="N23" s="4"/>
      <c r="O23" s="3">
        <v>101</v>
      </c>
      <c r="P23" s="5">
        <v>0.03</v>
      </c>
      <c r="Q23" s="4"/>
      <c r="R23" s="4"/>
      <c r="T23" s="61" t="s">
        <v>10</v>
      </c>
    </row>
    <row r="24" spans="1:20" x14ac:dyDescent="0.2">
      <c r="A24" s="9" t="s">
        <v>22</v>
      </c>
      <c r="B24" s="3">
        <v>102</v>
      </c>
      <c r="C24" s="5">
        <v>54</v>
      </c>
      <c r="D24" s="6">
        <v>56.07</v>
      </c>
      <c r="E24" s="6">
        <f t="shared" si="0"/>
        <v>-2.0700000000000003</v>
      </c>
      <c r="F24" s="14">
        <f t="shared" si="1"/>
        <v>54</v>
      </c>
      <c r="G24" s="14">
        <v>54</v>
      </c>
      <c r="H24" s="40">
        <v>54</v>
      </c>
      <c r="I24" s="6">
        <v>54</v>
      </c>
      <c r="J24" s="58">
        <f t="shared" si="2"/>
        <v>0</v>
      </c>
      <c r="K24" s="61"/>
      <c r="L24" s="58"/>
      <c r="M24" s="4"/>
      <c r="N24" s="4"/>
      <c r="O24" s="3">
        <v>110</v>
      </c>
      <c r="P24" s="5">
        <v>13.92</v>
      </c>
      <c r="Q24" s="4"/>
      <c r="R24" s="4"/>
      <c r="T24" s="61"/>
    </row>
    <row r="25" spans="1:20" x14ac:dyDescent="0.2">
      <c r="A25" s="9" t="s">
        <v>23</v>
      </c>
      <c r="B25" s="3">
        <v>103</v>
      </c>
      <c r="C25" s="5">
        <v>56</v>
      </c>
      <c r="D25" s="6">
        <v>56</v>
      </c>
      <c r="E25" s="6">
        <f t="shared" si="0"/>
        <v>0</v>
      </c>
      <c r="F25" s="14">
        <f t="shared" si="1"/>
        <v>56</v>
      </c>
      <c r="G25" s="14">
        <v>56</v>
      </c>
      <c r="H25" s="40">
        <v>56</v>
      </c>
      <c r="I25" s="6">
        <v>56</v>
      </c>
      <c r="J25" s="58">
        <f t="shared" si="2"/>
        <v>0</v>
      </c>
      <c r="K25" s="61"/>
      <c r="L25" s="58"/>
      <c r="M25" s="4"/>
      <c r="N25" s="4"/>
      <c r="O25" s="3">
        <v>167</v>
      </c>
      <c r="P25" s="5">
        <v>18</v>
      </c>
      <c r="Q25" s="4"/>
      <c r="R25" s="4"/>
      <c r="T25" s="61"/>
    </row>
    <row r="26" spans="1:20" x14ac:dyDescent="0.2">
      <c r="A26" s="9" t="s">
        <v>24</v>
      </c>
      <c r="B26" s="3">
        <v>104</v>
      </c>
      <c r="C26" s="5">
        <v>142</v>
      </c>
      <c r="D26" s="6">
        <v>142</v>
      </c>
      <c r="E26" s="6">
        <f t="shared" si="0"/>
        <v>0</v>
      </c>
      <c r="F26" s="14">
        <f t="shared" si="1"/>
        <v>142</v>
      </c>
      <c r="G26" s="14">
        <v>142</v>
      </c>
      <c r="H26" s="40">
        <v>142</v>
      </c>
      <c r="I26" s="6">
        <v>142</v>
      </c>
      <c r="J26" s="58">
        <f t="shared" si="2"/>
        <v>0</v>
      </c>
      <c r="K26" s="61"/>
      <c r="L26" s="58"/>
      <c r="M26" s="4"/>
      <c r="N26" s="4"/>
      <c r="O26" s="3">
        <v>170</v>
      </c>
      <c r="P26" s="5">
        <v>25</v>
      </c>
      <c r="Q26" s="59">
        <f>SUM(P20:P26)</f>
        <v>105.298</v>
      </c>
      <c r="R26" s="4"/>
      <c r="T26" s="61"/>
    </row>
    <row r="27" spans="1:20" x14ac:dyDescent="0.2">
      <c r="A27" s="9" t="s">
        <v>25</v>
      </c>
      <c r="B27" s="3">
        <v>110</v>
      </c>
      <c r="C27" s="5">
        <v>187</v>
      </c>
      <c r="D27" s="6">
        <v>218.42</v>
      </c>
      <c r="E27" s="6">
        <f t="shared" si="0"/>
        <v>-31.419999999999987</v>
      </c>
      <c r="F27" s="14">
        <f t="shared" si="1"/>
        <v>187</v>
      </c>
      <c r="G27" s="14">
        <v>173.08</v>
      </c>
      <c r="H27" s="40">
        <v>173.08</v>
      </c>
      <c r="I27" s="6">
        <v>187</v>
      </c>
      <c r="J27" s="58">
        <f t="shared" si="2"/>
        <v>-13.919999999999987</v>
      </c>
      <c r="K27" s="61"/>
      <c r="L27" s="58"/>
      <c r="M27" s="4"/>
      <c r="N27" s="4"/>
      <c r="O27" s="3"/>
      <c r="P27" s="5"/>
      <c r="Q27" s="74" t="s">
        <v>94</v>
      </c>
      <c r="R27" s="4"/>
      <c r="T27" s="61"/>
    </row>
    <row r="28" spans="1:20" ht="15" x14ac:dyDescent="0.25">
      <c r="A28" s="9" t="s">
        <v>26</v>
      </c>
      <c r="B28" s="3">
        <v>111</v>
      </c>
      <c r="C28" s="5">
        <v>47</v>
      </c>
      <c r="D28" s="6">
        <v>47</v>
      </c>
      <c r="E28" s="6">
        <f t="shared" si="0"/>
        <v>0</v>
      </c>
      <c r="F28" s="14">
        <f t="shared" si="1"/>
        <v>47</v>
      </c>
      <c r="G28" s="14">
        <v>47</v>
      </c>
      <c r="H28" s="40">
        <v>47</v>
      </c>
      <c r="I28" s="6">
        <v>47</v>
      </c>
      <c r="J28" s="58">
        <f t="shared" si="2"/>
        <v>0</v>
      </c>
      <c r="K28" s="61"/>
      <c r="L28" s="75" t="s">
        <v>99</v>
      </c>
      <c r="M28" s="76" t="s">
        <v>100</v>
      </c>
      <c r="N28" s="76"/>
      <c r="O28" s="76"/>
      <c r="P28" s="76"/>
      <c r="Q28" s="4"/>
      <c r="R28" s="4"/>
      <c r="T28" s="61"/>
    </row>
    <row r="29" spans="1:20" x14ac:dyDescent="0.2">
      <c r="A29" s="9" t="s">
        <v>27</v>
      </c>
      <c r="B29" s="3">
        <v>112</v>
      </c>
      <c r="C29" s="5">
        <v>79</v>
      </c>
      <c r="D29" s="6">
        <v>79</v>
      </c>
      <c r="E29" s="6">
        <f t="shared" si="0"/>
        <v>0</v>
      </c>
      <c r="F29" s="14">
        <f t="shared" si="1"/>
        <v>79</v>
      </c>
      <c r="G29" s="14">
        <v>79</v>
      </c>
      <c r="H29" s="40">
        <v>79</v>
      </c>
      <c r="I29" s="6">
        <v>79</v>
      </c>
      <c r="J29" s="58">
        <f t="shared" si="2"/>
        <v>0</v>
      </c>
      <c r="K29" s="61"/>
      <c r="L29" s="58"/>
      <c r="M29" s="4"/>
      <c r="N29" s="4"/>
      <c r="O29" s="4"/>
      <c r="P29" s="4"/>
      <c r="Q29" s="71" t="s">
        <v>87</v>
      </c>
      <c r="R29" s="4"/>
      <c r="T29" s="61"/>
    </row>
    <row r="30" spans="1:20" x14ac:dyDescent="0.2">
      <c r="A30" s="9" t="s">
        <v>28</v>
      </c>
      <c r="B30" s="3">
        <v>161</v>
      </c>
      <c r="C30" s="5">
        <v>220</v>
      </c>
      <c r="D30" s="6">
        <v>75</v>
      </c>
      <c r="E30" s="6">
        <v>0</v>
      </c>
      <c r="F30" s="14">
        <f t="shared" si="1"/>
        <v>75</v>
      </c>
      <c r="G30" s="14">
        <v>75</v>
      </c>
      <c r="H30" s="40">
        <v>75</v>
      </c>
      <c r="I30" s="6">
        <v>75</v>
      </c>
      <c r="J30" s="58">
        <f t="shared" si="2"/>
        <v>0</v>
      </c>
      <c r="K30" s="61"/>
      <c r="L30" s="58"/>
      <c r="M30" s="4" t="s">
        <v>92</v>
      </c>
      <c r="N30" s="4"/>
      <c r="O30" s="4"/>
      <c r="P30" s="4"/>
      <c r="Q30" s="77">
        <f>F35</f>
        <v>2003.048</v>
      </c>
      <c r="R30" s="4"/>
      <c r="T30" s="61"/>
    </row>
    <row r="31" spans="1:20" x14ac:dyDescent="0.2">
      <c r="A31" s="9" t="s">
        <v>29</v>
      </c>
      <c r="B31" s="3">
        <v>167</v>
      </c>
      <c r="C31" s="5">
        <v>24</v>
      </c>
      <c r="D31" s="6">
        <v>25.5</v>
      </c>
      <c r="E31" s="6">
        <f t="shared" si="0"/>
        <v>-1.5</v>
      </c>
      <c r="F31" s="14">
        <f t="shared" si="1"/>
        <v>24</v>
      </c>
      <c r="G31" s="14">
        <v>6</v>
      </c>
      <c r="H31" s="40">
        <v>5</v>
      </c>
      <c r="I31" s="6">
        <v>24</v>
      </c>
      <c r="J31" s="58">
        <f t="shared" si="2"/>
        <v>-19</v>
      </c>
      <c r="K31" s="61"/>
      <c r="L31" s="58"/>
      <c r="M31" s="4" t="s">
        <v>10</v>
      </c>
      <c r="N31" s="4"/>
      <c r="O31" s="4"/>
      <c r="P31" s="4"/>
      <c r="Q31" s="4"/>
      <c r="R31" s="4"/>
      <c r="T31" s="61"/>
    </row>
    <row r="32" spans="1:20" x14ac:dyDescent="0.2">
      <c r="A32" s="9" t="s">
        <v>30</v>
      </c>
      <c r="B32" s="3">
        <v>168</v>
      </c>
      <c r="C32" s="5">
        <v>23</v>
      </c>
      <c r="D32" s="6">
        <v>25.277999999999999</v>
      </c>
      <c r="E32" s="6">
        <f t="shared" si="0"/>
        <v>-2.2779999999999987</v>
      </c>
      <c r="F32" s="14">
        <f t="shared" si="1"/>
        <v>23</v>
      </c>
      <c r="G32" s="14">
        <v>23</v>
      </c>
      <c r="H32" s="40">
        <v>85</v>
      </c>
      <c r="I32" s="6">
        <v>23</v>
      </c>
      <c r="J32" s="58">
        <f t="shared" si="2"/>
        <v>62</v>
      </c>
      <c r="K32" s="61"/>
      <c r="L32" s="58"/>
      <c r="M32" s="4"/>
      <c r="N32" s="4"/>
      <c r="O32" s="4"/>
      <c r="P32" s="4"/>
      <c r="Q32" s="4"/>
      <c r="R32" s="4"/>
      <c r="T32" s="61"/>
    </row>
    <row r="33" spans="1:20" x14ac:dyDescent="0.2">
      <c r="A33" s="9" t="s">
        <v>31</v>
      </c>
      <c r="B33" s="3">
        <v>169</v>
      </c>
      <c r="C33" s="5">
        <v>41</v>
      </c>
      <c r="D33" s="6">
        <v>41</v>
      </c>
      <c r="E33" s="6">
        <f t="shared" si="0"/>
        <v>0</v>
      </c>
      <c r="F33" s="14">
        <f t="shared" si="1"/>
        <v>41</v>
      </c>
      <c r="G33" s="14">
        <v>41</v>
      </c>
      <c r="H33" s="40">
        <v>41</v>
      </c>
      <c r="I33" s="6">
        <v>41</v>
      </c>
      <c r="J33" s="58">
        <f t="shared" si="2"/>
        <v>0</v>
      </c>
      <c r="K33" s="61"/>
      <c r="L33" s="58"/>
      <c r="M33" s="4" t="s">
        <v>88</v>
      </c>
      <c r="N33" s="4"/>
      <c r="O33" s="4"/>
      <c r="P33" s="4"/>
      <c r="Q33" s="77">
        <v>1888.51</v>
      </c>
      <c r="R33" s="4"/>
      <c r="T33" s="61"/>
    </row>
    <row r="34" spans="1:20" ht="15.75" x14ac:dyDescent="0.25">
      <c r="A34" s="9" t="s">
        <v>32</v>
      </c>
      <c r="B34" s="3">
        <v>170</v>
      </c>
      <c r="C34" s="5">
        <v>49</v>
      </c>
      <c r="D34" s="6">
        <v>49</v>
      </c>
      <c r="E34" s="6">
        <f t="shared" si="0"/>
        <v>0</v>
      </c>
      <c r="F34" s="14">
        <f t="shared" si="1"/>
        <v>49</v>
      </c>
      <c r="G34" s="14">
        <v>24</v>
      </c>
      <c r="H34" s="40">
        <v>24</v>
      </c>
      <c r="I34" s="6">
        <v>49</v>
      </c>
      <c r="J34" s="58">
        <f t="shared" si="2"/>
        <v>-25</v>
      </c>
      <c r="K34" s="61"/>
      <c r="L34" s="58"/>
      <c r="M34" s="4"/>
      <c r="N34" s="4"/>
      <c r="O34" s="72" t="s">
        <v>89</v>
      </c>
      <c r="P34" s="4"/>
      <c r="Q34" s="77">
        <f>Q30-Q33</f>
        <v>114.53800000000001</v>
      </c>
      <c r="R34" s="4"/>
      <c r="T34" s="61"/>
    </row>
    <row r="35" spans="1:20" s="10" customFormat="1" x14ac:dyDescent="0.2">
      <c r="A35" s="12"/>
      <c r="B35" s="12" t="s">
        <v>0</v>
      </c>
      <c r="C35" s="14">
        <f>SUM(C6:C34)</f>
        <v>2525</v>
      </c>
      <c r="D35" s="14">
        <f>SUM(D6:D34)</f>
        <v>2072.817</v>
      </c>
      <c r="E35" s="14">
        <f>SUM(E6:E34)</f>
        <v>-69.768999999999977</v>
      </c>
      <c r="F35" s="14">
        <f t="shared" si="1"/>
        <v>2003.048</v>
      </c>
      <c r="G35" s="14">
        <f>SUM(G6:G34)</f>
        <v>1930.7100000000003</v>
      </c>
      <c r="H35" s="14">
        <f>SUM(H6:H34)</f>
        <v>1888.51</v>
      </c>
      <c r="I35" s="14">
        <f>SUM(I6:I34)</f>
        <v>2003.0480000000002</v>
      </c>
      <c r="J35" s="79">
        <f t="shared" si="2"/>
        <v>-114.53800000000024</v>
      </c>
      <c r="K35" s="80"/>
      <c r="L35" s="79"/>
      <c r="M35" s="7"/>
      <c r="N35" s="7"/>
      <c r="O35" s="7"/>
      <c r="P35" s="7"/>
      <c r="Q35" s="7"/>
      <c r="R35" s="7"/>
      <c r="T35" s="80"/>
    </row>
    <row r="36" spans="1:20" x14ac:dyDescent="0.2">
      <c r="A36" s="22"/>
      <c r="B36" s="22"/>
      <c r="C36" s="23"/>
      <c r="D36" s="42"/>
      <c r="E36" s="30"/>
      <c r="F36" s="30"/>
      <c r="G36" s="42"/>
      <c r="H36" s="42"/>
      <c r="I36" s="23"/>
      <c r="J36" s="22"/>
      <c r="L36" s="4"/>
      <c r="M36" s="4" t="s">
        <v>90</v>
      </c>
      <c r="N36" s="4"/>
      <c r="O36" s="4"/>
      <c r="P36" s="4"/>
      <c r="Q36" s="4"/>
      <c r="R36" s="4"/>
      <c r="T36" s="61"/>
    </row>
    <row r="37" spans="1:20" x14ac:dyDescent="0.2">
      <c r="A37" s="4"/>
      <c r="B37" s="4"/>
      <c r="C37" s="6"/>
      <c r="D37" s="4"/>
      <c r="E37" s="5"/>
      <c r="F37" s="13"/>
      <c r="G37" s="13"/>
      <c r="H37" s="14" t="s">
        <v>41</v>
      </c>
      <c r="I37" s="40" t="s">
        <v>50</v>
      </c>
      <c r="J37" s="22"/>
      <c r="L37" s="4"/>
      <c r="M37" s="4"/>
      <c r="N37" s="4" t="s">
        <v>40</v>
      </c>
      <c r="O37" s="71" t="s">
        <v>8</v>
      </c>
      <c r="P37" s="4"/>
      <c r="Q37" s="4"/>
      <c r="R37" s="4"/>
      <c r="T37" s="61"/>
    </row>
    <row r="38" spans="1:20" x14ac:dyDescent="0.2">
      <c r="A38" s="3" t="s">
        <v>38</v>
      </c>
      <c r="B38" s="3" t="s">
        <v>9</v>
      </c>
      <c r="C38" s="5" t="s">
        <v>53</v>
      </c>
      <c r="D38" s="5" t="s">
        <v>53</v>
      </c>
      <c r="E38" s="5" t="s">
        <v>58</v>
      </c>
      <c r="F38" s="13"/>
      <c r="G38" s="13" t="s">
        <v>41</v>
      </c>
      <c r="H38" s="7" t="s">
        <v>33</v>
      </c>
      <c r="I38" s="7"/>
      <c r="J38" s="22"/>
      <c r="L38" s="4"/>
      <c r="M38" s="4"/>
      <c r="N38" s="3">
        <v>59</v>
      </c>
      <c r="O38" s="6">
        <v>8.2899999999999991</v>
      </c>
      <c r="P38" s="4"/>
      <c r="Q38" s="4"/>
      <c r="R38" s="4"/>
      <c r="T38" s="61"/>
    </row>
    <row r="39" spans="1:20" x14ac:dyDescent="0.2">
      <c r="A39" s="8"/>
      <c r="B39" s="3"/>
      <c r="C39" s="5" t="s">
        <v>54</v>
      </c>
      <c r="D39" s="5" t="s">
        <v>70</v>
      </c>
      <c r="E39" s="5" t="s">
        <v>59</v>
      </c>
      <c r="F39" s="13"/>
      <c r="G39" s="68"/>
      <c r="H39" s="7"/>
      <c r="I39" s="4"/>
      <c r="J39" s="50"/>
      <c r="K39" s="57"/>
      <c r="L39" s="4"/>
      <c r="M39" s="4"/>
      <c r="N39" s="3">
        <v>63</v>
      </c>
      <c r="O39" s="6">
        <v>20.36</v>
      </c>
      <c r="P39" s="4"/>
      <c r="Q39" s="4"/>
      <c r="R39" s="4"/>
      <c r="T39" s="61"/>
    </row>
    <row r="40" spans="1:20" x14ac:dyDescent="0.2">
      <c r="A40" s="8"/>
      <c r="B40" s="3"/>
      <c r="C40" s="5" t="s">
        <v>56</v>
      </c>
      <c r="D40" s="5" t="s">
        <v>35</v>
      </c>
      <c r="E40" s="5" t="s">
        <v>52</v>
      </c>
      <c r="F40" s="13"/>
      <c r="G40" s="68" t="s">
        <v>51</v>
      </c>
      <c r="H40" s="12" t="s">
        <v>66</v>
      </c>
      <c r="I40" s="4"/>
      <c r="J40" s="50"/>
      <c r="L40" s="4"/>
      <c r="M40" s="4"/>
      <c r="N40" s="3">
        <v>64</v>
      </c>
      <c r="O40" s="6">
        <v>1</v>
      </c>
      <c r="P40" s="4"/>
      <c r="Q40" s="4"/>
      <c r="R40" s="4"/>
      <c r="T40" s="61"/>
    </row>
    <row r="41" spans="1:20" x14ac:dyDescent="0.2">
      <c r="A41" s="9" t="s">
        <v>1</v>
      </c>
      <c r="B41" s="3">
        <v>57</v>
      </c>
      <c r="C41" s="6">
        <v>50</v>
      </c>
      <c r="D41" s="6">
        <v>18.75</v>
      </c>
      <c r="E41" s="6">
        <f>C41-D41</f>
        <v>31.25</v>
      </c>
      <c r="F41" s="14"/>
      <c r="G41" s="14">
        <v>18.75</v>
      </c>
      <c r="H41" s="14">
        <f>D41-G41</f>
        <v>0</v>
      </c>
      <c r="I41" s="59"/>
      <c r="J41" s="22"/>
      <c r="L41" s="4"/>
      <c r="M41" s="4"/>
      <c r="N41" s="3">
        <v>66</v>
      </c>
      <c r="O41" s="6">
        <v>1.02</v>
      </c>
      <c r="P41" s="4"/>
      <c r="Q41" s="4"/>
      <c r="R41" s="4"/>
      <c r="T41" s="61"/>
    </row>
    <row r="42" spans="1:20" x14ac:dyDescent="0.2">
      <c r="A42" s="9" t="s">
        <v>2</v>
      </c>
      <c r="B42" s="3" t="s">
        <v>39</v>
      </c>
      <c r="C42" s="6">
        <v>100</v>
      </c>
      <c r="D42" s="6">
        <v>40</v>
      </c>
      <c r="E42" s="6">
        <f t="shared" ref="E42:E45" si="3">C42-D42</f>
        <v>60</v>
      </c>
      <c r="F42" s="66"/>
      <c r="G42" s="66">
        <v>39.31</v>
      </c>
      <c r="H42" s="14">
        <f t="shared" ref="H42:H45" si="4">D42-G42</f>
        <v>0.68999999999999773</v>
      </c>
      <c r="I42" s="59"/>
      <c r="J42" s="22"/>
      <c r="L42" s="4"/>
      <c r="M42" s="4"/>
      <c r="N42" s="3">
        <v>68</v>
      </c>
      <c r="O42" s="6">
        <v>38.32</v>
      </c>
      <c r="P42" s="4"/>
      <c r="Q42" s="4"/>
      <c r="R42" s="4"/>
      <c r="T42" s="61"/>
    </row>
    <row r="43" spans="1:20" x14ac:dyDescent="0.2">
      <c r="A43" s="9" t="s">
        <v>3</v>
      </c>
      <c r="B43" s="3">
        <v>159</v>
      </c>
      <c r="C43" s="6">
        <v>80</v>
      </c>
      <c r="D43" s="6">
        <v>80</v>
      </c>
      <c r="E43" s="6">
        <f t="shared" si="3"/>
        <v>0</v>
      </c>
      <c r="F43" s="66"/>
      <c r="G43" s="66">
        <v>80</v>
      </c>
      <c r="H43" s="14">
        <f t="shared" si="4"/>
        <v>0</v>
      </c>
      <c r="I43" s="59"/>
      <c r="J43" s="22"/>
      <c r="L43" s="4"/>
      <c r="M43" s="4"/>
      <c r="N43" s="3">
        <v>69</v>
      </c>
      <c r="O43" s="6">
        <v>23.13</v>
      </c>
      <c r="P43" s="4"/>
      <c r="Q43" s="4"/>
      <c r="R43" s="4"/>
      <c r="T43" s="61"/>
    </row>
    <row r="44" spans="1:20" x14ac:dyDescent="0.2">
      <c r="A44" s="9" t="s">
        <v>4</v>
      </c>
      <c r="B44" s="3">
        <v>160</v>
      </c>
      <c r="C44" s="6">
        <v>142</v>
      </c>
      <c r="D44" s="6">
        <v>142</v>
      </c>
      <c r="E44" s="6">
        <f t="shared" si="3"/>
        <v>0</v>
      </c>
      <c r="F44" s="66"/>
      <c r="G44" s="66">
        <v>142</v>
      </c>
      <c r="H44" s="14">
        <f t="shared" si="4"/>
        <v>0</v>
      </c>
      <c r="I44" s="59"/>
      <c r="J44" s="22"/>
      <c r="L44" s="4"/>
      <c r="M44" s="4"/>
      <c r="N44" s="3">
        <v>71</v>
      </c>
      <c r="O44" s="6">
        <v>26.68</v>
      </c>
      <c r="P44" s="4"/>
      <c r="Q44" s="4"/>
      <c r="R44" s="4"/>
      <c r="T44" s="61"/>
    </row>
    <row r="45" spans="1:20" x14ac:dyDescent="0.2">
      <c r="A45" s="81" t="s">
        <v>5</v>
      </c>
      <c r="B45" s="51">
        <v>161</v>
      </c>
      <c r="C45" s="29">
        <v>145</v>
      </c>
      <c r="D45" s="29">
        <v>145</v>
      </c>
      <c r="E45" s="29">
        <f t="shared" si="3"/>
        <v>0</v>
      </c>
      <c r="F45" s="66"/>
      <c r="G45" s="66">
        <v>68</v>
      </c>
      <c r="H45" s="14">
        <f t="shared" si="4"/>
        <v>77</v>
      </c>
      <c r="I45" s="59"/>
      <c r="J45" s="22"/>
      <c r="L45" s="4"/>
      <c r="M45" s="4"/>
      <c r="N45" s="3">
        <v>77</v>
      </c>
      <c r="O45" s="6">
        <v>0.78800000000000003</v>
      </c>
      <c r="P45" s="4"/>
      <c r="Q45" s="4"/>
      <c r="R45" s="4"/>
      <c r="T45" s="61"/>
    </row>
    <row r="46" spans="1:20" x14ac:dyDescent="0.2">
      <c r="A46" s="53"/>
      <c r="B46" s="53"/>
      <c r="C46" s="54" t="s">
        <v>63</v>
      </c>
      <c r="D46" s="52">
        <f>SUM(D41:D45)</f>
        <v>425.75</v>
      </c>
      <c r="E46" s="52">
        <f t="shared" ref="E46:J46" si="5">SUM(E41:E45)</f>
        <v>91.25</v>
      </c>
      <c r="F46" s="67"/>
      <c r="G46" s="67">
        <f t="shared" si="5"/>
        <v>348.06</v>
      </c>
      <c r="H46" s="67">
        <f t="shared" si="5"/>
        <v>77.69</v>
      </c>
      <c r="I46" s="52"/>
      <c r="J46" s="49">
        <f t="shared" si="5"/>
        <v>0</v>
      </c>
      <c r="L46" s="4"/>
      <c r="M46" s="4"/>
      <c r="N46" s="3">
        <v>101</v>
      </c>
      <c r="O46" s="6">
        <v>0.03</v>
      </c>
      <c r="P46" s="4"/>
      <c r="Q46" s="4"/>
      <c r="R46" s="4"/>
      <c r="S46" s="57"/>
      <c r="T46" s="61"/>
    </row>
    <row r="47" spans="1:20" x14ac:dyDescent="0.2">
      <c r="A47" s="38" t="s">
        <v>49</v>
      </c>
      <c r="L47" s="4"/>
      <c r="M47" s="4"/>
      <c r="N47" s="3">
        <v>110</v>
      </c>
      <c r="O47" s="59">
        <v>13.92</v>
      </c>
      <c r="P47" s="4"/>
      <c r="Q47" s="4"/>
      <c r="R47" s="4"/>
      <c r="T47" s="61"/>
    </row>
    <row r="48" spans="1:20" x14ac:dyDescent="0.2">
      <c r="G48" s="42"/>
      <c r="L48" s="4"/>
      <c r="M48" s="4"/>
      <c r="N48" s="3">
        <v>167</v>
      </c>
      <c r="O48" s="59">
        <v>19</v>
      </c>
      <c r="P48" s="4"/>
      <c r="Q48" s="4"/>
      <c r="R48" s="4"/>
      <c r="S48" s="57"/>
      <c r="T48" s="61"/>
    </row>
    <row r="49" spans="1:20" x14ac:dyDescent="0.2">
      <c r="A49" s="35" t="s">
        <v>101</v>
      </c>
      <c r="B49" s="36"/>
      <c r="C49" s="44"/>
      <c r="G49" s="42"/>
      <c r="L49" s="4"/>
      <c r="M49" s="4"/>
      <c r="N49" s="3">
        <v>170</v>
      </c>
      <c r="O49" s="6">
        <v>25</v>
      </c>
      <c r="P49" s="59">
        <f>SUM(O38:O49)</f>
        <v>177.53799999999998</v>
      </c>
      <c r="Q49" s="4"/>
      <c r="R49" s="78" t="s">
        <v>10</v>
      </c>
      <c r="T49" s="61"/>
    </row>
    <row r="50" spans="1:20" x14ac:dyDescent="0.2">
      <c r="A50" s="37" t="s">
        <v>45</v>
      </c>
      <c r="B50" s="22"/>
      <c r="C50" s="23"/>
      <c r="G50" s="42"/>
      <c r="L50" s="4"/>
      <c r="M50" s="4" t="s">
        <v>93</v>
      </c>
      <c r="N50" s="4"/>
      <c r="O50" s="3"/>
      <c r="P50" s="4"/>
      <c r="Q50" s="6" t="s">
        <v>10</v>
      </c>
      <c r="R50" s="4"/>
      <c r="T50" s="61"/>
    </row>
    <row r="51" spans="1:20" x14ac:dyDescent="0.2">
      <c r="A51" s="37" t="s">
        <v>75</v>
      </c>
      <c r="B51" s="22"/>
      <c r="C51" s="23"/>
      <c r="L51" s="4"/>
      <c r="M51" s="4"/>
      <c r="N51" s="3" t="s">
        <v>86</v>
      </c>
      <c r="O51" s="71" t="s">
        <v>8</v>
      </c>
      <c r="P51" s="4"/>
      <c r="Q51" s="4"/>
      <c r="R51" s="4"/>
      <c r="T51" s="61"/>
    </row>
    <row r="52" spans="1:20" x14ac:dyDescent="0.2">
      <c r="A52" s="37" t="s">
        <v>76</v>
      </c>
      <c r="B52" s="22"/>
      <c r="C52" s="23"/>
      <c r="L52" s="4"/>
      <c r="M52" s="4"/>
      <c r="N52" s="3">
        <v>74</v>
      </c>
      <c r="O52" s="77">
        <v>1</v>
      </c>
      <c r="P52" s="4"/>
      <c r="Q52" s="59" t="s">
        <v>10</v>
      </c>
      <c r="R52" s="78" t="s">
        <v>10</v>
      </c>
    </row>
    <row r="53" spans="1:20" x14ac:dyDescent="0.2">
      <c r="A53" s="37" t="s">
        <v>46</v>
      </c>
      <c r="B53" s="22"/>
      <c r="C53" s="23"/>
      <c r="L53" s="4"/>
      <c r="M53" s="4"/>
      <c r="N53" s="3">
        <v>168</v>
      </c>
      <c r="O53" s="77">
        <v>62</v>
      </c>
      <c r="P53" s="77">
        <f>SUM(O52:O53)</f>
        <v>63</v>
      </c>
      <c r="Q53" s="77">
        <f>P49-P53</f>
        <v>114.53799999999998</v>
      </c>
      <c r="R53" s="4"/>
    </row>
    <row r="54" spans="1:20" x14ac:dyDescent="0.2">
      <c r="A54" s="22" t="s">
        <v>47</v>
      </c>
      <c r="B54" s="22"/>
      <c r="C54" s="23"/>
      <c r="L54" s="4"/>
      <c r="M54" s="4"/>
      <c r="N54" s="4"/>
      <c r="O54" s="3"/>
      <c r="P54" s="77"/>
      <c r="Q54" s="3" t="s">
        <v>94</v>
      </c>
      <c r="R54" s="4"/>
    </row>
    <row r="55" spans="1:20" x14ac:dyDescent="0.2">
      <c r="A55" s="22" t="s">
        <v>48</v>
      </c>
      <c r="O55" s="56"/>
    </row>
    <row r="56" spans="1:20" x14ac:dyDescent="0.2">
      <c r="A56" s="1" t="s">
        <v>103</v>
      </c>
      <c r="O56" s="56"/>
    </row>
    <row r="57" spans="1:20" x14ac:dyDescent="0.2">
      <c r="A57" s="1" t="s">
        <v>102</v>
      </c>
      <c r="M57" s="22"/>
      <c r="N57" s="22"/>
      <c r="O57" s="63"/>
      <c r="P57" s="22"/>
      <c r="Q57" s="22"/>
    </row>
    <row r="58" spans="1:20" x14ac:dyDescent="0.2">
      <c r="M58" s="22"/>
      <c r="N58" s="63"/>
      <c r="O58" s="22"/>
      <c r="P58" s="22"/>
      <c r="Q58" s="22"/>
    </row>
    <row r="59" spans="1:20" x14ac:dyDescent="0.2">
      <c r="M59" s="22"/>
      <c r="N59" s="63"/>
      <c r="O59" s="64"/>
      <c r="P59" s="22"/>
      <c r="Q59" s="22"/>
    </row>
    <row r="60" spans="1:20" x14ac:dyDescent="0.2">
      <c r="M60" s="22"/>
      <c r="N60" s="63"/>
      <c r="O60" s="23"/>
      <c r="P60" s="22"/>
      <c r="Q60" s="22"/>
    </row>
    <row r="61" spans="1:20" x14ac:dyDescent="0.2">
      <c r="M61" s="22"/>
      <c r="N61" s="22"/>
      <c r="O61" s="23"/>
      <c r="P61" s="22"/>
      <c r="Q61" s="62"/>
    </row>
    <row r="62" spans="1:20" x14ac:dyDescent="0.2">
      <c r="M62" s="22"/>
      <c r="N62" s="22"/>
      <c r="O62" s="22"/>
      <c r="P62" s="22"/>
      <c r="Q62" s="65"/>
    </row>
    <row r="65" spans="13:17" x14ac:dyDescent="0.2">
      <c r="P65" s="55"/>
      <c r="Q65" s="57" t="s">
        <v>10</v>
      </c>
    </row>
    <row r="66" spans="13:17" x14ac:dyDescent="0.2">
      <c r="P66" s="56"/>
    </row>
    <row r="67" spans="13:17" x14ac:dyDescent="0.2">
      <c r="P67" s="56"/>
    </row>
    <row r="70" spans="13:17" x14ac:dyDescent="0.2">
      <c r="M70" s="57"/>
    </row>
    <row r="71" spans="13:17" x14ac:dyDescent="0.2">
      <c r="M71" s="57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F7" sqref="F7"/>
    </sheetView>
  </sheetViews>
  <sheetFormatPr defaultRowHeight="15" x14ac:dyDescent="0.25"/>
  <cols>
    <col min="1" max="1" width="3.85546875" customWidth="1"/>
    <col min="2" max="2" width="5.140625" customWidth="1"/>
    <col min="3" max="3" width="7.28515625" customWidth="1"/>
    <col min="4" max="4" width="11.140625" customWidth="1"/>
  </cols>
  <sheetData>
    <row r="1" spans="1:4" x14ac:dyDescent="0.25">
      <c r="A1" s="1" t="s">
        <v>37</v>
      </c>
      <c r="C1" s="1"/>
      <c r="D1" s="2"/>
    </row>
    <row r="2" spans="1:4" x14ac:dyDescent="0.25">
      <c r="B2" s="3" t="s">
        <v>74</v>
      </c>
      <c r="C2" s="3" t="s">
        <v>71</v>
      </c>
      <c r="D2" s="5" t="s">
        <v>0</v>
      </c>
    </row>
    <row r="3" spans="1:4" x14ac:dyDescent="0.25">
      <c r="B3" s="3" t="s">
        <v>73</v>
      </c>
      <c r="C3" s="3" t="s">
        <v>72</v>
      </c>
      <c r="D3" s="5" t="s">
        <v>42</v>
      </c>
    </row>
    <row r="4" spans="1:4" x14ac:dyDescent="0.25">
      <c r="B4" s="3"/>
      <c r="C4" s="3" t="s">
        <v>73</v>
      </c>
      <c r="D4" s="5" t="s">
        <v>70</v>
      </c>
    </row>
    <row r="5" spans="1:4" x14ac:dyDescent="0.25">
      <c r="B5" s="8"/>
      <c r="C5" s="3"/>
      <c r="D5" s="5" t="s">
        <v>35</v>
      </c>
    </row>
    <row r="6" spans="1:4" x14ac:dyDescent="0.25">
      <c r="B6" s="9" t="s">
        <v>1</v>
      </c>
      <c r="C6" s="3">
        <v>58</v>
      </c>
      <c r="D6" s="6">
        <v>512</v>
      </c>
    </row>
    <row r="7" spans="1:4" x14ac:dyDescent="0.25">
      <c r="B7" s="9" t="s">
        <v>2</v>
      </c>
      <c r="C7" s="3">
        <v>59</v>
      </c>
      <c r="D7" s="6">
        <v>52.145000000000003</v>
      </c>
    </row>
    <row r="8" spans="1:4" x14ac:dyDescent="0.25">
      <c r="B8" s="9" t="s">
        <v>3</v>
      </c>
      <c r="C8" s="3">
        <v>60</v>
      </c>
      <c r="D8" s="6">
        <v>19</v>
      </c>
    </row>
    <row r="9" spans="1:4" x14ac:dyDescent="0.25">
      <c r="B9" s="9" t="s">
        <v>4</v>
      </c>
      <c r="C9" s="3">
        <v>61</v>
      </c>
      <c r="D9" s="6">
        <v>6</v>
      </c>
    </row>
    <row r="10" spans="1:4" x14ac:dyDescent="0.25">
      <c r="B10" s="9" t="s">
        <v>5</v>
      </c>
      <c r="C10" s="3">
        <v>63</v>
      </c>
      <c r="D10" s="6">
        <v>30.36</v>
      </c>
    </row>
    <row r="11" spans="1:4" x14ac:dyDescent="0.25">
      <c r="B11" s="9" t="s">
        <v>6</v>
      </c>
      <c r="C11" s="3">
        <v>64</v>
      </c>
      <c r="D11" s="6">
        <v>37.188000000000002</v>
      </c>
    </row>
    <row r="12" spans="1:4" x14ac:dyDescent="0.25">
      <c r="B12" s="9" t="s">
        <v>7</v>
      </c>
      <c r="C12" s="3">
        <v>65</v>
      </c>
      <c r="D12" s="6">
        <v>44</v>
      </c>
    </row>
    <row r="13" spans="1:4" x14ac:dyDescent="0.25">
      <c r="B13" s="9" t="s">
        <v>11</v>
      </c>
      <c r="C13" s="3">
        <v>66</v>
      </c>
      <c r="D13" s="6">
        <v>30.812999999999999</v>
      </c>
    </row>
    <row r="14" spans="1:4" x14ac:dyDescent="0.25">
      <c r="B14" s="9" t="s">
        <v>12</v>
      </c>
      <c r="C14" s="3">
        <v>67</v>
      </c>
      <c r="D14" s="6">
        <v>28</v>
      </c>
    </row>
    <row r="15" spans="1:4" x14ac:dyDescent="0.25">
      <c r="B15" s="9" t="s">
        <v>13</v>
      </c>
      <c r="C15" s="3">
        <v>68</v>
      </c>
      <c r="D15" s="6">
        <v>57.46</v>
      </c>
    </row>
    <row r="16" spans="1:4" x14ac:dyDescent="0.25">
      <c r="B16" s="9" t="s">
        <v>14</v>
      </c>
      <c r="C16" s="3">
        <v>69</v>
      </c>
      <c r="D16" s="6">
        <v>52.061999999999998</v>
      </c>
    </row>
    <row r="17" spans="2:4" x14ac:dyDescent="0.25">
      <c r="B17" s="9" t="s">
        <v>15</v>
      </c>
      <c r="C17" s="3">
        <v>70</v>
      </c>
      <c r="D17" s="6">
        <v>58.77</v>
      </c>
    </row>
    <row r="18" spans="2:4" x14ac:dyDescent="0.25">
      <c r="B18" s="9" t="s">
        <v>16</v>
      </c>
      <c r="C18" s="3">
        <v>71</v>
      </c>
      <c r="D18" s="6">
        <v>35.063000000000002</v>
      </c>
    </row>
    <row r="19" spans="2:4" x14ac:dyDescent="0.25">
      <c r="B19" s="9" t="s">
        <v>17</v>
      </c>
      <c r="C19" s="3">
        <v>72</v>
      </c>
      <c r="D19" s="6">
        <v>33</v>
      </c>
    </row>
    <row r="20" spans="2:4" x14ac:dyDescent="0.25">
      <c r="B20" s="9" t="s">
        <v>18</v>
      </c>
      <c r="C20" s="3">
        <v>73</v>
      </c>
      <c r="D20" s="6">
        <v>58</v>
      </c>
    </row>
    <row r="21" spans="2:4" x14ac:dyDescent="0.25">
      <c r="B21" s="9" t="s">
        <v>19</v>
      </c>
      <c r="C21" s="3">
        <v>74</v>
      </c>
      <c r="D21" s="6">
        <v>59</v>
      </c>
    </row>
    <row r="22" spans="2:4" x14ac:dyDescent="0.25">
      <c r="B22" s="9" t="s">
        <v>20</v>
      </c>
      <c r="C22" s="3">
        <v>77</v>
      </c>
      <c r="D22" s="6">
        <v>1.6879999999999999</v>
      </c>
    </row>
    <row r="23" spans="2:4" x14ac:dyDescent="0.25">
      <c r="B23" s="9" t="s">
        <v>21</v>
      </c>
      <c r="C23" s="3">
        <v>101</v>
      </c>
      <c r="D23" s="6">
        <v>144</v>
      </c>
    </row>
    <row r="24" spans="2:4" x14ac:dyDescent="0.25">
      <c r="B24" s="9" t="s">
        <v>22</v>
      </c>
      <c r="C24" s="3">
        <v>102</v>
      </c>
      <c r="D24" s="6">
        <v>56.07</v>
      </c>
    </row>
    <row r="25" spans="2:4" x14ac:dyDescent="0.25">
      <c r="B25" s="9" t="s">
        <v>23</v>
      </c>
      <c r="C25" s="3">
        <v>103</v>
      </c>
      <c r="D25" s="6">
        <v>56</v>
      </c>
    </row>
    <row r="26" spans="2:4" x14ac:dyDescent="0.25">
      <c r="B26" s="9" t="s">
        <v>24</v>
      </c>
      <c r="C26" s="3">
        <v>104</v>
      </c>
      <c r="D26" s="6">
        <v>142</v>
      </c>
    </row>
    <row r="27" spans="2:4" x14ac:dyDescent="0.25">
      <c r="B27" s="9" t="s">
        <v>25</v>
      </c>
      <c r="C27" s="3">
        <v>110</v>
      </c>
      <c r="D27" s="6">
        <v>218.42</v>
      </c>
    </row>
    <row r="28" spans="2:4" x14ac:dyDescent="0.25">
      <c r="B28" s="9" t="s">
        <v>26</v>
      </c>
      <c r="C28" s="3">
        <v>111</v>
      </c>
      <c r="D28" s="6">
        <v>47</v>
      </c>
    </row>
    <row r="29" spans="2:4" x14ac:dyDescent="0.25">
      <c r="B29" s="9" t="s">
        <v>27</v>
      </c>
      <c r="C29" s="3">
        <v>112</v>
      </c>
      <c r="D29" s="6">
        <v>79</v>
      </c>
    </row>
    <row r="30" spans="2:4" x14ac:dyDescent="0.25">
      <c r="B30" s="9" t="s">
        <v>28</v>
      </c>
      <c r="C30" s="3">
        <v>161</v>
      </c>
      <c r="D30" s="6">
        <v>75</v>
      </c>
    </row>
    <row r="31" spans="2:4" x14ac:dyDescent="0.25">
      <c r="B31" s="9" t="s">
        <v>29</v>
      </c>
      <c r="C31" s="3">
        <v>167</v>
      </c>
      <c r="D31" s="6">
        <v>25.5</v>
      </c>
    </row>
    <row r="32" spans="2:4" x14ac:dyDescent="0.25">
      <c r="B32" s="9" t="s">
        <v>30</v>
      </c>
      <c r="C32" s="3">
        <v>168</v>
      </c>
      <c r="D32" s="6">
        <v>25.277999999999999</v>
      </c>
    </row>
    <row r="33" spans="2:12" x14ac:dyDescent="0.25">
      <c r="B33" s="9" t="s">
        <v>31</v>
      </c>
      <c r="C33" s="3">
        <v>169</v>
      </c>
      <c r="D33" s="6">
        <v>41</v>
      </c>
    </row>
    <row r="34" spans="2:12" x14ac:dyDescent="0.25">
      <c r="B34" s="9" t="s">
        <v>32</v>
      </c>
      <c r="C34" s="3">
        <v>170</v>
      </c>
      <c r="D34" s="6">
        <v>49</v>
      </c>
    </row>
    <row r="35" spans="2:12" x14ac:dyDescent="0.25">
      <c r="B35" s="12"/>
      <c r="C35" s="12" t="s">
        <v>0</v>
      </c>
      <c r="D35" s="14">
        <f>SUM(D6:D34)</f>
        <v>2072.817</v>
      </c>
    </row>
    <row r="36" spans="2:12" x14ac:dyDescent="0.25">
      <c r="B36" s="25"/>
      <c r="C36" s="25"/>
      <c r="D36" s="42"/>
    </row>
    <row r="37" spans="2:12" x14ac:dyDescent="0.25">
      <c r="B37" s="22" t="s">
        <v>106</v>
      </c>
      <c r="C37" s="22"/>
      <c r="D37" s="42"/>
    </row>
    <row r="38" spans="2:12" x14ac:dyDescent="0.25">
      <c r="B38" s="4"/>
      <c r="C38" s="4"/>
      <c r="D38" s="4"/>
    </row>
    <row r="39" spans="2:12" x14ac:dyDescent="0.25">
      <c r="B39" s="3" t="s">
        <v>38</v>
      </c>
      <c r="C39" s="3" t="s">
        <v>9</v>
      </c>
      <c r="D39" s="5" t="s">
        <v>53</v>
      </c>
    </row>
    <row r="40" spans="2:12" x14ac:dyDescent="0.25">
      <c r="B40" s="8"/>
      <c r="C40" s="3"/>
      <c r="D40" s="5" t="s">
        <v>70</v>
      </c>
    </row>
    <row r="41" spans="2:12" x14ac:dyDescent="0.25">
      <c r="B41" s="8"/>
      <c r="C41" s="3"/>
      <c r="D41" s="5" t="s">
        <v>35</v>
      </c>
    </row>
    <row r="42" spans="2:12" x14ac:dyDescent="0.25">
      <c r="B42" s="9" t="s">
        <v>1</v>
      </c>
      <c r="C42" s="3">
        <v>57</v>
      </c>
      <c r="D42" s="6">
        <v>18.75</v>
      </c>
    </row>
    <row r="43" spans="2:12" x14ac:dyDescent="0.25">
      <c r="B43" s="9" t="s">
        <v>2</v>
      </c>
      <c r="C43" s="3" t="s">
        <v>39</v>
      </c>
      <c r="D43" s="6">
        <v>40</v>
      </c>
    </row>
    <row r="44" spans="2:12" x14ac:dyDescent="0.25">
      <c r="B44" s="9" t="s">
        <v>3</v>
      </c>
      <c r="C44" s="3">
        <v>159</v>
      </c>
      <c r="D44" s="6">
        <v>80</v>
      </c>
    </row>
    <row r="45" spans="2:12" x14ac:dyDescent="0.25">
      <c r="B45" s="9" t="s">
        <v>4</v>
      </c>
      <c r="C45" s="3">
        <v>160</v>
      </c>
      <c r="D45" s="6">
        <v>142</v>
      </c>
    </row>
    <row r="46" spans="2:12" x14ac:dyDescent="0.25">
      <c r="B46" s="81" t="s">
        <v>5</v>
      </c>
      <c r="C46" s="51">
        <v>161</v>
      </c>
      <c r="D46" s="29">
        <v>145</v>
      </c>
      <c r="L46" t="s">
        <v>10</v>
      </c>
    </row>
    <row r="47" spans="2:12" x14ac:dyDescent="0.25">
      <c r="B47" s="53"/>
      <c r="C47" s="53"/>
      <c r="D47" s="52">
        <f>SUM(D42:D46)</f>
        <v>425.75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19" workbookViewId="0">
      <selection activeCell="P10" sqref="P10"/>
    </sheetView>
  </sheetViews>
  <sheetFormatPr defaultRowHeight="12.75" x14ac:dyDescent="0.2"/>
  <cols>
    <col min="1" max="1" width="5.85546875" style="10" customWidth="1"/>
    <col min="2" max="3" width="8.28515625" style="10" customWidth="1"/>
    <col min="4" max="4" width="10" style="11" bestFit="1" customWidth="1"/>
    <col min="5" max="5" width="9.5703125" style="11" customWidth="1"/>
    <col min="6" max="6" width="8.85546875" style="10" customWidth="1"/>
    <col min="7" max="7" width="9.140625" style="11"/>
    <col min="8" max="16384" width="9.140625" style="10"/>
  </cols>
  <sheetData>
    <row r="1" spans="1:11" s="45" customFormat="1" ht="15.75" customHeight="1" x14ac:dyDescent="0.25">
      <c r="A1" s="45" t="s">
        <v>61</v>
      </c>
      <c r="D1" s="46"/>
      <c r="E1" s="46"/>
      <c r="G1" s="46"/>
    </row>
    <row r="2" spans="1:11" x14ac:dyDescent="0.2">
      <c r="A2" s="12" t="s">
        <v>38</v>
      </c>
      <c r="B2" s="12" t="s">
        <v>9</v>
      </c>
      <c r="C2" s="12" t="s">
        <v>63</v>
      </c>
      <c r="D2" s="13" t="s">
        <v>0</v>
      </c>
      <c r="E2" s="14" t="s">
        <v>41</v>
      </c>
      <c r="F2" s="7" t="s">
        <v>33</v>
      </c>
    </row>
    <row r="3" spans="1:11" x14ac:dyDescent="0.2">
      <c r="A3" s="12"/>
      <c r="B3" s="12"/>
      <c r="C3" s="12" t="s">
        <v>64</v>
      </c>
      <c r="D3" s="13" t="s">
        <v>8</v>
      </c>
      <c r="E3" s="14"/>
      <c r="F3" s="7"/>
    </row>
    <row r="4" spans="1:11" x14ac:dyDescent="0.2">
      <c r="A4" s="15"/>
      <c r="B4" s="12"/>
      <c r="C4" s="12" t="s">
        <v>65</v>
      </c>
      <c r="D4" s="13" t="s">
        <v>62</v>
      </c>
      <c r="E4" s="16"/>
      <c r="F4" s="7"/>
    </row>
    <row r="5" spans="1:11" x14ac:dyDescent="0.2">
      <c r="A5" s="15"/>
      <c r="B5" s="12"/>
      <c r="C5" s="12"/>
      <c r="D5" s="13" t="s">
        <v>34</v>
      </c>
      <c r="E5" s="13" t="s">
        <v>35</v>
      </c>
      <c r="F5" s="12" t="s">
        <v>36</v>
      </c>
      <c r="I5" s="34" t="s">
        <v>10</v>
      </c>
    </row>
    <row r="6" spans="1:11" ht="15" x14ac:dyDescent="0.25">
      <c r="A6" s="17" t="s">
        <v>1</v>
      </c>
      <c r="B6" s="18">
        <v>57</v>
      </c>
      <c r="C6" s="14">
        <v>50</v>
      </c>
      <c r="D6" s="13">
        <v>18.75</v>
      </c>
      <c r="E6" s="13">
        <v>18.75</v>
      </c>
      <c r="F6" s="12"/>
    </row>
    <row r="7" spans="1:11" ht="15" x14ac:dyDescent="0.25">
      <c r="A7" s="17" t="s">
        <v>2</v>
      </c>
      <c r="B7" s="18" t="s">
        <v>39</v>
      </c>
      <c r="C7" s="14">
        <v>100</v>
      </c>
      <c r="D7" s="13">
        <v>40</v>
      </c>
      <c r="E7" s="14">
        <v>39.31</v>
      </c>
      <c r="F7" s="21">
        <f>D7-E7</f>
        <v>0.68999999999999773</v>
      </c>
      <c r="J7" s="10" t="s">
        <v>10</v>
      </c>
    </row>
    <row r="8" spans="1:11" ht="15" x14ac:dyDescent="0.25">
      <c r="A8" s="17"/>
      <c r="B8" s="18"/>
      <c r="C8" s="14"/>
      <c r="D8" s="14"/>
      <c r="E8" s="14"/>
      <c r="F8" s="19"/>
    </row>
    <row r="9" spans="1:11" ht="15" x14ac:dyDescent="0.25">
      <c r="A9" s="17"/>
      <c r="B9" s="18" t="s">
        <v>0</v>
      </c>
      <c r="C9" s="14"/>
      <c r="D9" s="14">
        <f>SUM(D6:D8)</f>
        <v>58.75</v>
      </c>
      <c r="E9" s="14">
        <f t="shared" ref="E9:F9" si="0">SUM(E6:E8)</f>
        <v>58.06</v>
      </c>
      <c r="F9" s="33">
        <f t="shared" si="0"/>
        <v>0.68999999999999773</v>
      </c>
    </row>
    <row r="10" spans="1:11" x14ac:dyDescent="0.2">
      <c r="C10" s="11"/>
    </row>
    <row r="11" spans="1:11" s="45" customFormat="1" ht="16.5" customHeight="1" x14ac:dyDescent="0.25">
      <c r="A11" s="45" t="s">
        <v>60</v>
      </c>
      <c r="C11" s="46"/>
      <c r="D11" s="46"/>
      <c r="E11" s="46"/>
      <c r="G11" s="46"/>
    </row>
    <row r="12" spans="1:11" x14ac:dyDescent="0.2">
      <c r="A12" s="12" t="s">
        <v>38</v>
      </c>
      <c r="B12" s="24" t="s">
        <v>9</v>
      </c>
      <c r="C12" s="12" t="s">
        <v>63</v>
      </c>
      <c r="D12" s="13" t="s">
        <v>0</v>
      </c>
      <c r="E12" s="27" t="s">
        <v>41</v>
      </c>
      <c r="F12" s="7" t="s">
        <v>33</v>
      </c>
    </row>
    <row r="13" spans="1:11" x14ac:dyDescent="0.2">
      <c r="A13" s="12"/>
      <c r="B13" s="12"/>
      <c r="C13" s="12" t="s">
        <v>64</v>
      </c>
      <c r="D13" s="13"/>
      <c r="E13" s="27" t="s">
        <v>40</v>
      </c>
      <c r="F13" s="7"/>
    </row>
    <row r="14" spans="1:11" x14ac:dyDescent="0.2">
      <c r="A14" s="15"/>
      <c r="B14" s="12"/>
      <c r="C14" s="12" t="s">
        <v>65</v>
      </c>
      <c r="D14" s="13" t="s">
        <v>8</v>
      </c>
      <c r="E14" s="28">
        <v>161</v>
      </c>
      <c r="F14" s="7"/>
    </row>
    <row r="15" spans="1:11" x14ac:dyDescent="0.2">
      <c r="A15" s="15"/>
      <c r="B15" s="12"/>
      <c r="C15" s="14"/>
      <c r="D15" s="13" t="s">
        <v>34</v>
      </c>
      <c r="E15" s="13" t="s">
        <v>35</v>
      </c>
      <c r="F15" s="12" t="s">
        <v>36</v>
      </c>
    </row>
    <row r="16" spans="1:11" ht="15" x14ac:dyDescent="0.25">
      <c r="A16" s="17" t="s">
        <v>1</v>
      </c>
      <c r="B16" s="18">
        <v>159</v>
      </c>
      <c r="C16" s="14">
        <v>80</v>
      </c>
      <c r="D16" s="13">
        <v>80</v>
      </c>
      <c r="E16" s="13">
        <v>80</v>
      </c>
      <c r="F16" s="32">
        <f>D16-E16</f>
        <v>0</v>
      </c>
      <c r="H16" s="26"/>
      <c r="I16" s="26"/>
      <c r="J16" s="26"/>
      <c r="K16" s="30"/>
    </row>
    <row r="17" spans="1:11" ht="15" x14ac:dyDescent="0.25">
      <c r="A17" s="17" t="s">
        <v>10</v>
      </c>
      <c r="B17" s="18"/>
      <c r="C17" s="14"/>
      <c r="D17" s="14"/>
      <c r="E17" s="14"/>
      <c r="F17" s="19"/>
      <c r="H17" s="26"/>
      <c r="I17" s="26"/>
      <c r="J17" s="26"/>
      <c r="K17" s="31"/>
    </row>
    <row r="18" spans="1:11" ht="15" x14ac:dyDescent="0.25">
      <c r="A18" s="17"/>
      <c r="B18" s="18" t="s">
        <v>0</v>
      </c>
      <c r="C18" s="14"/>
      <c r="D18" s="14">
        <f>SUM(D16:D17)</f>
        <v>80</v>
      </c>
      <c r="E18" s="14">
        <f t="shared" ref="E18:F18" si="1">SUM(E16:E17)</f>
        <v>80</v>
      </c>
      <c r="F18" s="14">
        <f t="shared" si="1"/>
        <v>0</v>
      </c>
      <c r="H18" s="26"/>
      <c r="I18" s="26"/>
      <c r="J18" s="26"/>
      <c r="K18" s="31"/>
    </row>
    <row r="19" spans="1:11" x14ac:dyDescent="0.2">
      <c r="C19" s="11"/>
      <c r="H19" s="26"/>
      <c r="I19" s="26"/>
      <c r="J19" s="26"/>
      <c r="K19" s="26"/>
    </row>
    <row r="20" spans="1:11" x14ac:dyDescent="0.2">
      <c r="C20" s="11"/>
      <c r="H20" s="26"/>
      <c r="I20" s="26"/>
      <c r="J20" s="26"/>
      <c r="K20" s="26"/>
    </row>
    <row r="21" spans="1:11" s="45" customFormat="1" ht="19.5" customHeight="1" x14ac:dyDescent="0.25">
      <c r="A21" s="45" t="s">
        <v>60</v>
      </c>
      <c r="C21" s="46"/>
      <c r="D21" s="46"/>
      <c r="E21" s="46"/>
      <c r="G21" s="46"/>
      <c r="H21" s="47"/>
      <c r="I21" s="47"/>
      <c r="J21" s="47"/>
      <c r="K21" s="47"/>
    </row>
    <row r="22" spans="1:11" x14ac:dyDescent="0.2">
      <c r="A22" s="12" t="s">
        <v>38</v>
      </c>
      <c r="B22" s="12" t="s">
        <v>9</v>
      </c>
      <c r="C22" s="12" t="s">
        <v>63</v>
      </c>
      <c r="D22" s="13" t="s">
        <v>0</v>
      </c>
      <c r="E22" s="27" t="s">
        <v>41</v>
      </c>
      <c r="F22" s="7" t="s">
        <v>33</v>
      </c>
      <c r="H22" s="26"/>
      <c r="I22" s="25"/>
      <c r="J22" s="25"/>
      <c r="K22" s="25"/>
    </row>
    <row r="23" spans="1:11" x14ac:dyDescent="0.2">
      <c r="A23" s="12"/>
      <c r="B23" s="20"/>
      <c r="C23" s="12" t="s">
        <v>64</v>
      </c>
      <c r="D23" s="13"/>
      <c r="E23" s="27" t="s">
        <v>40</v>
      </c>
      <c r="F23" s="7"/>
      <c r="H23" s="26"/>
      <c r="I23" s="26"/>
      <c r="J23" s="26"/>
      <c r="K23" s="26"/>
    </row>
    <row r="24" spans="1:11" x14ac:dyDescent="0.2">
      <c r="A24" s="15"/>
      <c r="B24" s="20"/>
      <c r="C24" s="12" t="s">
        <v>65</v>
      </c>
      <c r="D24" s="13" t="s">
        <v>8</v>
      </c>
      <c r="E24" s="28">
        <v>161</v>
      </c>
      <c r="F24" s="7"/>
    </row>
    <row r="25" spans="1:11" x14ac:dyDescent="0.2">
      <c r="A25" s="15"/>
      <c r="B25" s="20"/>
      <c r="C25" s="14"/>
      <c r="D25" s="13" t="s">
        <v>34</v>
      </c>
      <c r="E25" s="13" t="s">
        <v>35</v>
      </c>
      <c r="F25" s="12" t="s">
        <v>36</v>
      </c>
    </row>
    <row r="26" spans="1:11" ht="15" x14ac:dyDescent="0.25">
      <c r="A26" s="17" t="s">
        <v>1</v>
      </c>
      <c r="B26" s="48">
        <v>160</v>
      </c>
      <c r="C26" s="14">
        <v>142</v>
      </c>
      <c r="D26" s="13">
        <v>142</v>
      </c>
      <c r="E26" s="13">
        <v>142</v>
      </c>
      <c r="F26" s="32">
        <f>D26-E26</f>
        <v>0</v>
      </c>
    </row>
    <row r="27" spans="1:11" ht="15" x14ac:dyDescent="0.25">
      <c r="A27" s="17"/>
      <c r="B27" s="48"/>
      <c r="C27" s="14"/>
      <c r="D27" s="14"/>
      <c r="E27" s="14"/>
      <c r="F27" s="19"/>
    </row>
    <row r="28" spans="1:11" ht="15" x14ac:dyDescent="0.25">
      <c r="A28" s="17"/>
      <c r="B28" s="48" t="s">
        <v>0</v>
      </c>
      <c r="C28" s="14"/>
      <c r="D28" s="14">
        <f t="shared" ref="D28" si="2">SUM(D26:D27)</f>
        <v>142</v>
      </c>
      <c r="E28" s="14">
        <f t="shared" ref="E28" si="3">SUM(E26:E27)</f>
        <v>142</v>
      </c>
      <c r="F28" s="14">
        <f t="shared" ref="F28" si="4">SUM(F26:F27)</f>
        <v>0</v>
      </c>
    </row>
    <row r="29" spans="1:11" x14ac:dyDescent="0.2">
      <c r="C29" s="11"/>
    </row>
    <row r="30" spans="1:11" x14ac:dyDescent="0.2">
      <c r="C30" s="11"/>
    </row>
    <row r="31" spans="1:11" x14ac:dyDescent="0.2">
      <c r="A31" s="10" t="s">
        <v>43</v>
      </c>
      <c r="C31" s="11"/>
    </row>
    <row r="32" spans="1:11" x14ac:dyDescent="0.2">
      <c r="A32" s="12" t="s">
        <v>38</v>
      </c>
      <c r="B32" s="20" t="s">
        <v>9</v>
      </c>
      <c r="C32" s="12" t="s">
        <v>63</v>
      </c>
      <c r="D32" s="13" t="s">
        <v>0</v>
      </c>
      <c r="E32" s="27" t="s">
        <v>41</v>
      </c>
      <c r="F32" s="7" t="s">
        <v>33</v>
      </c>
    </row>
    <row r="33" spans="1:6" x14ac:dyDescent="0.2">
      <c r="A33" s="12"/>
      <c r="B33" s="20"/>
      <c r="C33" s="12" t="s">
        <v>64</v>
      </c>
      <c r="D33" s="13"/>
      <c r="E33" s="27" t="s">
        <v>40</v>
      </c>
      <c r="F33" s="7"/>
    </row>
    <row r="34" spans="1:6" x14ac:dyDescent="0.2">
      <c r="A34" s="15"/>
      <c r="B34" s="20"/>
      <c r="C34" s="12" t="s">
        <v>65</v>
      </c>
      <c r="D34" s="13" t="s">
        <v>8</v>
      </c>
      <c r="E34" s="28">
        <v>161</v>
      </c>
      <c r="F34" s="7"/>
    </row>
    <row r="35" spans="1:6" x14ac:dyDescent="0.2">
      <c r="A35" s="15"/>
      <c r="B35" s="20"/>
      <c r="C35" s="14"/>
      <c r="D35" s="13" t="s">
        <v>34</v>
      </c>
      <c r="E35" s="13" t="s">
        <v>35</v>
      </c>
      <c r="F35" s="12" t="s">
        <v>36</v>
      </c>
    </row>
    <row r="36" spans="1:6" ht="15" x14ac:dyDescent="0.25">
      <c r="A36" s="17" t="s">
        <v>1</v>
      </c>
      <c r="B36" s="48">
        <v>161</v>
      </c>
      <c r="C36" s="14">
        <v>220</v>
      </c>
      <c r="D36" s="13">
        <v>145</v>
      </c>
      <c r="E36" s="13">
        <v>68</v>
      </c>
      <c r="F36" s="32">
        <f>D36-E36</f>
        <v>77</v>
      </c>
    </row>
    <row r="37" spans="1:6" ht="15" x14ac:dyDescent="0.25">
      <c r="A37" s="17"/>
      <c r="B37" s="48"/>
      <c r="C37" s="14"/>
      <c r="D37" s="14"/>
      <c r="E37" s="14"/>
      <c r="F37" s="19"/>
    </row>
    <row r="38" spans="1:6" ht="15" x14ac:dyDescent="0.25">
      <c r="A38" s="17"/>
      <c r="B38" s="48" t="s">
        <v>44</v>
      </c>
      <c r="C38" s="14"/>
      <c r="D38" s="14">
        <f>SUM(D36:D37)</f>
        <v>145</v>
      </c>
      <c r="E38" s="14">
        <f t="shared" ref="E38:F38" si="5">SUM(E36:E37)</f>
        <v>68</v>
      </c>
      <c r="F38" s="14">
        <f t="shared" si="5"/>
        <v>77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O2 Chemicals- Revised &amp; Final</vt:lpstr>
      <vt:lpstr>Sheet-1</vt:lpstr>
      <vt:lpstr>Boyron Biswas &amp; Ors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2023-04-09T07:46:15Z</cp:lastPrinted>
  <dcterms:created xsi:type="dcterms:W3CDTF">2023-03-16T07:42:15Z</dcterms:created>
  <dcterms:modified xsi:type="dcterms:W3CDTF">2023-04-10T10:29:36Z</dcterms:modified>
</cp:coreProperties>
</file>