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30-616-1004\"/>
    </mc:Choice>
  </mc:AlternateContent>
  <xr:revisionPtr revIDLastSave="0" documentId="13_ncr:1_{89D926C2-0C1E-489D-8854-0E0B60F87B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O7" i="2"/>
  <c r="Q6" i="2"/>
  <c r="Q7" i="2"/>
  <c r="P6" i="2"/>
  <c r="P7" i="2"/>
  <c r="M6" i="2"/>
  <c r="M7" i="2"/>
  <c r="J6" i="2"/>
  <c r="J7" i="2"/>
  <c r="F6" i="2"/>
  <c r="F7" i="2"/>
  <c r="F5" i="2"/>
  <c r="R19" i="2"/>
  <c r="O18" i="1"/>
  <c r="N18" i="1"/>
  <c r="K13" i="1"/>
  <c r="S7" i="2" l="1"/>
  <c r="S6" i="2"/>
  <c r="F8" i="2"/>
  <c r="G8" i="2"/>
  <c r="M6" i="4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M5" i="2" l="1"/>
  <c r="J5" i="2"/>
  <c r="O5" i="2" l="1"/>
  <c r="O8" i="2" s="1"/>
  <c r="P5" i="2" l="1"/>
  <c r="P8" i="2" s="1"/>
  <c r="Q5" i="2" l="1"/>
  <c r="S5" i="2" l="1"/>
  <c r="S8" i="2" s="1"/>
  <c r="T18" i="2" s="1"/>
  <c r="Q8" i="2"/>
</calcChain>
</file>

<file path=xl/sharedStrings.xml><?xml version="1.0" encoding="utf-8"?>
<sst xmlns="http://schemas.openxmlformats.org/spreadsheetml/2006/main" count="46" uniqueCount="38">
  <si>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</si>
  <si>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</si>
  <si>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</si>
  <si>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</si>
  <si>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</si>
  <si>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</si>
  <si>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</si>
  <si>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</si>
  <si>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</si>
  <si>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</si>
  <si>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</si>
  <si>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</si>
  <si>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</si>
  <si>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</si>
  <si>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</si>
  <si>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</si>
  <si>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</si>
  <si>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</si>
  <si>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</si>
  <si>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</si>
  <si>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</si>
  <si>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</si>
  <si>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</si>
  <si>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</si>
  <si>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</si>
  <si>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</si>
  <si>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</si>
  <si>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</si>
  <si>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</si>
  <si>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</si>
  <si>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</si>
  <si>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1. All the details pertaing to the building area statement such as area, floor, etc has been taken from the site survey measurement.</t>
  </si>
  <si>
    <t>Ground</t>
  </si>
  <si>
    <t>First</t>
  </si>
  <si>
    <t>Second</t>
  </si>
  <si>
    <t>1/1.19</t>
  </si>
  <si>
    <t>5.As per our site survey we have observed the maintenance of the building is good</t>
  </si>
  <si>
    <t xml:space="preserve">M/s. HV TECHNOLOGIES |PLOT NO. B-07, TRANSPORT NAGAR, PHASE 02 YOJANA, MAUZA SEWALA KHURD, DISTRICT DEHRADUN, UTTARAKHAND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</si>
</sst>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20"/>
  <sheetViews>
    <sheetView tabSelected="1" zoomScale="85" zoomScaleNormal="85" workbookViewId="0">
      <selection activeCell="I18" sqref="I18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28515625" customWidth="1"/>
    <col min="7" max="7" width="8.42578125" customWidth="1"/>
    <col min="8" max="8" width="15.140625" customWidth="1"/>
    <col min="9" max="9" width="11.42578125" customWidth="1"/>
    <col min="10" max="10" width="10.42578125" customWidth="1"/>
    <col min="11" max="11" width="11.28515625" customWidth="1"/>
    <col min="12" max="12" width="7.7109375" customWidth="1"/>
    <col min="13" max="13" width="6.5703125" customWidth="1"/>
    <col min="14" max="14" width="10.7109375" customWidth="1"/>
    <col min="15" max="15" width="13.28515625" customWidth="1"/>
    <col min="16" max="17" width="15.140625" customWidth="1"/>
    <col min="18" max="18" width="11.7109375" customWidth="1"/>
    <col min="19" max="19" width="15.140625" customWidth="1"/>
    <col min="21" max="21" width="5.85546875" bestFit="1" customWidth="1"/>
  </cols>
  <sheetData>
    <row r="3" spans="2:19" ht="48.75" customHeight="1" x14ac:dyDescent="0.25">
      <c r="B3" s="25" t="s">
        <v>37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ht="60" x14ac:dyDescent="0.25">
      <c r="B4" s="1" t="s">
        <v>0</v>
      </c>
      <c r="C4" s="1" t="s">
        <v>16</v>
      </c>
      <c r="D4" s="1" t="s">
        <v>27</v>
      </c>
      <c r="E4" s="1" t="s">
        <v>1</v>
      </c>
      <c r="F4" s="1" t="s">
        <v>24</v>
      </c>
      <c r="G4" s="23" t="s">
        <v>25</v>
      </c>
      <c r="H4" s="1" t="s">
        <v>26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2" t="s">
        <v>15</v>
      </c>
      <c r="S4" s="1" t="s">
        <v>11</v>
      </c>
    </row>
    <row r="5" spans="2:19" ht="30" x14ac:dyDescent="0.25">
      <c r="B5" s="3">
        <v>1</v>
      </c>
      <c r="C5" s="3" t="s">
        <v>32</v>
      </c>
      <c r="D5" s="3">
        <v>10</v>
      </c>
      <c r="E5" s="3" t="s">
        <v>23</v>
      </c>
      <c r="F5" s="22">
        <f>G5/10.764</f>
        <v>112.50464511334077</v>
      </c>
      <c r="G5" s="21">
        <v>1211</v>
      </c>
      <c r="H5" s="3">
        <v>2014</v>
      </c>
      <c r="I5" s="3">
        <v>2023</v>
      </c>
      <c r="J5" s="3">
        <f t="shared" ref="J5:J7" si="0">I5-H5</f>
        <v>9</v>
      </c>
      <c r="K5" s="3">
        <v>60</v>
      </c>
      <c r="L5" s="4">
        <v>0.1</v>
      </c>
      <c r="M5" s="5">
        <f>(1-L5)/K5</f>
        <v>1.5000000000000001E-2</v>
      </c>
      <c r="N5" s="6">
        <v>1500</v>
      </c>
      <c r="O5" s="6">
        <f>N5*G5</f>
        <v>1816500</v>
      </c>
      <c r="P5" s="6">
        <f t="shared" ref="P5:P7" si="1">O5*M5*J5</f>
        <v>245227.50000000003</v>
      </c>
      <c r="Q5" s="6">
        <f t="shared" ref="Q5:Q7" si="2">MAX(O5-P5,0)</f>
        <v>1571272.5</v>
      </c>
      <c r="R5" s="7">
        <v>0</v>
      </c>
      <c r="S5" s="6">
        <f>IF(Q5&gt;L5*O5,Q5*(1-R5),O5*L5)</f>
        <v>1571272.5</v>
      </c>
    </row>
    <row r="6" spans="2:19" ht="30" x14ac:dyDescent="0.25">
      <c r="B6" s="3">
        <v>2</v>
      </c>
      <c r="C6" s="3" t="s">
        <v>33</v>
      </c>
      <c r="D6" s="3">
        <v>10</v>
      </c>
      <c r="E6" s="3" t="s">
        <v>23</v>
      </c>
      <c r="F6" s="22">
        <f t="shared" ref="F6:F7" si="3">G6/10.764</f>
        <v>112.50464511334077</v>
      </c>
      <c r="G6" s="21">
        <v>1211</v>
      </c>
      <c r="H6" s="3">
        <v>2014</v>
      </c>
      <c r="I6" s="3">
        <v>2023</v>
      </c>
      <c r="J6" s="3">
        <f t="shared" si="0"/>
        <v>9</v>
      </c>
      <c r="K6" s="3">
        <v>60</v>
      </c>
      <c r="L6" s="4">
        <v>0.1</v>
      </c>
      <c r="M6" s="5">
        <f t="shared" ref="M6:M7" si="4">(1-L6)/K6</f>
        <v>1.5000000000000001E-2</v>
      </c>
      <c r="N6" s="6">
        <v>1500</v>
      </c>
      <c r="O6" s="6">
        <f t="shared" ref="O6:O7" si="5">N6*G6</f>
        <v>1816500</v>
      </c>
      <c r="P6" s="6">
        <f t="shared" si="1"/>
        <v>245227.50000000003</v>
      </c>
      <c r="Q6" s="6">
        <f t="shared" si="2"/>
        <v>1571272.5</v>
      </c>
      <c r="R6" s="7">
        <v>0</v>
      </c>
      <c r="S6" s="6">
        <f t="shared" ref="S6:S7" si="6">IF(Q6&gt;L6*O6,Q6*(1-R6),O6*L6)</f>
        <v>1571272.5</v>
      </c>
    </row>
    <row r="7" spans="2:19" x14ac:dyDescent="0.25">
      <c r="B7" s="3"/>
      <c r="C7" s="3" t="s">
        <v>34</v>
      </c>
      <c r="D7" s="3">
        <v>10</v>
      </c>
      <c r="E7" s="3"/>
      <c r="F7" s="22">
        <f t="shared" si="3"/>
        <v>112.50464511334077</v>
      </c>
      <c r="G7" s="21">
        <v>1211</v>
      </c>
      <c r="H7" s="3">
        <v>2014</v>
      </c>
      <c r="I7" s="3">
        <v>2023</v>
      </c>
      <c r="J7" s="3">
        <f t="shared" si="0"/>
        <v>9</v>
      </c>
      <c r="K7" s="3">
        <v>60</v>
      </c>
      <c r="L7" s="4">
        <v>0.1</v>
      </c>
      <c r="M7" s="5">
        <f t="shared" si="4"/>
        <v>1.5000000000000001E-2</v>
      </c>
      <c r="N7" s="6">
        <v>1500</v>
      </c>
      <c r="O7" s="6">
        <f t="shared" si="5"/>
        <v>1816500</v>
      </c>
      <c r="P7" s="6">
        <f t="shared" si="1"/>
        <v>245227.50000000003</v>
      </c>
      <c r="Q7" s="6">
        <f t="shared" si="2"/>
        <v>1571272.5</v>
      </c>
      <c r="R7" s="7">
        <v>0</v>
      </c>
      <c r="S7" s="6">
        <f t="shared" si="6"/>
        <v>1571272.5</v>
      </c>
    </row>
    <row r="8" spans="2:19" x14ac:dyDescent="0.25">
      <c r="B8" s="30" t="s">
        <v>12</v>
      </c>
      <c r="C8" s="30"/>
      <c r="D8" s="30"/>
      <c r="E8" s="30"/>
      <c r="F8" s="12">
        <f>SUM(F5:F7)</f>
        <v>337.51393534002233</v>
      </c>
      <c r="G8" s="24">
        <f>SUM(G5:G7)</f>
        <v>3633</v>
      </c>
      <c r="H8" s="30"/>
      <c r="I8" s="30"/>
      <c r="J8" s="30"/>
      <c r="K8" s="30"/>
      <c r="L8" s="30"/>
      <c r="M8" s="30"/>
      <c r="N8" s="30"/>
      <c r="O8" s="8">
        <f>SUM(O5:O7)</f>
        <v>5449500</v>
      </c>
      <c r="P8" s="8">
        <f>SUM(P5:P7)</f>
        <v>735682.50000000012</v>
      </c>
      <c r="Q8" s="8">
        <f>SUM(Q5:Q7)</f>
        <v>4713817.5</v>
      </c>
      <c r="R8" s="9">
        <v>0</v>
      </c>
      <c r="S8" s="6">
        <f>SUM(S5:S7)</f>
        <v>4713817.5</v>
      </c>
    </row>
    <row r="9" spans="2:19" x14ac:dyDescent="0.25">
      <c r="B9" s="31" t="s">
        <v>13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x14ac:dyDescent="0.25"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 x14ac:dyDescent="0.25">
      <c r="B11" s="26" t="s">
        <v>30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19" x14ac:dyDescent="0.25">
      <c r="B12" s="26" t="s">
        <v>14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2:19" x14ac:dyDescent="0.25">
      <c r="B13" s="26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2:19" x14ac:dyDescent="0.25">
      <c r="B14" s="27" t="s">
        <v>36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</row>
    <row r="16" spans="2:19" x14ac:dyDescent="0.25">
      <c r="G16" s="11"/>
    </row>
    <row r="18" spans="12:20" x14ac:dyDescent="0.25">
      <c r="T18">
        <f>S8/G8</f>
        <v>1297.5</v>
      </c>
    </row>
    <row r="19" spans="12:20" x14ac:dyDescent="0.25">
      <c r="L19" s="10"/>
      <c r="R19">
        <f>187-165</f>
        <v>22</v>
      </c>
    </row>
    <row r="20" spans="12:20" x14ac:dyDescent="0.25">
      <c r="N20" s="22"/>
    </row>
  </sheetData>
  <mergeCells count="9">
    <mergeCell ref="B3:S3"/>
    <mergeCell ref="B12:S12"/>
    <mergeCell ref="B13:S13"/>
    <mergeCell ref="B14:S14"/>
    <mergeCell ref="B8:E8"/>
    <mergeCell ref="H8:N8"/>
    <mergeCell ref="B9:S9"/>
    <mergeCell ref="B10:S10"/>
    <mergeCell ref="B11:S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35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28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29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2023-03-24T12:44:26Z</dcterms:modified>
</cp:coreProperties>
</file>