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2-23)-PL746-633-1026\"/>
    </mc:Choice>
  </mc:AlternateContent>
  <xr:revisionPtr revIDLastSave="0" documentId="13_ncr:1_{E4F98E7B-A9ED-415A-9E37-A8130423FE8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R16" i="2"/>
  <c r="N18" i="1"/>
  <c r="O18" i="1"/>
  <c r="K13" i="1"/>
  <c r="F6" i="2"/>
  <c r="G6" i="2"/>
  <c r="M6" i="4"/>
  <c r="K5" i="4"/>
  <c r="I5" i="4"/>
  <c r="F6" i="4"/>
  <c r="D4" i="4"/>
  <c r="I3" i="3"/>
  <c r="G3" i="3"/>
  <c r="D3" i="3"/>
  <c r="J3" i="3"/>
  <c r="K3" i="3"/>
  <c r="M3" i="3"/>
  <c r="G4" i="1"/>
  <c r="G5" i="1"/>
  <c r="E5" i="1"/>
  <c r="C5" i="1"/>
  <c r="M5" i="2"/>
  <c r="O5" i="2"/>
  <c r="O6" i="2"/>
  <c r="P5" i="2"/>
  <c r="P6" i="2"/>
  <c r="Q5" i="2"/>
  <c r="S5" i="2"/>
  <c r="S6" i="2"/>
  <c r="T15" i="2"/>
  <c r="Q6" i="2"/>
</calcChain>
</file>

<file path=xl/sharedStrings.xml><?xml version="1.0" encoding="utf-8"?>
<sst xmlns="http://schemas.openxmlformats.org/spreadsheetml/2006/main" count="42" uniqueCount="35">
  <si>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</si>
  <si>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</si>
  <si>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</si>
  <si>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</si>
  <si>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</si>
  <si>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</si>
  <si>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</si>
  <si>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</si>
  <si>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</si>
  <si>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</si>
  <si>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</si>
  <si>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</si>
  <si>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</si>
  <si>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</si>
  <si>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</si>
  <si>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</si>
  <si>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</si>
  <si>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</si>
  <si>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</si>
  <si>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</si>
  <si>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</si>
  <si>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</si>
  <si>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RCC Framed Structure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</si>
  <si>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</si>
  <si>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</si>
  <si>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</si>
  <si>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</si>
  <si>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</si>
  <si>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</si>
  <si>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2.The subject property is consturcted with RCC Framed type.</t>
  </si>
  <si>
    <t>1/1.19</t>
  </si>
  <si>
    <t>1. All the details pertaing to the building area statement such as area, floor, etc has been taken from the documents provided to us</t>
  </si>
  <si>
    <t xml:space="preserve">M/s. REETA GOYAL|INDUSTRIAL HOUSE NO. 28, SAHASTRADHARA ENCLAVE AVASIYA YOJANA, SITUATED IN VILLAGE DANDA LAKHOND, SAHASTRADHARA ROAD, DISTRICT DEHRADUN, UTTARAKHAND 
</t>
  </si>
  <si>
    <t>4.We have taken the year of construction from the old valuation report</t>
  </si>
  <si>
    <t>Duplex (GF+FF)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</si>
</sst>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T17"/>
  <sheetViews>
    <sheetView tabSelected="1" zoomScale="85" zoomScaleNormal="85" workbookViewId="0">
      <selection activeCell="H17" sqref="H17:H18"/>
    </sheetView>
  </sheetViews>
  <sheetFormatPr defaultRowHeight="15" x14ac:dyDescent="0.25"/>
  <cols>
    <col min="2" max="2" width="7.28515625" customWidth="1"/>
    <col min="3" max="3" width="17.42578125" bestFit="1" customWidth="1"/>
    <col min="4" max="4" width="9" customWidth="1"/>
    <col min="5" max="5" width="16.28515625" bestFit="1" customWidth="1"/>
    <col min="6" max="6" width="10.28515625" customWidth="1"/>
    <col min="7" max="7" width="8.42578125" customWidth="1"/>
    <col min="8" max="8" width="15.140625" customWidth="1"/>
    <col min="9" max="9" width="11.42578125" hidden="1" customWidth="1"/>
    <col min="10" max="10" width="10.42578125" customWidth="1"/>
    <col min="11" max="11" width="11.28515625" customWidth="1"/>
    <col min="12" max="12" width="7.7109375" hidden="1" customWidth="1"/>
    <col min="13" max="13" width="6.5703125" hidden="1" customWidth="1"/>
    <col min="14" max="14" width="10.7109375" customWidth="1"/>
    <col min="15" max="15" width="13.28515625" hidden="1" customWidth="1"/>
    <col min="16" max="17" width="15.140625" hidden="1" customWidth="1"/>
    <col min="18" max="18" width="11.7109375" hidden="1" customWidth="1"/>
    <col min="19" max="19" width="15.140625" customWidth="1"/>
    <col min="21" max="21" width="5.85546875" bestFit="1" customWidth="1"/>
  </cols>
  <sheetData>
    <row r="3" spans="2:20" ht="48.75" customHeight="1" x14ac:dyDescent="0.25">
      <c r="B3" s="24" t="s">
        <v>32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2:20" ht="60" x14ac:dyDescent="0.25">
      <c r="B4" s="1" t="s">
        <v>0</v>
      </c>
      <c r="C4" s="1" t="s">
        <v>16</v>
      </c>
      <c r="D4" s="1" t="s">
        <v>26</v>
      </c>
      <c r="E4" s="1" t="s">
        <v>1</v>
      </c>
      <c r="F4" s="1" t="s">
        <v>23</v>
      </c>
      <c r="G4" s="22" t="s">
        <v>24</v>
      </c>
      <c r="H4" s="1" t="s">
        <v>25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2" t="s">
        <v>15</v>
      </c>
      <c r="S4" s="1" t="s">
        <v>11</v>
      </c>
    </row>
    <row r="5" spans="2:20" ht="30" x14ac:dyDescent="0.25">
      <c r="B5" s="3">
        <v>1</v>
      </c>
      <c r="C5" s="3" t="s">
        <v>34</v>
      </c>
      <c r="D5" s="3">
        <v>10</v>
      </c>
      <c r="E5" s="3" t="s">
        <v>22</v>
      </c>
      <c r="F5" s="21">
        <v>172</v>
      </c>
      <c r="G5" s="20">
        <f>F5*10.764</f>
        <v>1851.4079999999999</v>
      </c>
      <c r="H5" s="3">
        <v>2005</v>
      </c>
      <c r="I5" s="3">
        <v>2023</v>
      </c>
      <c r="J5" s="3">
        <v>18</v>
      </c>
      <c r="K5" s="3">
        <v>60</v>
      </c>
      <c r="L5" s="4">
        <v>0.1</v>
      </c>
      <c r="M5" s="5">
        <f>(1-L5)/K5</f>
        <v>1.5000000000000001E-2</v>
      </c>
      <c r="N5" s="6">
        <v>1600</v>
      </c>
      <c r="O5" s="6">
        <f>N5*G5</f>
        <v>2962252.8</v>
      </c>
      <c r="P5" s="6">
        <f t="shared" ref="P5" si="0">O5*M5*J5</f>
        <v>799808.25600000005</v>
      </c>
      <c r="Q5" s="6">
        <f t="shared" ref="Q5" si="1">MAX(O5-P5,0)</f>
        <v>2162444.5439999998</v>
      </c>
      <c r="R5" s="7">
        <v>0</v>
      </c>
      <c r="S5" s="6">
        <f>IF(Q5&gt;L5*O5,Q5*(1-R5),O5*L5)</f>
        <v>2162444.5439999998</v>
      </c>
    </row>
    <row r="6" spans="2:20" x14ac:dyDescent="0.25">
      <c r="B6" s="26" t="s">
        <v>12</v>
      </c>
      <c r="C6" s="26"/>
      <c r="D6" s="26"/>
      <c r="E6" s="26"/>
      <c r="F6" s="11">
        <f>SUM(F5:F5)</f>
        <v>172</v>
      </c>
      <c r="G6" s="23">
        <f>SUM(G5:G5)</f>
        <v>1851.4079999999999</v>
      </c>
      <c r="H6" s="26"/>
      <c r="I6" s="26"/>
      <c r="J6" s="26"/>
      <c r="K6" s="26"/>
      <c r="L6" s="26"/>
      <c r="M6" s="26"/>
      <c r="N6" s="26"/>
      <c r="O6" s="8">
        <f>SUM(O5:O5)</f>
        <v>2962252.8</v>
      </c>
      <c r="P6" s="8">
        <f>SUM(P5:P5)</f>
        <v>799808.25600000005</v>
      </c>
      <c r="Q6" s="8">
        <f>SUM(Q5:Q5)</f>
        <v>2162444.5439999998</v>
      </c>
      <c r="R6" s="7"/>
      <c r="S6" s="6">
        <f>SUM(S5:S5)</f>
        <v>2162444.5439999998</v>
      </c>
    </row>
    <row r="7" spans="2:20" x14ac:dyDescent="0.25">
      <c r="B7" s="27" t="s">
        <v>13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2:20" x14ac:dyDescent="0.25">
      <c r="B8" s="25" t="s">
        <v>31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2:20" x14ac:dyDescent="0.25">
      <c r="B9" s="25" t="s">
        <v>29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2:20" x14ac:dyDescent="0.25">
      <c r="B10" s="25" t="s">
        <v>14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2:20" x14ac:dyDescent="0.25">
      <c r="B11" s="25" t="s">
        <v>33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3" spans="2:20" x14ac:dyDescent="0.25">
      <c r="G13" s="10"/>
    </row>
    <row r="15" spans="2:20" x14ac:dyDescent="0.25">
      <c r="T15">
        <f>S6/G6</f>
        <v>1168</v>
      </c>
    </row>
    <row r="16" spans="2:20" x14ac:dyDescent="0.25">
      <c r="L16" s="9"/>
      <c r="R16">
        <f>187-165</f>
        <v>22</v>
      </c>
    </row>
    <row r="17" spans="14:14" x14ac:dyDescent="0.25">
      <c r="N17" s="21"/>
    </row>
  </sheetData>
  <mergeCells count="8">
    <mergeCell ref="B3:S3"/>
    <mergeCell ref="B10:S10"/>
    <mergeCell ref="B11:S11"/>
    <mergeCell ref="B6:E6"/>
    <mergeCell ref="H6:N6"/>
    <mergeCell ref="B7:S7"/>
    <mergeCell ref="B8:S8"/>
    <mergeCell ref="B9:S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2">
        <f>C4*C3</f>
        <v>43560000</v>
      </c>
      <c r="E5" s="12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2">
        <v>6000000</v>
      </c>
      <c r="K13">
        <f>M161</f>
        <v>0</v>
      </c>
    </row>
    <row r="16" spans="3:14" x14ac:dyDescent="0.25">
      <c r="N16" t="s">
        <v>30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M3" sqref="M3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04.25" x14ac:dyDescent="0.25">
      <c r="A2" s="13" t="s">
        <v>27</v>
      </c>
      <c r="B2" s="13" t="s">
        <v>18</v>
      </c>
      <c r="C2" s="13" t="s">
        <v>2</v>
      </c>
      <c r="D2" s="13" t="s">
        <v>19</v>
      </c>
      <c r="E2" s="13" t="s">
        <v>20</v>
      </c>
      <c r="F2" s="13" t="s">
        <v>5</v>
      </c>
      <c r="G2" s="13" t="s">
        <v>6</v>
      </c>
      <c r="H2" s="13" t="s">
        <v>28</v>
      </c>
      <c r="I2" s="13" t="s">
        <v>8</v>
      </c>
      <c r="J2" s="13" t="s">
        <v>9</v>
      </c>
      <c r="K2" s="13" t="s">
        <v>10</v>
      </c>
      <c r="L2" s="13" t="s">
        <v>21</v>
      </c>
      <c r="M2" s="13" t="s">
        <v>11</v>
      </c>
    </row>
    <row r="3" spans="1:13" x14ac:dyDescent="0.25">
      <c r="A3" s="14">
        <v>20</v>
      </c>
      <c r="B3" s="15">
        <v>2005</v>
      </c>
      <c r="C3" s="15">
        <v>2023</v>
      </c>
      <c r="D3" s="15">
        <f>C3-B3</f>
        <v>18</v>
      </c>
      <c r="E3" s="15">
        <v>60</v>
      </c>
      <c r="F3" s="16">
        <v>0.1</v>
      </c>
      <c r="G3" s="17">
        <f>(1-F3)/E3</f>
        <v>1.5000000000000001E-2</v>
      </c>
      <c r="H3" s="18">
        <v>4500</v>
      </c>
      <c r="I3" s="18">
        <f>H3*A3</f>
        <v>90000</v>
      </c>
      <c r="J3" s="18">
        <f>I3*G3*D3</f>
        <v>24300</v>
      </c>
      <c r="K3" s="18">
        <f>MAX(I3-J3,0)</f>
        <v>65700</v>
      </c>
      <c r="L3" s="19">
        <v>0</v>
      </c>
      <c r="M3" s="18">
        <f>IF(K3&gt;F3*I3,K3*(1-L3),I3*F3)</f>
        <v>65700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2023-03-29T10:50:44Z</dcterms:modified>
</cp:coreProperties>
</file>