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Babul\uploads\VIS(2022-23)-PL748-635-1030\"/>
    </mc:Choice>
  </mc:AlternateContent>
  <bookViews>
    <workbookView xWindow="0" yWindow="0" windowWidth="21600" windowHeight="9735"/>
  </bookViews>
  <sheets>
    <sheet name="Project detail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G23" i="1" l="1"/>
  <c r="J23" i="1"/>
  <c r="I23" i="1"/>
  <c r="H23" i="1"/>
  <c r="F28" i="1" s="1"/>
  <c r="N5" i="1" l="1"/>
  <c r="N4" i="1"/>
  <c r="O4" i="1" s="1"/>
  <c r="Q4" i="1" s="1"/>
  <c r="O5" i="1"/>
  <c r="N6" i="1" l="1"/>
  <c r="O6" i="1"/>
  <c r="Q5" i="1"/>
  <c r="Q6" i="1" s="1"/>
  <c r="N10" i="1" s="1"/>
  <c r="N11" i="1" s="1"/>
  <c r="N12" i="1" s="1"/>
  <c r="N14" i="1" l="1"/>
  <c r="N13" i="1"/>
</calcChain>
</file>

<file path=xl/sharedStrings.xml><?xml version="1.0" encoding="utf-8"?>
<sst xmlns="http://schemas.openxmlformats.org/spreadsheetml/2006/main" count="78" uniqueCount="60">
  <si>
    <t>Sl No.</t>
  </si>
  <si>
    <t>TOTAL</t>
  </si>
  <si>
    <t>FAR (sq. mtr.)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</si>
  <si>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</si>
  <si>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</si>
  <si>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</si>
  <si>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</si>
  <si>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</si>
  <si>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</si>
  <si>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</si>
  <si>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</si>
  <si>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</si>
  <si>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</si>
  <si>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</si>
  <si>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Tower Name</t>
  </si>
  <si>
    <t>Commercial</t>
  </si>
  <si>
    <t>Community</t>
  </si>
  <si>
    <t>Meter Room</t>
  </si>
  <si>
    <t xml:space="preserve">Watchman Shelter </t>
  </si>
  <si>
    <t>S.T.P</t>
  </si>
  <si>
    <t>U.G Tank</t>
  </si>
  <si>
    <t xml:space="preserve">Electrical panel room </t>
  </si>
  <si>
    <t xml:space="preserve">Basement </t>
  </si>
  <si>
    <t>NON FAR (sq. mtr.)</t>
  </si>
  <si>
    <t>Ancillary Area (sq. mtr.)</t>
  </si>
  <si>
    <t>FAR</t>
  </si>
  <si>
    <t xml:space="preserve">NON FAR + Ancillary </t>
  </si>
  <si>
    <t>Description</t>
  </si>
  <si>
    <t>in sq. ft.</t>
  </si>
  <si>
    <t xml:space="preserve">Rate </t>
  </si>
  <si>
    <t>Total</t>
  </si>
  <si>
    <t>in sq. mtr.</t>
  </si>
  <si>
    <t>No of Floors</t>
  </si>
  <si>
    <t xml:space="preserve">2B+S+20 </t>
  </si>
  <si>
    <t>2B+S+22</t>
  </si>
  <si>
    <t>No of DU per resdiential tower</t>
  </si>
  <si>
    <t xml:space="preserve">Plot area </t>
  </si>
  <si>
    <t>permissible FAR</t>
  </si>
  <si>
    <t>Proposed FAR</t>
  </si>
  <si>
    <t>permissible density</t>
  </si>
  <si>
    <t>proposed density</t>
  </si>
  <si>
    <t>permissible GC</t>
  </si>
  <si>
    <t>proposed GC</t>
  </si>
  <si>
    <t xml:space="preserve">Parking required </t>
  </si>
  <si>
    <t xml:space="preserve">parking provided </t>
  </si>
  <si>
    <t>Green area required</t>
  </si>
  <si>
    <t xml:space="preserve">Green area provided </t>
  </si>
  <si>
    <t>sq. mtr.</t>
  </si>
  <si>
    <t>PPH</t>
  </si>
  <si>
    <t>ECS</t>
  </si>
  <si>
    <t>OTHER DETAILS</t>
  </si>
  <si>
    <t xml:space="preserve">Construction Cost </t>
  </si>
  <si>
    <t xml:space="preserve">Land cost </t>
  </si>
  <si>
    <t>Construction cost</t>
  </si>
  <si>
    <t>FMV (Round off)</t>
  </si>
  <si>
    <t>RV</t>
  </si>
  <si>
    <t>DV</t>
  </si>
  <si>
    <t>Sl no.</t>
  </si>
  <si>
    <t>PROJECT NAME : ARIHANT ABODE | SITUATED AT SECTOR 10, GREATER NOIDA</t>
  </si>
  <si>
    <t xml:space="preserve">Circle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</si>
</sst>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/>
    </xf>
    <xf numFmtId="43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3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164" fontId="0" fillId="0" borderId="20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5" fontId="0" fillId="4" borderId="15" xfId="0" applyNumberFormat="1" applyFill="1" applyBorder="1" applyAlignment="1">
      <alignment horizontal="center" vertical="center"/>
    </xf>
    <xf numFmtId="165" fontId="0" fillId="4" borderId="21" xfId="0" applyNumberFormat="1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5" fontId="0" fillId="0" borderId="8" xfId="2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5" fontId="0" fillId="0" borderId="11" xfId="2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43" fontId="0" fillId="0" borderId="20" xfId="1" applyNumberFormat="1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CCFF"/>
      <color rgb="FF66FFCC"/>
      <color rgb="FFFF9900"/>
      <color rgb="FFFF6600"/>
      <color rgb="FFFF9999"/>
      <color rgb="FF00FF00"/>
      <color rgb="FF33CCCC"/>
      <color rgb="FF0033CC"/>
      <color rgb="FF33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36"/>
  <sheetViews>
    <sheetView tabSelected="1" zoomScale="115" zoomScaleNormal="115" workbookViewId="0">
      <selection activeCell="H5" sqref="H5"/>
    </sheetView>
  </sheetViews>
  <sheetFormatPr defaultRowHeight="15" x14ac:dyDescent="0.25"/>
  <cols>
    <col min="1" max="3" width="9.140625" style="6"/>
    <col min="4" max="4" width="6.7109375" style="6" hidden="1" customWidth="1"/>
    <col min="5" max="5" width="13.85546875" style="6" customWidth="1"/>
    <col min="6" max="6" width="14.7109375" style="6" customWidth="1"/>
    <col min="7" max="7" width="10.5703125" style="6" customWidth="1"/>
    <col min="8" max="8" width="11.140625" style="6" customWidth="1"/>
    <col min="9" max="9" width="10.85546875" style="6" customWidth="1"/>
    <col min="10" max="10" width="11.42578125" style="6" customWidth="1"/>
    <col min="11" max="12" width="9.140625" style="6"/>
    <col min="13" max="13" width="21.5703125" style="6" customWidth="1"/>
    <col min="14" max="14" width="17.28515625" style="6" customWidth="1"/>
    <col min="15" max="15" width="12.5703125" style="6" bestFit="1" customWidth="1"/>
    <col min="16" max="16" width="9.140625" style="6"/>
    <col min="17" max="17" width="18.5703125" style="6" bestFit="1" customWidth="1"/>
    <col min="18" max="18" width="11.140625" style="6" bestFit="1" customWidth="1"/>
    <col min="19" max="16384" width="9.140625" style="6"/>
  </cols>
  <sheetData>
    <row r="1" spans="4:18" ht="15.75" thickBot="1" x14ac:dyDescent="0.3"/>
    <row r="2" spans="4:18" ht="21.75" customHeight="1" thickBot="1" x14ac:dyDescent="0.3">
      <c r="D2" s="56" t="s">
        <v>58</v>
      </c>
      <c r="E2" s="56"/>
      <c r="F2" s="56"/>
      <c r="G2" s="56"/>
      <c r="H2" s="56"/>
      <c r="I2" s="56"/>
      <c r="J2" s="50"/>
    </row>
    <row r="3" spans="4:18" ht="64.5" customHeight="1" thickBot="1" x14ac:dyDescent="0.3">
      <c r="D3" s="1" t="s">
        <v>0</v>
      </c>
      <c r="E3" s="2" t="s">
        <v>14</v>
      </c>
      <c r="F3" s="2" t="s">
        <v>32</v>
      </c>
      <c r="G3" s="2" t="s">
        <v>35</v>
      </c>
      <c r="H3" s="2" t="s">
        <v>2</v>
      </c>
      <c r="I3" s="2" t="s">
        <v>24</v>
      </c>
      <c r="J3" s="36" t="s">
        <v>23</v>
      </c>
      <c r="M3" s="31" t="s">
        <v>27</v>
      </c>
      <c r="N3" s="12" t="s">
        <v>31</v>
      </c>
      <c r="O3" s="12" t="s">
        <v>28</v>
      </c>
      <c r="P3" s="12" t="s">
        <v>29</v>
      </c>
      <c r="Q3" s="32" t="s">
        <v>51</v>
      </c>
    </row>
    <row r="4" spans="4:18" x14ac:dyDescent="0.25">
      <c r="D4" s="7">
        <v>1</v>
      </c>
      <c r="E4" s="8" t="s">
        <v>3</v>
      </c>
      <c r="F4" s="8" t="s">
        <v>33</v>
      </c>
      <c r="G4" s="8">
        <v>80</v>
      </c>
      <c r="H4" s="37">
        <v>5844.3620000000001</v>
      </c>
      <c r="I4" s="37">
        <v>869.15700000000004</v>
      </c>
      <c r="J4" s="38">
        <v>252.874</v>
      </c>
      <c r="M4" s="9" t="s">
        <v>25</v>
      </c>
      <c r="N4" s="14">
        <f>H23</f>
        <v>70809.88900000001</v>
      </c>
      <c r="O4" s="15">
        <f>N4*10.764</f>
        <v>762197.64519600011</v>
      </c>
      <c r="P4" s="18">
        <v>1600</v>
      </c>
      <c r="Q4" s="33">
        <f>P4*O4</f>
        <v>1219516232.3136001</v>
      </c>
    </row>
    <row r="5" spans="4:18" ht="22.5" customHeight="1" x14ac:dyDescent="0.25">
      <c r="D5" s="9">
        <v>2</v>
      </c>
      <c r="E5" s="10" t="s">
        <v>4</v>
      </c>
      <c r="F5" s="10" t="s">
        <v>33</v>
      </c>
      <c r="G5" s="10">
        <v>80</v>
      </c>
      <c r="H5" s="13">
        <v>5900.6850000000004</v>
      </c>
      <c r="I5" s="13">
        <v>560.43399999999997</v>
      </c>
      <c r="J5" s="39">
        <v>241.11199999999999</v>
      </c>
      <c r="M5" s="48" t="s">
        <v>26</v>
      </c>
      <c r="N5" s="14">
        <f>SUM(I23+J23)</f>
        <v>46864.381000000008</v>
      </c>
      <c r="O5" s="15">
        <f>N5*10.764</f>
        <v>504448.19708400004</v>
      </c>
      <c r="P5" s="18">
        <v>1200</v>
      </c>
      <c r="Q5" s="33">
        <f>P5*O5</f>
        <v>605337836.50080001</v>
      </c>
    </row>
    <row r="6" spans="4:18" ht="15.75" thickBot="1" x14ac:dyDescent="0.3">
      <c r="D6" s="9">
        <v>3</v>
      </c>
      <c r="E6" s="10" t="s">
        <v>5</v>
      </c>
      <c r="F6" s="10" t="s">
        <v>33</v>
      </c>
      <c r="G6" s="10">
        <v>80</v>
      </c>
      <c r="H6" s="13">
        <v>5844.3620000000001</v>
      </c>
      <c r="I6" s="13">
        <v>869.15700000000004</v>
      </c>
      <c r="J6" s="39">
        <v>252.874</v>
      </c>
      <c r="M6" s="3" t="s">
        <v>30</v>
      </c>
      <c r="N6" s="16">
        <f>N5+N4</f>
        <v>117674.27000000002</v>
      </c>
      <c r="O6" s="34">
        <f>O5+O4</f>
        <v>1266645.8422800002</v>
      </c>
      <c r="P6" s="17"/>
      <c r="Q6" s="35">
        <f>Q5+Q4</f>
        <v>1824854068.8144002</v>
      </c>
    </row>
    <row r="7" spans="4:18" x14ac:dyDescent="0.25">
      <c r="D7" s="9">
        <v>4</v>
      </c>
      <c r="E7" s="10" t="s">
        <v>6</v>
      </c>
      <c r="F7" s="10" t="s">
        <v>34</v>
      </c>
      <c r="G7" s="10">
        <v>88</v>
      </c>
      <c r="H7" s="13">
        <v>6411.8320000000003</v>
      </c>
      <c r="I7" s="13">
        <v>939.29700000000003</v>
      </c>
      <c r="J7" s="39">
        <v>252.874</v>
      </c>
    </row>
    <row r="8" spans="4:18" ht="15.75" thickBot="1" x14ac:dyDescent="0.3">
      <c r="D8" s="9">
        <v>5</v>
      </c>
      <c r="E8" s="10" t="s">
        <v>7</v>
      </c>
      <c r="F8" s="10" t="s">
        <v>34</v>
      </c>
      <c r="G8" s="10">
        <v>88</v>
      </c>
      <c r="H8" s="13">
        <v>6132.6289999999999</v>
      </c>
      <c r="I8" s="13">
        <v>945.83199999999999</v>
      </c>
      <c r="J8" s="39">
        <v>241.11199999999999</v>
      </c>
    </row>
    <row r="9" spans="4:18" x14ac:dyDescent="0.25">
      <c r="D9" s="9">
        <v>6</v>
      </c>
      <c r="E9" s="10" t="s">
        <v>8</v>
      </c>
      <c r="F9" s="10" t="s">
        <v>34</v>
      </c>
      <c r="G9" s="10">
        <v>88</v>
      </c>
      <c r="H9" s="13">
        <v>6411.8320000000003</v>
      </c>
      <c r="I9" s="13">
        <v>939.29700000000003</v>
      </c>
      <c r="J9" s="39">
        <v>252.874</v>
      </c>
      <c r="M9" s="25" t="s">
        <v>52</v>
      </c>
      <c r="N9" s="28">
        <v>486480000</v>
      </c>
      <c r="O9" s="6" t="s">
        <v>59</v>
      </c>
      <c r="P9" s="6">
        <v>24000</v>
      </c>
      <c r="Q9" s="6">
        <v>20240</v>
      </c>
      <c r="R9" s="6">
        <f>Q9*P9</f>
        <v>485760000</v>
      </c>
    </row>
    <row r="10" spans="4:18" x14ac:dyDescent="0.25">
      <c r="D10" s="9">
        <v>7</v>
      </c>
      <c r="E10" s="10" t="s">
        <v>9</v>
      </c>
      <c r="F10" s="10" t="s">
        <v>34</v>
      </c>
      <c r="G10" s="10">
        <v>88</v>
      </c>
      <c r="H10" s="13">
        <v>6411.8320000000003</v>
      </c>
      <c r="I10" s="13">
        <v>939.29700000000003</v>
      </c>
      <c r="J10" s="39">
        <v>252.874</v>
      </c>
      <c r="M10" s="26" t="s">
        <v>53</v>
      </c>
      <c r="N10" s="29">
        <f>Q6</f>
        <v>1824854068.8144002</v>
      </c>
    </row>
    <row r="11" spans="4:18" x14ac:dyDescent="0.25">
      <c r="D11" s="9">
        <v>8</v>
      </c>
      <c r="E11" s="10" t="s">
        <v>10</v>
      </c>
      <c r="F11" s="10" t="s">
        <v>34</v>
      </c>
      <c r="G11" s="10">
        <v>88</v>
      </c>
      <c r="H11" s="13">
        <v>6411.8320000000003</v>
      </c>
      <c r="I11" s="13">
        <v>939.29700000000003</v>
      </c>
      <c r="J11" s="39">
        <v>252.874</v>
      </c>
      <c r="M11" s="26" t="s">
        <v>1</v>
      </c>
      <c r="N11" s="29">
        <f>SUM(N9:N10)</f>
        <v>2311334068.8144002</v>
      </c>
    </row>
    <row r="12" spans="4:18" x14ac:dyDescent="0.25">
      <c r="D12" s="9">
        <v>9</v>
      </c>
      <c r="E12" s="10" t="s">
        <v>11</v>
      </c>
      <c r="F12" s="10" t="s">
        <v>34</v>
      </c>
      <c r="G12" s="10">
        <v>88</v>
      </c>
      <c r="H12" s="13">
        <v>6411.8320000000003</v>
      </c>
      <c r="I12" s="13">
        <v>939.29700000000003</v>
      </c>
      <c r="J12" s="39">
        <v>252.874</v>
      </c>
      <c r="M12" s="26" t="s">
        <v>54</v>
      </c>
      <c r="N12" s="29">
        <f>ROUND(N11,-7)</f>
        <v>2310000000</v>
      </c>
    </row>
    <row r="13" spans="4:18" x14ac:dyDescent="0.25">
      <c r="D13" s="9">
        <v>10</v>
      </c>
      <c r="E13" s="10" t="s">
        <v>12</v>
      </c>
      <c r="F13" s="10" t="s">
        <v>34</v>
      </c>
      <c r="G13" s="10">
        <v>88</v>
      </c>
      <c r="H13" s="13">
        <v>6132.6289999999999</v>
      </c>
      <c r="I13" s="13">
        <v>945.83199999999999</v>
      </c>
      <c r="J13" s="39">
        <v>241.11199999999999</v>
      </c>
      <c r="M13" s="26" t="s">
        <v>55</v>
      </c>
      <c r="N13" s="29">
        <f>N12*0.85</f>
        <v>1963500000</v>
      </c>
    </row>
    <row r="14" spans="4:18" ht="15.75" thickBot="1" x14ac:dyDescent="0.3">
      <c r="D14" s="9">
        <v>11</v>
      </c>
      <c r="E14" s="10" t="s">
        <v>13</v>
      </c>
      <c r="F14" s="10" t="s">
        <v>34</v>
      </c>
      <c r="G14" s="10">
        <v>88</v>
      </c>
      <c r="H14" s="13">
        <v>6411.8320000000003</v>
      </c>
      <c r="I14" s="13">
        <v>939.29700000000003</v>
      </c>
      <c r="J14" s="39">
        <v>252.874</v>
      </c>
      <c r="M14" s="27" t="s">
        <v>56</v>
      </c>
      <c r="N14" s="30">
        <f>N12*0.75</f>
        <v>1732500000</v>
      </c>
    </row>
    <row r="15" spans="4:18" ht="12.75" hidden="1" customHeight="1" x14ac:dyDescent="0.25">
      <c r="D15" s="9">
        <v>12</v>
      </c>
      <c r="E15" s="11" t="s">
        <v>15</v>
      </c>
      <c r="F15" s="10"/>
      <c r="G15" s="11"/>
      <c r="H15" s="13">
        <v>708.04100000000005</v>
      </c>
      <c r="I15" s="13">
        <v>0</v>
      </c>
      <c r="J15" s="39">
        <v>0</v>
      </c>
    </row>
    <row r="16" spans="4:18" ht="15" hidden="1" customHeight="1" x14ac:dyDescent="0.25">
      <c r="D16" s="9">
        <v>13</v>
      </c>
      <c r="E16" s="11" t="s">
        <v>16</v>
      </c>
      <c r="F16" s="10"/>
      <c r="G16" s="11"/>
      <c r="H16" s="13">
        <v>1753.039</v>
      </c>
      <c r="I16" s="13">
        <v>72.340999999999994</v>
      </c>
      <c r="J16" s="39">
        <v>0</v>
      </c>
    </row>
    <row r="17" spans="4:10" ht="14.25" hidden="1" customHeight="1" x14ac:dyDescent="0.25">
      <c r="D17" s="9">
        <v>14</v>
      </c>
      <c r="E17" s="11" t="s">
        <v>17</v>
      </c>
      <c r="F17" s="10"/>
      <c r="G17" s="11"/>
      <c r="H17" s="13">
        <v>23.15</v>
      </c>
      <c r="I17" s="13">
        <v>0</v>
      </c>
      <c r="J17" s="39">
        <v>0</v>
      </c>
    </row>
    <row r="18" spans="4:10" ht="25.5" hidden="1" customHeight="1" x14ac:dyDescent="0.25">
      <c r="D18" s="9">
        <v>15</v>
      </c>
      <c r="E18" s="11" t="s">
        <v>18</v>
      </c>
      <c r="F18" s="10"/>
      <c r="G18" s="11"/>
      <c r="H18" s="13">
        <v>0</v>
      </c>
      <c r="I18" s="13">
        <v>24</v>
      </c>
      <c r="J18" s="39">
        <v>0</v>
      </c>
    </row>
    <row r="19" spans="4:10" hidden="1" x14ac:dyDescent="0.25">
      <c r="D19" s="9">
        <v>16</v>
      </c>
      <c r="E19" s="11" t="s">
        <v>19</v>
      </c>
      <c r="F19" s="10"/>
      <c r="G19" s="11"/>
      <c r="H19" s="13">
        <v>0</v>
      </c>
      <c r="I19" s="13">
        <v>293.06099999999998</v>
      </c>
      <c r="J19" s="39">
        <v>0</v>
      </c>
    </row>
    <row r="20" spans="4:10" hidden="1" x14ac:dyDescent="0.25">
      <c r="D20" s="9">
        <v>17</v>
      </c>
      <c r="E20" s="11" t="s">
        <v>20</v>
      </c>
      <c r="F20" s="10"/>
      <c r="G20" s="11"/>
      <c r="H20" s="13">
        <v>0</v>
      </c>
      <c r="I20" s="13">
        <v>282.02699999999999</v>
      </c>
      <c r="J20" s="39">
        <v>0</v>
      </c>
    </row>
    <row r="21" spans="4:10" ht="30" hidden="1" customHeight="1" x14ac:dyDescent="0.25">
      <c r="D21" s="9">
        <v>18</v>
      </c>
      <c r="E21" s="11" t="s">
        <v>21</v>
      </c>
      <c r="F21" s="10"/>
      <c r="G21" s="11"/>
      <c r="H21" s="13">
        <v>0</v>
      </c>
      <c r="I21" s="13">
        <v>108.75</v>
      </c>
      <c r="J21" s="39">
        <v>0</v>
      </c>
    </row>
    <row r="22" spans="4:10" ht="14.25" hidden="1" customHeight="1" thickBot="1" x14ac:dyDescent="0.3">
      <c r="D22" s="3">
        <v>19</v>
      </c>
      <c r="E22" s="4" t="s">
        <v>22</v>
      </c>
      <c r="F22" s="17"/>
      <c r="G22" s="4"/>
      <c r="H22" s="40">
        <v>0</v>
      </c>
      <c r="I22" s="40">
        <v>0</v>
      </c>
      <c r="J22" s="41">
        <v>33511.68</v>
      </c>
    </row>
    <row r="23" spans="4:10" ht="21" customHeight="1" thickBot="1" x14ac:dyDescent="0.3">
      <c r="D23" s="53" t="s">
        <v>1</v>
      </c>
      <c r="E23" s="54"/>
      <c r="F23" s="55"/>
      <c r="G23" s="5">
        <f>SUM(G4:G14)</f>
        <v>944</v>
      </c>
      <c r="H23" s="42">
        <f>SUM(H4:H22)</f>
        <v>70809.88900000001</v>
      </c>
      <c r="I23" s="42">
        <f>SUM(I4:I22)</f>
        <v>10606.373000000003</v>
      </c>
      <c r="J23" s="43">
        <f>SUM(J4:J22)</f>
        <v>36258.008000000002</v>
      </c>
    </row>
    <row r="24" spans="4:10" ht="15.75" thickBot="1" x14ac:dyDescent="0.3"/>
    <row r="25" spans="4:10" ht="18.75" customHeight="1" thickBot="1" x14ac:dyDescent="0.3">
      <c r="D25" s="47" t="s">
        <v>57</v>
      </c>
      <c r="E25" s="50" t="s">
        <v>50</v>
      </c>
      <c r="F25" s="51"/>
      <c r="G25" s="52"/>
    </row>
    <row r="26" spans="4:10" ht="15.75" thickBot="1" x14ac:dyDescent="0.3">
      <c r="D26" s="47">
        <v>1</v>
      </c>
      <c r="E26" s="45" t="s">
        <v>36</v>
      </c>
      <c r="F26" s="19">
        <v>20240</v>
      </c>
      <c r="G26" s="22" t="s">
        <v>47</v>
      </c>
    </row>
    <row r="27" spans="4:10" ht="15.75" thickBot="1" x14ac:dyDescent="0.3">
      <c r="D27" s="47">
        <v>2</v>
      </c>
      <c r="E27" s="45" t="s">
        <v>37</v>
      </c>
      <c r="F27" s="20">
        <v>70840</v>
      </c>
      <c r="G27" s="23" t="s">
        <v>47</v>
      </c>
      <c r="H27" s="49"/>
    </row>
    <row r="28" spans="4:10" ht="15.75" thickBot="1" x14ac:dyDescent="0.3">
      <c r="D28" s="47">
        <v>3</v>
      </c>
      <c r="E28" s="46" t="s">
        <v>38</v>
      </c>
      <c r="F28" s="44">
        <f>H23</f>
        <v>70809.88900000001</v>
      </c>
      <c r="G28" s="24" t="s">
        <v>47</v>
      </c>
    </row>
    <row r="29" spans="4:10" ht="30.75" thickBot="1" x14ac:dyDescent="0.3">
      <c r="D29" s="47">
        <v>4</v>
      </c>
      <c r="E29" s="46" t="s">
        <v>39</v>
      </c>
      <c r="F29" s="20">
        <v>2100</v>
      </c>
      <c r="G29" s="23" t="s">
        <v>48</v>
      </c>
    </row>
    <row r="30" spans="4:10" ht="30.75" thickBot="1" x14ac:dyDescent="0.3">
      <c r="D30" s="47">
        <v>5</v>
      </c>
      <c r="E30" s="46" t="s">
        <v>40</v>
      </c>
      <c r="F30" s="21">
        <v>2099</v>
      </c>
      <c r="G30" s="24" t="s">
        <v>48</v>
      </c>
    </row>
    <row r="31" spans="4:10" ht="15.75" thickBot="1" x14ac:dyDescent="0.3">
      <c r="D31" s="47">
        <v>6</v>
      </c>
      <c r="E31" s="46" t="s">
        <v>41</v>
      </c>
      <c r="F31" s="20">
        <v>7084</v>
      </c>
      <c r="G31" s="23" t="s">
        <v>47</v>
      </c>
    </row>
    <row r="32" spans="4:10" ht="15.75" thickBot="1" x14ac:dyDescent="0.3">
      <c r="D32" s="47">
        <v>7</v>
      </c>
      <c r="E32" s="46" t="s">
        <v>42</v>
      </c>
      <c r="F32" s="44">
        <v>5092.5460000000003</v>
      </c>
      <c r="G32" s="24" t="s">
        <v>47</v>
      </c>
    </row>
    <row r="33" spans="4:7" ht="15.75" thickBot="1" x14ac:dyDescent="0.3">
      <c r="D33" s="47">
        <v>8</v>
      </c>
      <c r="E33" s="46" t="s">
        <v>43</v>
      </c>
      <c r="F33" s="20">
        <v>886</v>
      </c>
      <c r="G33" s="23" t="s">
        <v>49</v>
      </c>
    </row>
    <row r="34" spans="4:7" ht="30.75" thickBot="1" x14ac:dyDescent="0.3">
      <c r="D34" s="47">
        <v>9</v>
      </c>
      <c r="E34" s="46" t="s">
        <v>44</v>
      </c>
      <c r="F34" s="21">
        <v>894</v>
      </c>
      <c r="G34" s="24" t="s">
        <v>49</v>
      </c>
    </row>
    <row r="35" spans="4:7" ht="27.75" customHeight="1" thickBot="1" x14ac:dyDescent="0.3">
      <c r="D35" s="47">
        <v>10</v>
      </c>
      <c r="E35" s="46" t="s">
        <v>45</v>
      </c>
      <c r="F35" s="20">
        <v>7573.7269999999999</v>
      </c>
      <c r="G35" s="23" t="s">
        <v>47</v>
      </c>
    </row>
    <row r="36" spans="4:7" ht="30.75" thickBot="1" x14ac:dyDescent="0.3">
      <c r="D36" s="47">
        <v>11</v>
      </c>
      <c r="E36" s="46" t="s">
        <v>46</v>
      </c>
      <c r="F36" s="21">
        <v>7740.9669999999996</v>
      </c>
      <c r="G36" s="24" t="s">
        <v>47</v>
      </c>
    </row>
  </sheetData>
  <mergeCells count="3">
    <mergeCell ref="E25:G25"/>
    <mergeCell ref="D23:F23"/>
    <mergeCell ref="D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details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Babul</cp:lastModifiedBy>
  <dcterms:created xsi:type="dcterms:W3CDTF">2023-04-07T09:56:35Z</dcterms:created>
  <dcterms:modified xsi:type="dcterms:W3CDTF">2023-04-11T08:34:10Z</dcterms:modified>
</cp:coreProperties>
</file>