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"/>
    </mc:Choice>
  </mc:AlternateContent>
  <xr:revisionPtr revIDLastSave="0" documentId="13_ncr:1_{4E48B2E2-969D-4BFB-96CF-A0CA720DB40D}" xr6:coauthVersionLast="47" xr6:coauthVersionMax="47" xr10:uidLastSave="{00000000-0000-0000-0000-000000000000}"/>
  <bookViews>
    <workbookView xWindow="-120" yWindow="-120" windowWidth="21840" windowHeight="13140" xr2:uid="{6C5BBBE8-19CD-4809-AE96-18BC5E27A81E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E6" i="1" l="1"/>
  <c r="D6" i="1"/>
  <c r="E9" i="1" l="1"/>
  <c r="D9" i="1"/>
  <c r="E13" i="1" l="1"/>
  <c r="D13" i="1"/>
  <c r="E10" i="1" l="1"/>
  <c r="D10" i="1"/>
  <c r="E5" i="1" l="1"/>
  <c r="D5" i="1"/>
  <c r="E12" i="1" l="1"/>
  <c r="D12" i="1"/>
  <c r="E8" i="1" l="1"/>
  <c r="D8" i="1"/>
  <c r="E4" i="1" l="1"/>
  <c r="D4" i="1"/>
  <c r="G4" i="1" l="1"/>
  <c r="G5" i="1"/>
  <c r="G6" i="1"/>
  <c r="G9" i="1"/>
  <c r="G10" i="1"/>
  <c r="G11" i="1"/>
  <c r="G12" i="1"/>
  <c r="G13" i="1"/>
  <c r="G8" i="1" l="1"/>
  <c r="G3" i="1" l="1"/>
  <c r="E7" i="1" l="1"/>
  <c r="G7" i="1" l="1"/>
  <c r="G14" i="1" s="1"/>
  <c r="E14" i="1"/>
  <c r="D7" i="1"/>
  <c r="D14" i="1" s="1"/>
  <c r="D18" i="1" l="1"/>
  <c r="D19" i="1" s="1"/>
  <c r="D22" i="1" l="1"/>
  <c r="E22" i="1" s="1"/>
  <c r="D21" i="1"/>
  <c r="D23" i="1"/>
  <c r="E23" i="1" s="1"/>
</calcChain>
</file>

<file path=xl/sharedStrings.xml><?xml version="1.0" encoding="utf-8"?>
<sst xmlns="http://schemas.openxmlformats.org/spreadsheetml/2006/main" count="27" uniqueCount="27">
  <si>
    <t>Sl. No.</t>
  </si>
  <si>
    <t>Name of Company</t>
  </si>
  <si>
    <t>Firm Value</t>
  </si>
  <si>
    <t>Equity Value</t>
  </si>
  <si>
    <t>INR Crores</t>
  </si>
  <si>
    <t xml:space="preserve">NSL Wind Power Company (Phoolwadi) Pvt. Ltd. </t>
  </si>
  <si>
    <t>Windage Power Company Pvt. Ltd.</t>
  </si>
  <si>
    <t>Shivalakha Solar Energy Pvt. Ltd.</t>
  </si>
  <si>
    <t>NSL Wind Power Company (Kayathar) Pvt. Ltd.</t>
  </si>
  <si>
    <t>NSL Wind Power Company (Satara) Pvt. Ltd.</t>
  </si>
  <si>
    <t>Jath Wind Energy Pvt. Ltd.</t>
  </si>
  <si>
    <t>Sispara Renewable Power Pvt. Ltd.</t>
  </si>
  <si>
    <t>Nilgiri Power Pvt. Ltd.</t>
  </si>
  <si>
    <t>NSL Wind Power Company (Sayamalai) Pvt. Ltd.</t>
  </si>
  <si>
    <t>NSL Masli Power Generation Pvt. Ltd.</t>
  </si>
  <si>
    <t>Value of Investment for NRPPL</t>
  </si>
  <si>
    <t>Total</t>
  </si>
  <si>
    <t>No, of issued shares of NRPPL</t>
  </si>
  <si>
    <t>Cr.s</t>
  </si>
  <si>
    <t>Net Equity Value of NRPPl</t>
  </si>
  <si>
    <t>Per share value (₹/ Share)</t>
  </si>
  <si>
    <t>Kalsubai Power Pvt. Ltd.</t>
  </si>
  <si>
    <t>Increase in debt wrt previous valuation</t>
  </si>
  <si>
    <t>Less life wrt previous valuation</t>
  </si>
  <si>
    <t>Equity Value of NRPPL</t>
  </si>
  <si>
    <t>Proportionate Value of NEVPL's 36.88% investment</t>
  </si>
  <si>
    <t>% of Shares hold by NRPPL at 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</si>
</sst>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/>
    <xf numFmtId="2" fontId="0" fillId="3" borderId="1" xfId="0" applyNumberFormat="1" applyFill="1" applyBorder="1"/>
    <xf numFmtId="0" fontId="0" fillId="0" borderId="1" xfId="0" applyBorder="1"/>
    <xf numFmtId="0" fontId="4" fillId="0" borderId="1" xfId="0" applyFont="1" applyBorder="1"/>
    <xf numFmtId="2" fontId="3" fillId="0" borderId="1" xfId="0" applyNumberFormat="1" applyFont="1" applyBorder="1"/>
    <xf numFmtId="9" fontId="3" fillId="0" borderId="1" xfId="0" applyNumberFormat="1" applyFont="1" applyBorder="1"/>
    <xf numFmtId="2" fontId="0" fillId="0" borderId="0" xfId="0" applyNumberForma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NSL%20Kayathar%20Final%20RK%20Working.xlsx" TargetMode="External"/><Relationship Id="rId1" Type="http://schemas.openxmlformats.org/officeDocument/2006/relationships/externalLinkPath" Target="Operational%20Companies%20_May%202023/V3/NSL%20Kayathar%20Final%20RK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NSL%20Wind%20Power%20(Satara)%20Final%20RK%20Working.xlsx" TargetMode="External"/><Relationship Id="rId1" Type="http://schemas.openxmlformats.org/officeDocument/2006/relationships/externalLinkPath" Target="Operational%20Companies%20_May%202023/V3/NSL%20Wind%20Power%20(Satara)%20Final%20RK%20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Jath%20Wind%20Final%20RK%20Working.xlsx" TargetMode="External"/><Relationship Id="rId1" Type="http://schemas.openxmlformats.org/officeDocument/2006/relationships/externalLinkPath" Target="Operational%20Companies%20_May%202023/V3/Jath%20Wind%20Final%20RK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Windage%20Power%20Final%20RK%20Working.xlsx" TargetMode="External"/><Relationship Id="rId1" Type="http://schemas.openxmlformats.org/officeDocument/2006/relationships/externalLinkPath" Target="Operational%20Companies%20_May%202023/V3/Windage%20Power%20Final%20RK%20Workin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Sispara%20Final%20RK%20Working.xlsx" TargetMode="External"/><Relationship Id="rId1" Type="http://schemas.openxmlformats.org/officeDocument/2006/relationships/externalLinkPath" Target="Operational%20Companies%20_May%202023/V3/Sispara%20Final%20RK%20Workin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Nilgiri%20Power%20Final%20RK%20Working.xlsx" TargetMode="External"/><Relationship Id="rId1" Type="http://schemas.openxmlformats.org/officeDocument/2006/relationships/externalLinkPath" Target="Operational%20Companies%20_May%202023/V3/Nilgiri%20Power%20Final%20RK%20Working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NSL%20(Sayamalai)%20Final%20RK%20Working.xlsx" TargetMode="External"/><Relationship Id="rId1" Type="http://schemas.openxmlformats.org/officeDocument/2006/relationships/externalLinkPath" Target="Operational%20Companies%20_May%202023/V3/NSL%20(Sayamalai)%20Final%20RK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Kalusbi%20Power%20Final%20RK%20Working.xlsx" TargetMode="External"/><Relationship Id="rId1" Type="http://schemas.openxmlformats.org/officeDocument/2006/relationships/externalLinkPath" Target="Operational%20Companies%20_May%202023/V3/Kalusbi%20Power%20Final%20RK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Shivlakha%20Solar%20Energy%20Final%20RK%20Working%20V2.xlsx" TargetMode="External"/><Relationship Id="rId1" Type="http://schemas.openxmlformats.org/officeDocument/2006/relationships/externalLinkPath" Target="Operational%20Companies%20_May%202023/V3/Shivlakha%20Solar%20Energy%20Final%20RK%20Working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Masli%20Final%20RK%20Working.xlsx" TargetMode="External"/><Relationship Id="rId1" Type="http://schemas.openxmlformats.org/officeDocument/2006/relationships/externalLinkPath" Target="Operational%20Companies%20_May%202023/V3/Masli%20Final%20RK%20Wor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Operational%20Companies%20_May%202023\V3\NRPPL%20Final%20RK%20Working.xlsx" TargetMode="External"/><Relationship Id="rId1" Type="http://schemas.openxmlformats.org/officeDocument/2006/relationships/externalLinkPath" Target="Operational%20Companies%20_May%202023/V3/NRPPL%20Final%20RK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Debt Sch"/>
      <sheetName val="Depreciation Schedule"/>
      <sheetName val="Kayathar RKA P&amp;L"/>
      <sheetName val="RKA P&amp;L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4">
          <cell r="A54">
            <v>162.8495431742524</v>
          </cell>
        </row>
        <row r="58">
          <cell r="A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Debt Sch"/>
      <sheetName val="Satara RKA P&amp;L Historical"/>
      <sheetName val="RKA P&amp;L"/>
      <sheetName val="Summary_S1 PSA"/>
      <sheetName val="RKA CAPM"/>
      <sheetName val="Depreciation Schedu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4">
          <cell r="A54">
            <v>110.27696399472731</v>
          </cell>
        </row>
        <row r="58">
          <cell r="A58">
            <v>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Historical"/>
      <sheetName val="RKA P&amp;L"/>
      <sheetName val="Debt Sch"/>
      <sheetName val="RKA CAPM"/>
      <sheetName val="Depreciation Schedule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4">
          <cell r="A54">
            <v>124.37436949804723</v>
          </cell>
        </row>
        <row r="58">
          <cell r="A58">
            <v>24.666269498047221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Historicals"/>
      <sheetName val="RKA P&amp;L"/>
      <sheetName val="RKA CAPM"/>
      <sheetName val="Depreciation Schedule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0">
          <cell r="A60">
            <v>16.79277224746394</v>
          </cell>
        </row>
        <row r="65">
          <cell r="A65">
            <v>16.54907224746394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Debt Sch"/>
      <sheetName val="Depreciation Schedule"/>
      <sheetName val="RKA Historical P&amp;L"/>
      <sheetName val="RKA P&amp;L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3">
          <cell r="A53">
            <v>58.111878408375333</v>
          </cell>
        </row>
        <row r="57">
          <cell r="A5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Nilgiri RKA P&amp;L Historical"/>
      <sheetName val="RKA P&amp;L"/>
      <sheetName val="Summary_S1 PSA"/>
      <sheetName val="Debt Sch"/>
      <sheetName val="RKA CAPM"/>
      <sheetName val="Depreciation Schedule"/>
    </sheetNames>
    <sheetDataSet>
      <sheetData sheetId="0" refreshError="1"/>
      <sheetData sheetId="1" refreshError="1"/>
      <sheetData sheetId="2" refreshError="1"/>
      <sheetData sheetId="3">
        <row r="54">
          <cell r="A54">
            <v>38.905997598681665</v>
          </cell>
        </row>
        <row r="58">
          <cell r="A5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Historicals"/>
      <sheetName val="RKA P&amp;L"/>
      <sheetName val="Debt Sch"/>
      <sheetName val="RKA CAPM"/>
      <sheetName val="Depreciation Schedule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4">
          <cell r="A54">
            <v>23.220767025470494</v>
          </cell>
        </row>
        <row r="58">
          <cell r="A5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Historicals"/>
      <sheetName val="RKA P&amp;L"/>
      <sheetName val="Debt Sch"/>
      <sheetName val="RKA CAPM"/>
      <sheetName val="Depreciation Schedule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4">
          <cell r="A54">
            <v>25.209856649714038</v>
          </cell>
        </row>
        <row r="58">
          <cell r="A58">
            <v>5.2145566497140363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Historicals"/>
      <sheetName val="RKA P&amp;L"/>
      <sheetName val="Debt Sch"/>
      <sheetName val="RKA CAPM"/>
      <sheetName val="Depreciation Schedule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4">
          <cell r="A54">
            <v>89.707541779276866</v>
          </cell>
        </row>
        <row r="59">
          <cell r="A5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Debt Sch"/>
      <sheetName val="RKA CAPM"/>
      <sheetName val="Depreciation Schedule"/>
      <sheetName val="RKA P&amp;L"/>
      <sheetName val="Masli RKA P&amp;L"/>
      <sheetName val="Summary_S1 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3">
          <cell r="A53">
            <v>0</v>
          </cell>
        </row>
        <row r="58">
          <cell r="A5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Debt Sch"/>
      <sheetName val="Depreciation Schedule"/>
      <sheetName val="RKA CAPM"/>
      <sheetName val="NRPPL RKA P&amp;L"/>
      <sheetName val="RKA P&amp;L"/>
      <sheetName val="Summary_S1 PSA"/>
    </sheetNames>
    <sheetDataSet>
      <sheetData sheetId="0"/>
      <sheetData sheetId="1"/>
      <sheetData sheetId="2"/>
      <sheetData sheetId="3"/>
      <sheetData sheetId="4"/>
      <sheetData sheetId="5"/>
      <sheetData sheetId="6">
        <row r="57">
          <cell r="A57">
            <v>17.750223530239598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CDA8-017C-4BBB-B77A-1F38719F3AC1}">
  <dimension ref="B1:I23"/>
  <sheetViews>
    <sheetView tabSelected="1" workbookViewId="0">
      <selection activeCell="I24" sqref="I24"/>
    </sheetView>
  </sheetViews>
  <sheetFormatPr defaultColWidth="9" defaultRowHeight="15" x14ac:dyDescent="0.25"/>
  <cols>
    <col min="2" max="2" width="6.42578125" bestFit="1" customWidth="1"/>
    <col min="3" max="3" width="44.7109375" bestFit="1" customWidth="1"/>
    <col min="4" max="5" width="11.5703125" bestFit="1" customWidth="1"/>
    <col min="6" max="6" width="23.7109375" bestFit="1" customWidth="1"/>
    <col min="7" max="7" width="27.28515625" bestFit="1" customWidth="1"/>
  </cols>
  <sheetData>
    <row r="1" spans="2:9" x14ac:dyDescent="0.25">
      <c r="E1" s="1" t="s">
        <v>4</v>
      </c>
    </row>
    <row r="2" spans="2:9" ht="30.75" thickBot="1" x14ac:dyDescent="0.3">
      <c r="B2" s="4" t="s">
        <v>0</v>
      </c>
      <c r="C2" s="4" t="s">
        <v>1</v>
      </c>
      <c r="D2" s="4" t="s">
        <v>2</v>
      </c>
      <c r="E2" s="4" t="s">
        <v>3</v>
      </c>
      <c r="F2" s="20" t="s">
        <v>26</v>
      </c>
      <c r="G2" s="4" t="s">
        <v>15</v>
      </c>
    </row>
    <row r="3" spans="2:9" ht="15.75" thickBot="1" x14ac:dyDescent="0.3">
      <c r="B3" s="2">
        <v>1</v>
      </c>
      <c r="C3" s="12" t="s">
        <v>5</v>
      </c>
      <c r="D3" s="3">
        <v>156.77000000000001</v>
      </c>
      <c r="E3" s="5">
        <v>0</v>
      </c>
      <c r="F3" s="15">
        <v>0.70130000000000003</v>
      </c>
      <c r="G3" s="3">
        <f>E3*F3</f>
        <v>0</v>
      </c>
    </row>
    <row r="4" spans="2:9" ht="15.75" thickBot="1" x14ac:dyDescent="0.3">
      <c r="B4" s="2">
        <v>2</v>
      </c>
      <c r="C4" s="13" t="s">
        <v>8</v>
      </c>
      <c r="D4" s="3">
        <f>'[1]Summary_S1 PSA'!$A$54</f>
        <v>162.8495431742524</v>
      </c>
      <c r="E4" s="5">
        <f>'[1]Summary_S1 PSA'!$A$58</f>
        <v>0</v>
      </c>
      <c r="F4" s="16">
        <v>1</v>
      </c>
      <c r="G4" s="3">
        <f t="shared" ref="G4:G13" si="0">E4*F4</f>
        <v>0</v>
      </c>
    </row>
    <row r="5" spans="2:9" ht="15.75" thickBot="1" x14ac:dyDescent="0.3">
      <c r="B5" s="2">
        <v>3</v>
      </c>
      <c r="C5" s="13" t="s">
        <v>9</v>
      </c>
      <c r="D5" s="3">
        <f>'[2]Summary_S1 PSA'!$A$54</f>
        <v>110.27696399472731</v>
      </c>
      <c r="E5" s="5">
        <f>'[2]Summary_S1 PSA'!$A$58</f>
        <v>0</v>
      </c>
      <c r="F5" s="16">
        <v>1</v>
      </c>
      <c r="G5" s="3">
        <f t="shared" si="0"/>
        <v>0</v>
      </c>
    </row>
    <row r="6" spans="2:9" ht="15.75" thickBot="1" x14ac:dyDescent="0.3">
      <c r="B6" s="2">
        <v>4</v>
      </c>
      <c r="C6" s="13" t="s">
        <v>10</v>
      </c>
      <c r="D6" s="3">
        <f>'[3]Summary_S1 PSA'!$A$54</f>
        <v>124.37436949804723</v>
      </c>
      <c r="E6" s="5">
        <f>'[3]Summary_S1 PSA'!$A$58</f>
        <v>24.666269498047221</v>
      </c>
      <c r="F6" s="16">
        <v>1</v>
      </c>
      <c r="G6" s="3">
        <f t="shared" si="0"/>
        <v>24.666269498047221</v>
      </c>
    </row>
    <row r="7" spans="2:9" ht="15.75" thickBot="1" x14ac:dyDescent="0.3">
      <c r="B7" s="2">
        <v>5</v>
      </c>
      <c r="C7" s="13" t="s">
        <v>6</v>
      </c>
      <c r="D7" s="3">
        <f>'[4]Summary_S1 PSA'!$A$65</f>
        <v>16.54907224746394</v>
      </c>
      <c r="E7" s="5">
        <f>'[4]Summary_S1 PSA'!$A$60</f>
        <v>16.79277224746394</v>
      </c>
      <c r="F7" s="17">
        <v>0.70179999999999998</v>
      </c>
      <c r="G7" s="3">
        <f t="shared" si="0"/>
        <v>11.785167563270193</v>
      </c>
      <c r="H7" t="s">
        <v>23</v>
      </c>
    </row>
    <row r="8" spans="2:9" ht="15.75" thickBot="1" x14ac:dyDescent="0.3">
      <c r="B8" s="2">
        <v>6</v>
      </c>
      <c r="C8" s="13" t="s">
        <v>11</v>
      </c>
      <c r="D8" s="3">
        <f>'[5]Summary_S1 PSA'!$A$53</f>
        <v>58.111878408375333</v>
      </c>
      <c r="E8" s="5">
        <f>'[5]Summary_S1 PSA'!$A$57</f>
        <v>0</v>
      </c>
      <c r="F8" s="16">
        <v>1</v>
      </c>
      <c r="G8" s="3">
        <f t="shared" si="0"/>
        <v>0</v>
      </c>
    </row>
    <row r="9" spans="2:9" ht="15.75" thickBot="1" x14ac:dyDescent="0.3">
      <c r="B9" s="2">
        <v>7</v>
      </c>
      <c r="C9" s="13" t="s">
        <v>12</v>
      </c>
      <c r="D9" s="3">
        <f>'[6]Summary_S1 PSA'!$A$54</f>
        <v>38.905997598681665</v>
      </c>
      <c r="E9" s="5">
        <f>'[6]Summary_S1 PSA'!$A$58</f>
        <v>0</v>
      </c>
      <c r="F9" s="16">
        <v>1</v>
      </c>
      <c r="G9" s="3">
        <f t="shared" si="0"/>
        <v>0</v>
      </c>
      <c r="H9" t="s">
        <v>22</v>
      </c>
    </row>
    <row r="10" spans="2:9" ht="15.75" thickBot="1" x14ac:dyDescent="0.3">
      <c r="B10" s="2">
        <v>8</v>
      </c>
      <c r="C10" s="13" t="s">
        <v>13</v>
      </c>
      <c r="D10" s="3">
        <f>'[7]Summary_S1 PSA'!$A$54</f>
        <v>23.220767025470494</v>
      </c>
      <c r="E10" s="5">
        <f>'[7]Summary_S1 PSA'!$A$58</f>
        <v>0</v>
      </c>
      <c r="F10" s="16">
        <v>1</v>
      </c>
      <c r="G10" s="3">
        <f t="shared" si="0"/>
        <v>0</v>
      </c>
    </row>
    <row r="11" spans="2:9" ht="15.75" thickBot="1" x14ac:dyDescent="0.3">
      <c r="B11" s="2">
        <v>9</v>
      </c>
      <c r="C11" s="13" t="s">
        <v>21</v>
      </c>
      <c r="D11" s="3">
        <f>'[8]Summary_S1 PSA'!$A$54</f>
        <v>25.209856649714038</v>
      </c>
      <c r="E11" s="5">
        <f>'[8]Summary_S1 PSA'!$A$58</f>
        <v>5.2145566497140363</v>
      </c>
      <c r="F11" s="16">
        <v>1</v>
      </c>
      <c r="G11" s="3">
        <f t="shared" si="0"/>
        <v>5.2145566497140363</v>
      </c>
    </row>
    <row r="12" spans="2:9" ht="15.75" thickBot="1" x14ac:dyDescent="0.3">
      <c r="B12" s="2">
        <v>10</v>
      </c>
      <c r="C12" s="14" t="s">
        <v>7</v>
      </c>
      <c r="D12" s="3">
        <f>'[9]Summary_S1 PSA'!$A$54</f>
        <v>89.707541779276866</v>
      </c>
      <c r="E12" s="5">
        <f>'[9]Summary_S1 PSA'!$A$59</f>
        <v>0</v>
      </c>
      <c r="F12" s="16">
        <v>1</v>
      </c>
      <c r="G12" s="3">
        <f t="shared" si="0"/>
        <v>0</v>
      </c>
    </row>
    <row r="13" spans="2:9" ht="15.75" thickBot="1" x14ac:dyDescent="0.3">
      <c r="B13" s="2">
        <v>11</v>
      </c>
      <c r="C13" s="13" t="s">
        <v>14</v>
      </c>
      <c r="D13" s="3">
        <f>'[10]Summary_S1 PSA'!$A$53</f>
        <v>0</v>
      </c>
      <c r="E13" s="5">
        <f>'[10]Summary_S1 PSA'!$A$58</f>
        <v>0</v>
      </c>
      <c r="F13" s="16">
        <v>1</v>
      </c>
      <c r="G13" s="3">
        <f t="shared" si="0"/>
        <v>0</v>
      </c>
      <c r="I13" s="10"/>
    </row>
    <row r="14" spans="2:9" ht="16.5" x14ac:dyDescent="0.3">
      <c r="B14" s="6"/>
      <c r="C14" s="7" t="s">
        <v>16</v>
      </c>
      <c r="D14" s="8">
        <f>SUM(D3:D13)</f>
        <v>805.97599037600946</v>
      </c>
      <c r="E14" s="8">
        <f>SUM(E3:E13)</f>
        <v>46.673598395225191</v>
      </c>
      <c r="F14" s="9"/>
      <c r="G14" s="8">
        <f>SUM(G3:G13)</f>
        <v>41.665993711031447</v>
      </c>
    </row>
    <row r="17" spans="3:8" x14ac:dyDescent="0.25">
      <c r="D17" s="11" t="s">
        <v>18</v>
      </c>
    </row>
    <row r="18" spans="3:8" x14ac:dyDescent="0.25">
      <c r="C18" t="s">
        <v>24</v>
      </c>
      <c r="D18" s="10">
        <f>'[11]Summary_S1 PSA'!$A$57</f>
        <v>17.750223530239598</v>
      </c>
      <c r="H18" s="19"/>
    </row>
    <row r="19" spans="3:8" x14ac:dyDescent="0.25">
      <c r="C19" t="s">
        <v>19</v>
      </c>
      <c r="D19" s="10">
        <f>D18+G14</f>
        <v>59.416217241271042</v>
      </c>
    </row>
    <row r="20" spans="3:8" x14ac:dyDescent="0.25">
      <c r="C20" t="s">
        <v>17</v>
      </c>
      <c r="D20" s="10">
        <v>9.3367579999999997</v>
      </c>
    </row>
    <row r="21" spans="3:8" x14ac:dyDescent="0.25">
      <c r="C21" t="s">
        <v>20</v>
      </c>
      <c r="D21" s="10">
        <f>D19/D20</f>
        <v>6.3636882568093815</v>
      </c>
    </row>
    <row r="22" spans="3:8" x14ac:dyDescent="0.25">
      <c r="C22" t="s">
        <v>25</v>
      </c>
      <c r="D22" s="18">
        <f>D19*36.88%</f>
        <v>21.912700918580761</v>
      </c>
      <c r="E22">
        <f>D22*10^2</f>
        <v>2191.2700918580763</v>
      </c>
    </row>
    <row r="23" spans="3:8" x14ac:dyDescent="0.25">
      <c r="D23">
        <f>D19*63.02%</f>
        <v>37.44410010544901</v>
      </c>
      <c r="E23">
        <f>D23*10^2</f>
        <v>3744.4100105449011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2020-08-16T15:43:11Z</dcterms:created>
  <dcterms:modified xsi:type="dcterms:W3CDTF">2023-06-01T07:23:55Z</dcterms:modified>
</cp:coreProperties>
</file>