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Covered area" sheetId="1" r:id="rId1"/>
    <sheet name="Built up area" sheetId="2" r:id="rId2"/>
  </sheets>
  <calcPr calcId="152511"/>
</workbook>
</file>

<file path=xl/calcChain.xml><?xml version="1.0" encoding="utf-8"?>
<calcChain xmlns="http://schemas.openxmlformats.org/spreadsheetml/2006/main">
  <c r="R10" i="1" l="1"/>
  <c r="B8" i="2" l="1"/>
  <c r="B10" i="2"/>
  <c r="B12" i="2"/>
  <c r="B14" i="2"/>
  <c r="O14" i="2" s="1"/>
  <c r="B16" i="2"/>
  <c r="O16" i="2" s="1"/>
  <c r="O12" i="2"/>
  <c r="L10" i="2"/>
  <c r="D8" i="2"/>
  <c r="O10" i="2" l="1"/>
  <c r="O8" i="2"/>
  <c r="O16" i="1"/>
  <c r="O14" i="1" l="1"/>
  <c r="O12" i="1"/>
  <c r="L10" i="1"/>
  <c r="O10" i="1" s="1"/>
  <c r="D8" i="1" l="1"/>
  <c r="O8" i="1" s="1"/>
</calcChain>
</file>

<file path=xl/sharedStrings.xml><?xml version="1.0" encoding="utf-8"?>
<sst xmlns="http://schemas.openxmlformats.org/spreadsheetml/2006/main" count="54" uniqueCount="27">
  <si>
    <t>TG Hall</t>
  </si>
  <si>
    <t>Cooling Tower</t>
  </si>
  <si>
    <t>ESP Control Room</t>
  </si>
  <si>
    <t>DM Plant</t>
  </si>
  <si>
    <t>Store</t>
  </si>
  <si>
    <t>Time Office</t>
  </si>
  <si>
    <t>CHP Control room</t>
  </si>
  <si>
    <t>Open Space in Plant &amp; CHP</t>
  </si>
  <si>
    <t>PLANT &amp; CHP</t>
  </si>
  <si>
    <t>Ash Dyke</t>
  </si>
  <si>
    <t>PLANT</t>
  </si>
  <si>
    <t>KKH</t>
  </si>
  <si>
    <t>BRK</t>
  </si>
  <si>
    <t>MQR</t>
  </si>
  <si>
    <t>UTR</t>
  </si>
  <si>
    <t>KDK</t>
  </si>
  <si>
    <t>Area for Plant &amp; Machinery</t>
  </si>
  <si>
    <t>Boiler</t>
  </si>
  <si>
    <t>UGR</t>
  </si>
  <si>
    <t>Coal Yard</t>
  </si>
  <si>
    <t xml:space="preserve">Switchyard </t>
  </si>
  <si>
    <t>Switchyard control room</t>
  </si>
  <si>
    <t>Residential area</t>
  </si>
  <si>
    <t>ETP</t>
  </si>
  <si>
    <t>All area in Square Meter</t>
  </si>
  <si>
    <t>Details of Area</t>
  </si>
  <si>
    <t>Building/ Covered area  in plant &amp; CHP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</si>
</sst>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rgb="FF00990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0"/>
  <sheetViews>
    <sheetView tabSelected="1" workbookViewId="0">
      <selection activeCell="R10" sqref="R10"/>
    </sheetView>
  </sheetViews>
  <sheetFormatPr defaultRowHeight="15" x14ac:dyDescent="0.25"/>
  <cols>
    <col min="1" max="1" width="7.28515625" customWidth="1"/>
    <col min="2" max="2" width="7.7109375" customWidth="1"/>
    <col min="3" max="3" width="11.7109375" customWidth="1"/>
    <col min="5" max="5" width="7.28515625" customWidth="1"/>
    <col min="6" max="6" width="8.5703125" customWidth="1"/>
    <col min="7" max="7" width="12.42578125" customWidth="1"/>
    <col min="8" max="8" width="11.5703125" customWidth="1"/>
    <col min="9" max="9" width="8.28515625" customWidth="1"/>
    <col min="10" max="10" width="7.5703125" customWidth="1"/>
    <col min="11" max="11" width="6.5703125" customWidth="1"/>
    <col min="12" max="12" width="9" customWidth="1"/>
    <col min="13" max="13" width="11.85546875" customWidth="1"/>
    <col min="14" max="14" width="7" customWidth="1"/>
    <col min="15" max="15" width="12" customWidth="1"/>
    <col min="16" max="16" width="7.42578125" customWidth="1"/>
    <col min="17" max="17" width="10.85546875" customWidth="1"/>
  </cols>
  <sheetData>
    <row r="2" spans="1:18" ht="23.25" customHeight="1" x14ac:dyDescent="0.25">
      <c r="E2" s="10" t="s">
        <v>25</v>
      </c>
      <c r="F2" s="10"/>
      <c r="G2" s="10"/>
      <c r="H2" s="10"/>
      <c r="I2" s="10"/>
      <c r="J2" s="10"/>
      <c r="K2" s="10"/>
      <c r="L2" s="10"/>
      <c r="M2" s="10"/>
    </row>
    <row r="4" spans="1:18" ht="15" customHeight="1" x14ac:dyDescent="0.25">
      <c r="A4" s="15" t="s">
        <v>10</v>
      </c>
      <c r="B4" s="14" t="s">
        <v>8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1" t="s">
        <v>9</v>
      </c>
      <c r="Q4" s="11" t="s">
        <v>22</v>
      </c>
    </row>
    <row r="5" spans="1:18" x14ac:dyDescent="0.25">
      <c r="A5" s="15"/>
      <c r="B5" s="18" t="s">
        <v>26</v>
      </c>
      <c r="C5" s="19"/>
      <c r="D5" s="19"/>
      <c r="E5" s="19"/>
      <c r="F5" s="19"/>
      <c r="G5" s="19"/>
      <c r="H5" s="19"/>
      <c r="I5" s="20" t="s">
        <v>16</v>
      </c>
      <c r="J5" s="21"/>
      <c r="K5" s="21"/>
      <c r="L5" s="21"/>
      <c r="M5" s="21"/>
      <c r="N5" s="22"/>
      <c r="O5" s="16" t="s">
        <v>7</v>
      </c>
      <c r="P5" s="12"/>
      <c r="Q5" s="12"/>
    </row>
    <row r="6" spans="1:18" ht="30" customHeight="1" x14ac:dyDescent="0.25">
      <c r="A6" s="15"/>
      <c r="B6" s="6" t="s">
        <v>0</v>
      </c>
      <c r="C6" s="7" t="s">
        <v>2</v>
      </c>
      <c r="D6" s="6" t="s">
        <v>3</v>
      </c>
      <c r="E6" s="6" t="s">
        <v>4</v>
      </c>
      <c r="F6" s="7" t="s">
        <v>5</v>
      </c>
      <c r="G6" s="7" t="s">
        <v>21</v>
      </c>
      <c r="H6" s="7" t="s">
        <v>6</v>
      </c>
      <c r="I6" s="4" t="s">
        <v>1</v>
      </c>
      <c r="J6" s="5" t="s">
        <v>17</v>
      </c>
      <c r="K6" s="5" t="s">
        <v>18</v>
      </c>
      <c r="L6" s="5" t="s">
        <v>19</v>
      </c>
      <c r="M6" s="4" t="s">
        <v>20</v>
      </c>
      <c r="N6" s="4" t="s">
        <v>23</v>
      </c>
      <c r="O6" s="17"/>
      <c r="P6" s="13"/>
      <c r="Q6" s="13"/>
    </row>
    <row r="7" spans="1:18" x14ac:dyDescent="0.25">
      <c r="A7" s="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8" x14ac:dyDescent="0.25">
      <c r="A8" s="9" t="s">
        <v>11</v>
      </c>
      <c r="B8" s="1">
        <v>3036</v>
      </c>
      <c r="C8" s="1">
        <v>250</v>
      </c>
      <c r="D8" s="1">
        <f>45*15</f>
        <v>675</v>
      </c>
      <c r="E8" s="1">
        <v>325</v>
      </c>
      <c r="F8" s="1">
        <v>38.75</v>
      </c>
      <c r="G8" s="1">
        <v>144</v>
      </c>
      <c r="H8" s="1">
        <v>175</v>
      </c>
      <c r="I8" s="1">
        <v>1565</v>
      </c>
      <c r="J8" s="1">
        <v>6500</v>
      </c>
      <c r="K8" s="1">
        <v>4050</v>
      </c>
      <c r="L8" s="1">
        <v>28650</v>
      </c>
      <c r="M8" s="1">
        <v>3450</v>
      </c>
      <c r="N8" s="1">
        <v>800</v>
      </c>
      <c r="O8" s="1">
        <f>47000-B8-C8-D8-F8-I8-J8-K8</f>
        <v>30885.25</v>
      </c>
      <c r="P8" s="1">
        <v>110000</v>
      </c>
      <c r="Q8" s="1">
        <v>4725</v>
      </c>
    </row>
    <row r="9" spans="1:18" x14ac:dyDescent="0.25">
      <c r="A9" s="9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8" x14ac:dyDescent="0.25">
      <c r="A10" s="9" t="s">
        <v>12</v>
      </c>
      <c r="B10" s="1">
        <v>3036</v>
      </c>
      <c r="C10" s="1">
        <v>250</v>
      </c>
      <c r="D10" s="1">
        <v>675</v>
      </c>
      <c r="E10" s="1">
        <v>455</v>
      </c>
      <c r="F10" s="1">
        <v>38.75</v>
      </c>
      <c r="G10" s="1">
        <v>144</v>
      </c>
      <c r="H10" s="1">
        <v>175</v>
      </c>
      <c r="I10" s="1">
        <v>1565</v>
      </c>
      <c r="J10" s="1">
        <v>6500</v>
      </c>
      <c r="K10" s="1">
        <v>4050</v>
      </c>
      <c r="L10" s="1">
        <f>30590+12125</f>
        <v>42715</v>
      </c>
      <c r="M10" s="1">
        <v>1800</v>
      </c>
      <c r="N10" s="1">
        <v>800</v>
      </c>
      <c r="O10" s="1">
        <f>110000-B10-C10-D10-E10-F10-G10-H10-I10-J10-K10-L10</f>
        <v>50396.25</v>
      </c>
      <c r="P10" s="1">
        <v>38275</v>
      </c>
      <c r="Q10" s="1">
        <v>0</v>
      </c>
      <c r="R10" s="3">
        <f>SUM(B10:Q10)</f>
        <v>150875</v>
      </c>
    </row>
    <row r="11" spans="1:18" x14ac:dyDescent="0.25">
      <c r="A11" s="9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8" x14ac:dyDescent="0.25">
      <c r="A12" s="9" t="s">
        <v>13</v>
      </c>
      <c r="B12" s="1">
        <v>3036</v>
      </c>
      <c r="C12" s="1">
        <v>250</v>
      </c>
      <c r="D12" s="1">
        <v>675</v>
      </c>
      <c r="E12" s="1">
        <v>0</v>
      </c>
      <c r="F12" s="1">
        <v>38.75</v>
      </c>
      <c r="G12" s="1">
        <v>144</v>
      </c>
      <c r="H12" s="1">
        <v>175</v>
      </c>
      <c r="I12" s="1">
        <v>1565</v>
      </c>
      <c r="J12" s="1">
        <v>6500</v>
      </c>
      <c r="K12" s="1">
        <v>4050</v>
      </c>
      <c r="L12" s="1">
        <v>2800</v>
      </c>
      <c r="M12" s="1">
        <v>3750</v>
      </c>
      <c r="N12" s="1">
        <v>800</v>
      </c>
      <c r="O12" s="1">
        <f>61375-B12-C12-D12-E12-F12-H12-I12-J12-K12-L12</f>
        <v>42285.25</v>
      </c>
      <c r="P12" s="1">
        <v>53000</v>
      </c>
      <c r="Q12" s="1">
        <v>1820</v>
      </c>
    </row>
    <row r="13" spans="1:18" x14ac:dyDescent="0.25">
      <c r="A13" s="9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8" x14ac:dyDescent="0.25">
      <c r="A14" s="9" t="s">
        <v>14</v>
      </c>
      <c r="B14" s="1">
        <v>3036</v>
      </c>
      <c r="C14" s="1">
        <v>250</v>
      </c>
      <c r="D14" s="1">
        <v>675</v>
      </c>
      <c r="E14" s="1">
        <v>0</v>
      </c>
      <c r="F14" s="1">
        <v>38.75</v>
      </c>
      <c r="G14" s="1">
        <v>144</v>
      </c>
      <c r="H14" s="1">
        <v>175</v>
      </c>
      <c r="I14" s="1">
        <v>1565</v>
      </c>
      <c r="J14" s="1">
        <v>8250</v>
      </c>
      <c r="K14" s="1">
        <v>4050</v>
      </c>
      <c r="L14" s="1">
        <v>24500</v>
      </c>
      <c r="M14" s="1">
        <v>3800</v>
      </c>
      <c r="N14" s="1">
        <v>800</v>
      </c>
      <c r="O14" s="1">
        <f>103650-B14-C14-D14-E14-F14-G14-H14-I14-J14-K14-L14-M14</f>
        <v>57166.25</v>
      </c>
      <c r="P14" s="1">
        <v>17500</v>
      </c>
      <c r="Q14" s="1">
        <v>1700</v>
      </c>
    </row>
    <row r="15" spans="1:18" x14ac:dyDescent="0.25">
      <c r="A15" s="9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8" x14ac:dyDescent="0.25">
      <c r="A16" s="9" t="s">
        <v>15</v>
      </c>
      <c r="B16" s="1">
        <v>3036</v>
      </c>
      <c r="C16" s="1">
        <v>250</v>
      </c>
      <c r="D16" s="1">
        <v>675</v>
      </c>
      <c r="E16" s="1">
        <v>300</v>
      </c>
      <c r="F16" s="1">
        <v>38.75</v>
      </c>
      <c r="G16" s="1">
        <v>144</v>
      </c>
      <c r="H16" s="1">
        <v>175</v>
      </c>
      <c r="I16" s="1">
        <v>1565</v>
      </c>
      <c r="J16" s="1">
        <v>8250</v>
      </c>
      <c r="K16" s="1">
        <v>4050</v>
      </c>
      <c r="L16" s="1">
        <v>28325</v>
      </c>
      <c r="M16" s="1">
        <v>4000</v>
      </c>
      <c r="N16" s="1">
        <v>800</v>
      </c>
      <c r="O16" s="1">
        <f>113288-B16-C16-D16-E16-F16-G16-H16-I16-J16-K16-L16-M16</f>
        <v>62479.25</v>
      </c>
      <c r="P16" s="1">
        <v>16000</v>
      </c>
      <c r="Q16" s="1">
        <v>1000</v>
      </c>
    </row>
    <row r="19" spans="1:6" x14ac:dyDescent="0.25">
      <c r="A19" s="3" t="s">
        <v>24</v>
      </c>
    </row>
    <row r="20" spans="1:6" x14ac:dyDescent="0.25">
      <c r="F20" s="2"/>
    </row>
  </sheetData>
  <mergeCells count="8">
    <mergeCell ref="E2:M2"/>
    <mergeCell ref="Q4:Q6"/>
    <mergeCell ref="B4:O4"/>
    <mergeCell ref="A4:A6"/>
    <mergeCell ref="O5:O6"/>
    <mergeCell ref="P4:P6"/>
    <mergeCell ref="B5:H5"/>
    <mergeCell ref="I5:N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workbookViewId="0">
      <selection activeCell="G22" sqref="G22"/>
    </sheetView>
  </sheetViews>
  <sheetFormatPr defaultRowHeight="15" x14ac:dyDescent="0.25"/>
  <cols>
    <col min="1" max="1" width="7.28515625" customWidth="1"/>
    <col min="2" max="2" width="7.7109375" customWidth="1"/>
    <col min="3" max="3" width="11.7109375" customWidth="1"/>
    <col min="5" max="5" width="7.28515625" customWidth="1"/>
    <col min="6" max="6" width="8.5703125" customWidth="1"/>
    <col min="7" max="7" width="12.42578125" customWidth="1"/>
    <col min="8" max="8" width="11.5703125" customWidth="1"/>
    <col min="9" max="9" width="8.28515625" customWidth="1"/>
    <col min="10" max="10" width="7.5703125" customWidth="1"/>
    <col min="11" max="11" width="6.5703125" customWidth="1"/>
    <col min="12" max="12" width="9" customWidth="1"/>
    <col min="13" max="13" width="11.85546875" customWidth="1"/>
    <col min="14" max="14" width="7" customWidth="1"/>
    <col min="15" max="15" width="12" customWidth="1"/>
    <col min="16" max="16" width="7.42578125" customWidth="1"/>
    <col min="17" max="17" width="10.85546875" customWidth="1"/>
  </cols>
  <sheetData>
    <row r="2" spans="1:17" ht="18.75" x14ac:dyDescent="0.25">
      <c r="E2" s="10" t="s">
        <v>25</v>
      </c>
      <c r="F2" s="10"/>
      <c r="G2" s="10"/>
      <c r="H2" s="10"/>
      <c r="I2" s="10"/>
      <c r="J2" s="10"/>
      <c r="K2" s="10"/>
      <c r="L2" s="10"/>
      <c r="M2" s="10"/>
    </row>
    <row r="4" spans="1:17" x14ac:dyDescent="0.25">
      <c r="A4" s="15" t="s">
        <v>10</v>
      </c>
      <c r="B4" s="14" t="s">
        <v>8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1" t="s">
        <v>9</v>
      </c>
      <c r="Q4" s="11" t="s">
        <v>22</v>
      </c>
    </row>
    <row r="5" spans="1:17" x14ac:dyDescent="0.25">
      <c r="A5" s="15"/>
      <c r="B5" s="18" t="s">
        <v>26</v>
      </c>
      <c r="C5" s="19"/>
      <c r="D5" s="19"/>
      <c r="E5" s="19"/>
      <c r="F5" s="19"/>
      <c r="G5" s="19"/>
      <c r="H5" s="19"/>
      <c r="I5" s="20" t="s">
        <v>16</v>
      </c>
      <c r="J5" s="21"/>
      <c r="K5" s="21"/>
      <c r="L5" s="21"/>
      <c r="M5" s="21"/>
      <c r="N5" s="22"/>
      <c r="O5" s="16" t="s">
        <v>7</v>
      </c>
      <c r="P5" s="12"/>
      <c r="Q5" s="12"/>
    </row>
    <row r="6" spans="1:17" ht="30" x14ac:dyDescent="0.25">
      <c r="A6" s="15"/>
      <c r="B6" s="6" t="s">
        <v>0</v>
      </c>
      <c r="C6" s="7" t="s">
        <v>2</v>
      </c>
      <c r="D6" s="6" t="s">
        <v>3</v>
      </c>
      <c r="E6" s="6" t="s">
        <v>4</v>
      </c>
      <c r="F6" s="7" t="s">
        <v>5</v>
      </c>
      <c r="G6" s="7" t="s">
        <v>21</v>
      </c>
      <c r="H6" s="7" t="s">
        <v>6</v>
      </c>
      <c r="I6" s="4" t="s">
        <v>1</v>
      </c>
      <c r="J6" s="5" t="s">
        <v>17</v>
      </c>
      <c r="K6" s="5" t="s">
        <v>18</v>
      </c>
      <c r="L6" s="5" t="s">
        <v>19</v>
      </c>
      <c r="M6" s="4" t="s">
        <v>20</v>
      </c>
      <c r="N6" s="4" t="s">
        <v>23</v>
      </c>
      <c r="O6" s="17"/>
      <c r="P6" s="13"/>
      <c r="Q6" s="13"/>
    </row>
    <row r="7" spans="1:17" x14ac:dyDescent="0.25">
      <c r="A7" s="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9" t="s">
        <v>11</v>
      </c>
      <c r="B8" s="1">
        <f>3*3036</f>
        <v>9108</v>
      </c>
      <c r="C8" s="1">
        <v>250</v>
      </c>
      <c r="D8" s="1">
        <f>45*15</f>
        <v>675</v>
      </c>
      <c r="E8" s="1">
        <v>325</v>
      </c>
      <c r="F8" s="1">
        <v>38.75</v>
      </c>
      <c r="G8" s="1">
        <v>144</v>
      </c>
      <c r="H8" s="1">
        <v>175</v>
      </c>
      <c r="I8" s="1">
        <v>1565</v>
      </c>
      <c r="J8" s="1">
        <v>6500</v>
      </c>
      <c r="K8" s="1">
        <v>4050</v>
      </c>
      <c r="L8" s="1">
        <v>28650</v>
      </c>
      <c r="M8" s="1">
        <v>3450</v>
      </c>
      <c r="N8" s="1">
        <v>800</v>
      </c>
      <c r="O8" s="1">
        <f>47000-B8-C8-D8-F8-I8-J8-K8</f>
        <v>24813.25</v>
      </c>
      <c r="P8" s="1">
        <v>110000</v>
      </c>
      <c r="Q8" s="1">
        <v>9500</v>
      </c>
    </row>
    <row r="9" spans="1:17" x14ac:dyDescent="0.25">
      <c r="A9" s="9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A10" s="9" t="s">
        <v>12</v>
      </c>
      <c r="B10" s="1">
        <f t="shared" ref="B10:B16" si="0">3*3036</f>
        <v>9108</v>
      </c>
      <c r="C10" s="1">
        <v>250</v>
      </c>
      <c r="D10" s="1">
        <v>675</v>
      </c>
      <c r="E10" s="1">
        <v>455</v>
      </c>
      <c r="F10" s="1">
        <v>38.75</v>
      </c>
      <c r="G10" s="1">
        <v>144</v>
      </c>
      <c r="H10" s="1">
        <v>175</v>
      </c>
      <c r="I10" s="1">
        <v>1565</v>
      </c>
      <c r="J10" s="1">
        <v>6500</v>
      </c>
      <c r="K10" s="1">
        <v>4050</v>
      </c>
      <c r="L10" s="1">
        <f>30590+12125</f>
        <v>42715</v>
      </c>
      <c r="M10" s="1">
        <v>1800</v>
      </c>
      <c r="N10" s="1">
        <v>800</v>
      </c>
      <c r="O10" s="1">
        <f>110000-B10-C10-D10-E10-F10-G10-H10-I10-J10-K10-L10</f>
        <v>44324.25</v>
      </c>
      <c r="P10" s="1">
        <v>38275</v>
      </c>
      <c r="Q10" s="1">
        <v>0</v>
      </c>
    </row>
    <row r="11" spans="1:17" x14ac:dyDescent="0.25">
      <c r="A11" s="9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25">
      <c r="A12" s="9" t="s">
        <v>13</v>
      </c>
      <c r="B12" s="1">
        <f t="shared" si="0"/>
        <v>9108</v>
      </c>
      <c r="C12" s="1">
        <v>250</v>
      </c>
      <c r="D12" s="1">
        <v>675</v>
      </c>
      <c r="E12" s="1">
        <v>0</v>
      </c>
      <c r="F12" s="1">
        <v>38.75</v>
      </c>
      <c r="G12" s="1">
        <v>144</v>
      </c>
      <c r="H12" s="1">
        <v>175</v>
      </c>
      <c r="I12" s="1">
        <v>1565</v>
      </c>
      <c r="J12" s="1">
        <v>6500</v>
      </c>
      <c r="K12" s="1">
        <v>4050</v>
      </c>
      <c r="L12" s="1">
        <v>2800</v>
      </c>
      <c r="M12" s="1">
        <v>3750</v>
      </c>
      <c r="N12" s="1">
        <v>800</v>
      </c>
      <c r="O12" s="1">
        <f>61375-B12-C12-D12-E12-F12-H12-I12-J12-K12-L12</f>
        <v>36213.25</v>
      </c>
      <c r="P12" s="1">
        <v>53000</v>
      </c>
      <c r="Q12" s="1">
        <v>6000</v>
      </c>
    </row>
    <row r="13" spans="1:17" x14ac:dyDescent="0.25">
      <c r="A13" s="9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9" t="s">
        <v>14</v>
      </c>
      <c r="B14" s="1">
        <f t="shared" si="0"/>
        <v>9108</v>
      </c>
      <c r="C14" s="1">
        <v>250</v>
      </c>
      <c r="D14" s="1">
        <v>675</v>
      </c>
      <c r="E14" s="1">
        <v>0</v>
      </c>
      <c r="F14" s="1">
        <v>38.75</v>
      </c>
      <c r="G14" s="1">
        <v>144</v>
      </c>
      <c r="H14" s="1">
        <v>175</v>
      </c>
      <c r="I14" s="1">
        <v>1565</v>
      </c>
      <c r="J14" s="1">
        <v>8250</v>
      </c>
      <c r="K14" s="1">
        <v>4050</v>
      </c>
      <c r="L14" s="1">
        <v>24500</v>
      </c>
      <c r="M14" s="1">
        <v>3800</v>
      </c>
      <c r="N14" s="1">
        <v>800</v>
      </c>
      <c r="O14" s="1">
        <f>103650-B14-C14-D14-E14-F14-G14-H14-I14-J14-K14-L14-M14</f>
        <v>51094.25</v>
      </c>
      <c r="P14" s="1">
        <v>17500</v>
      </c>
      <c r="Q14" s="1">
        <v>6000</v>
      </c>
    </row>
    <row r="15" spans="1:17" x14ac:dyDescent="0.25">
      <c r="A15" s="9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9" t="s">
        <v>15</v>
      </c>
      <c r="B16" s="1">
        <f t="shared" si="0"/>
        <v>9108</v>
      </c>
      <c r="C16" s="1">
        <v>250</v>
      </c>
      <c r="D16" s="1">
        <v>675</v>
      </c>
      <c r="E16" s="1">
        <v>300</v>
      </c>
      <c r="F16" s="1">
        <v>38.75</v>
      </c>
      <c r="G16" s="1">
        <v>144</v>
      </c>
      <c r="H16" s="1">
        <v>175</v>
      </c>
      <c r="I16" s="1">
        <v>1565</v>
      </c>
      <c r="J16" s="1">
        <v>8250</v>
      </c>
      <c r="K16" s="1">
        <v>4050</v>
      </c>
      <c r="L16" s="1">
        <v>28325</v>
      </c>
      <c r="M16" s="1">
        <v>4000</v>
      </c>
      <c r="N16" s="1">
        <v>800</v>
      </c>
      <c r="O16" s="1">
        <f>113288-B16-C16-D16-E16-F16-G16-H16-I16-J16-K16-L16-M16</f>
        <v>56407.25</v>
      </c>
      <c r="P16" s="1">
        <v>16000</v>
      </c>
      <c r="Q16" s="1">
        <v>2500</v>
      </c>
    </row>
    <row r="19" spans="1:1" x14ac:dyDescent="0.25">
      <c r="A19" s="3" t="s">
        <v>24</v>
      </c>
    </row>
  </sheetData>
  <mergeCells count="8">
    <mergeCell ref="E2:M2"/>
    <mergeCell ref="A4:A6"/>
    <mergeCell ref="B4:O4"/>
    <mergeCell ref="P4:P6"/>
    <mergeCell ref="Q4:Q6"/>
    <mergeCell ref="B5:H5"/>
    <mergeCell ref="I5:N5"/>
    <mergeCell ref="O5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Covered area</vt:lpstr>
      <vt:lpstr>Built up 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2019-06-11T12:40:11Z</dcterms:modified>
</cp:coreProperties>
</file>