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Z:\In Progress Files\Chhavi Toshan\EV\PFS\RK Working 2021-22\RK Working NVEPL Final Excel Sheets 2021-22\Non-Operational Companies\"/>
    </mc:Choice>
  </mc:AlternateContent>
  <xr:revisionPtr revIDLastSave="0" documentId="13_ncr:1_{19599FAA-17CB-400B-A002-7920C4D6536A}" xr6:coauthVersionLast="47" xr6:coauthVersionMax="47" xr10:uidLastSave="{00000000-0000-0000-0000-000000000000}"/>
  <bookViews>
    <workbookView xWindow="-120" yWindow="-120" windowWidth="21840" windowHeight="13140" tabRatio="948" firstSheet="1" activeTab="1" xr2:uid="{00000000-000D-0000-FFFF-FFFF00000000}"/>
  </bookViews>
  <sheets>
    <sheet name="General" sheetId="3" state="hidden" r:id="rId1"/>
    <sheet name="SUMMARY" sheetId="12" r:id="rId2"/>
    <sheet name="Property, plant &amp; Equipment-I" sheetId="55" r:id="rId3"/>
    <sheet name="Non-Current Investment-II" sheetId="49" r:id="rId4"/>
    <sheet name="ONCFA -III" sheetId="50" r:id="rId5"/>
    <sheet name="Cash &amp; Cash Equivalents- IV" sheetId="20" r:id="rId6"/>
    <sheet name="NAV Sheet " sheetId="53" r:id="rId7"/>
    <sheet name="MSEDCL Assets" sheetId="33" state="hidden" r:id="rId8"/>
    <sheet name="SECL Assets" sheetId="34" state="hidden" r:id="rId9"/>
    <sheet name="WCL Assets" sheetId="35" state="hidden" r:id="rId10"/>
    <sheet name="Sheet4" sheetId="36" state="hidden" r:id="rId11"/>
  </sheets>
  <externalReferences>
    <externalReference r:id="rId12"/>
    <externalReference r:id="rId13"/>
  </externalReferences>
  <definedNames>
    <definedName name="_xlnm.Print_Area" localSheetId="1">SUMMARY!$B$2:$G$10</definedName>
  </definedNames>
  <calcPr calcId="181029"/>
</workbook>
</file>

<file path=xl/calcChain.xml><?xml version="1.0" encoding="utf-8"?>
<calcChain xmlns="http://schemas.openxmlformats.org/spreadsheetml/2006/main">
  <c r="G10" i="55" l="1"/>
  <c r="H9" i="55"/>
  <c r="F9" i="55"/>
  <c r="E9" i="55"/>
  <c r="H8" i="55"/>
  <c r="H10" i="55" s="1"/>
  <c r="F6" i="12" s="1"/>
  <c r="F8" i="55"/>
  <c r="E8" i="55"/>
  <c r="H7" i="55"/>
  <c r="F7" i="55"/>
  <c r="F10" i="55" s="1"/>
  <c r="E7" i="55"/>
  <c r="E10" i="55" s="1"/>
  <c r="E5" i="55" s="1"/>
  <c r="C7" i="53"/>
  <c r="E6" i="12"/>
  <c r="C16" i="53"/>
  <c r="D6" i="12" l="1"/>
  <c r="F5" i="55"/>
  <c r="C23" i="53"/>
  <c r="C19" i="53"/>
  <c r="K11" i="49" l="1"/>
  <c r="J11" i="49"/>
  <c r="I5" i="50" l="1"/>
  <c r="I6" i="50" s="1"/>
  <c r="H5" i="50"/>
  <c r="H6" i="50" s="1"/>
  <c r="B4" i="50" l="1"/>
  <c r="B2" i="50"/>
  <c r="E6" i="50"/>
  <c r="F3" i="20" l="1"/>
  <c r="E3" i="20"/>
  <c r="E7" i="12" l="1"/>
  <c r="C8" i="53" s="1"/>
  <c r="B7" i="50"/>
  <c r="D8" i="12"/>
  <c r="F8" i="12"/>
  <c r="E8" i="12"/>
  <c r="C9" i="53" l="1"/>
  <c r="F7" i="12" l="1"/>
  <c r="F11" i="49" l="1"/>
  <c r="D7" i="12" s="1"/>
  <c r="A4" i="20" l="1"/>
  <c r="B5" i="49"/>
  <c r="B3" i="49"/>
  <c r="G11" i="49" l="1"/>
  <c r="F5" i="20" l="1"/>
  <c r="E5" i="20"/>
  <c r="B12" i="49" l="1"/>
  <c r="C6" i="20" l="1"/>
  <c r="D9" i="12" s="1"/>
  <c r="D10" i="12" s="1"/>
  <c r="F6" i="20" l="1"/>
  <c r="F9" i="12" s="1"/>
  <c r="F10" i="12" s="1"/>
  <c r="E6" i="20"/>
  <c r="E9" i="12" s="1"/>
  <c r="C12" i="53" l="1"/>
  <c r="C13" i="53" s="1"/>
  <c r="E10" i="12"/>
  <c r="A7" i="20"/>
  <c r="C21" i="53" l="1"/>
  <c r="C25" i="53" s="1"/>
  <c r="A2" i="20"/>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alcChain>
</file>

<file path=xl/sharedStrings.xml><?xml version="1.0" encoding="utf-8"?>
<sst xmlns="http://schemas.openxmlformats.org/spreadsheetml/2006/main" count="189" uniqueCount="156">
  <si>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</si>
  <si>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</si>
  <si>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</si>
  <si>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</si>
  <si>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</si>
  <si>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</si>
  <si>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</si>
  <si>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</si>
  <si>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</si>
  <si>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</si>
  <si>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</si>
  <si>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</si>
  <si>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</si>
  <si>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</si>
  <si>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</si>
  <si>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</si>
  <si>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</si>
  <si>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</si>
  <si>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</si>
  <si>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</si>
  <si>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</si>
  <si>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</si>
  <si>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</si>
  <si>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 xml:space="preserve">Sr. No. </t>
  </si>
  <si>
    <t>Account Status</t>
  </si>
  <si>
    <t>TOTAL:</t>
  </si>
  <si>
    <t>Total :</t>
  </si>
  <si>
    <t>S. No.</t>
  </si>
  <si>
    <t>Annexure</t>
  </si>
  <si>
    <t>Party Name</t>
  </si>
  <si>
    <t>Expected Date of realization/ settlement</t>
  </si>
  <si>
    <t>Balance as per Balance Sheet</t>
  </si>
  <si>
    <t>Fair Valuation Assessment</t>
  </si>
  <si>
    <t>Fair Value Assessment</t>
  </si>
  <si>
    <t>Advance Date</t>
  </si>
  <si>
    <t>N.A.</t>
  </si>
  <si>
    <t>Data not provided</t>
  </si>
  <si>
    <t>I</t>
  </si>
  <si>
    <t>II</t>
  </si>
  <si>
    <t>III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</si>
  <si>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</si>
  <si>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</si>
  <si>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</si>
  <si>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</si>
  <si>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</si>
  <si>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</si>
  <si>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</si>
  <si>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</si>
  <si>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</si>
  <si>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</si>
  <si>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</si>
  <si>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</si>
  <si>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</si>
  <si>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</si>
  <si>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</si>
  <si>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</si>
  <si>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</si>
  <si>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</si>
  <si>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</si>
  <si>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</si>
  <si>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</si>
  <si>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</si>
  <si>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</si>
  <si>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</si>
  <si>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</si>
  <si>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</si>
  <si>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</si>
  <si>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</si>
  <si>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</si>
  <si>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</si>
  <si>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</si>
  <si>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</si>
  <si>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Item</t>
  </si>
  <si>
    <t>Asset Amount</t>
  </si>
  <si>
    <t>No data provided</t>
  </si>
  <si>
    <t>Cash &amp; Cash equivalents</t>
  </si>
  <si>
    <t>Amount as per Balance Sheet</t>
  </si>
  <si>
    <t>Figures in INR Lakhs</t>
  </si>
  <si>
    <t>Not Applicable</t>
  </si>
  <si>
    <t>CASH &amp; CASH EQUIVALENTS</t>
  </si>
  <si>
    <t>Non-current Investments</t>
  </si>
  <si>
    <t>NON-CURRENT INVESTMENT</t>
  </si>
  <si>
    <t>Nature of the Investment</t>
  </si>
  <si>
    <t>Counter-Party Name</t>
  </si>
  <si>
    <t>Amount Invested</t>
  </si>
  <si>
    <t>No. of Shares</t>
  </si>
  <si>
    <t>Chance of Recoverability</t>
  </si>
  <si>
    <t xml:space="preserve">Unquoted Investment </t>
  </si>
  <si>
    <t>NA</t>
  </si>
  <si>
    <t>Date of Investment</t>
  </si>
  <si>
    <t>OTHER NON-CURRENT FINANCIAL ASSETS</t>
  </si>
  <si>
    <t>Nature/ Purpose of Asset</t>
  </si>
  <si>
    <t>Other Non-current Financial Assets</t>
  </si>
  <si>
    <t xml:space="preserve">Realizable Value Assessment </t>
  </si>
  <si>
    <t xml:space="preserve">Realizable Value Assessment
</t>
  </si>
  <si>
    <t>Realizable Value Assessment</t>
  </si>
  <si>
    <t>SUMMARY OF VALUATION ASSESSMENT OF CURRENT ASSETS</t>
  </si>
  <si>
    <t>1. Assessment is done based on the discussions done with the lender and the details which they could provide to us on our queries.
2. All the notes on the current status of amount recovery are given by lender. Notes and data provided by lender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lender could provide to us as per our queries &amp; discussions held during the course of the assessment and further opinion made by us based on the available information and facts on record.
5. Valuation of  Currents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lender. So our values should not be regarded as any judgment in regard to the recoverability of Current Assets.</t>
  </si>
  <si>
    <t>Balances with banks on current accounts</t>
  </si>
  <si>
    <t>1. Assessment is done based on the discussions done with the lender and the details which they could provide to us on our queries.
2. This is just a general assessment on the basis of general Industry practice, based on the details which the lender provided to us as per our queries &amp; discussions with the lender.
3. No audit of any kind is performed by us for the books of account or ledger statements and all this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he/she analyse in recoveries of outstanding dues. Ultimate recovery depends on efforts, extensive follow-ups and close scrutiny of individual case made by the lender.So our values should not be regarded as any judgment in regard to the recoverability of Current Assets.</t>
  </si>
  <si>
    <t xml:space="preserve">Loans and Advances to related parties </t>
  </si>
  <si>
    <t>Related Party Advances</t>
  </si>
  <si>
    <t>1. Assessment is done based on the discussions done with the lender and the details which they could provide to us on our queries.
2. The complete list of counter-parties are taken from the data provided by the lender for 31st March 2019.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lender. So our values should not be regarded as any judgment in regard to the recoverability of Current Assets.</t>
  </si>
  <si>
    <t xml:space="preserve">NSL Nagapatnam Power Ventures Pvt. Ltd. </t>
  </si>
  <si>
    <t xml:space="preserve">NSL Orissa Power Company Pvt. Ltd. </t>
  </si>
  <si>
    <t>Ceres Mining Pvt Ltd.</t>
  </si>
  <si>
    <t xml:space="preserve">NSL Nagapatnam Power and Infratech  Pvt. Ltd. </t>
  </si>
  <si>
    <t xml:space="preserve">NAV </t>
  </si>
  <si>
    <t xml:space="preserve">Particulars </t>
  </si>
  <si>
    <t>Amount (in Lakhs)</t>
  </si>
  <si>
    <t>Fixed Assets</t>
  </si>
  <si>
    <t xml:space="preserve">Current Assets </t>
  </si>
  <si>
    <t>Cash &amp; Cash Equivalents</t>
  </si>
  <si>
    <t>Total Assets</t>
  </si>
  <si>
    <t>Liabilities</t>
  </si>
  <si>
    <t>Borrowings,non-current</t>
  </si>
  <si>
    <t>Other Current  Liabilities</t>
  </si>
  <si>
    <t>Total Liabilities</t>
  </si>
  <si>
    <t xml:space="preserve">Net Asset Valuation </t>
  </si>
  <si>
    <t>No of Shares Outstanding (lakhs)</t>
  </si>
  <si>
    <t>NAV per share</t>
  </si>
  <si>
    <t>Property, Plant and Equipment</t>
  </si>
  <si>
    <t>NIL</t>
  </si>
  <si>
    <t xml:space="preserve">Tangible Assets </t>
  </si>
  <si>
    <t xml:space="preserve">Non Current Investments </t>
  </si>
  <si>
    <t>1. Assessment is done based on the discussions done with the lender and the details which they provided to us on our queries.
2. Basis of the assessment is mentioned against each line item based on the information provided to us by the lender..
3. We have considered the outstanding Balance as per data provided by the company for 31st March  2019.
4. No audit of any kind is performed by us from the books of account or ledger statements and all this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close scrutiny of individual case made by the lender. So our values should not be regarded as any judgment in regard to the recoverability of Current Assets.</t>
  </si>
  <si>
    <t xml:space="preserve"> Non current Investments </t>
  </si>
  <si>
    <t>Other Non Current Financial Assets</t>
  </si>
  <si>
    <t>PROPERTY, PLANT &amp; EQUIPMENTS</t>
  </si>
  <si>
    <t>Items Details</t>
  </si>
  <si>
    <t>Gross Value</t>
  </si>
  <si>
    <t>Net Value</t>
  </si>
  <si>
    <t xml:space="preserve">Fair Value Assessment </t>
  </si>
  <si>
    <t>INR in Lakhs</t>
  </si>
  <si>
    <t>Property, plant &amp; Equipments</t>
  </si>
  <si>
    <t>i</t>
  </si>
  <si>
    <t>-</t>
  </si>
  <si>
    <t>ii</t>
  </si>
  <si>
    <t>Office Equipments</t>
  </si>
  <si>
    <t>iii</t>
  </si>
  <si>
    <t>Notes:</t>
  </si>
  <si>
    <t>1. The details regarding is as per the information provided to us by PTC India Financial Services Pvt. Ltd.</t>
  </si>
  <si>
    <t>Details as on 31st March 2022</t>
  </si>
  <si>
    <t xml:space="preserve">The Investee Company is a non-publicly traded company. There is a very limited information available in public domain. We have calculated the Fair Value and Realizable Value based on our asset valuation of these respective companies as on 31.03.2022.
As per NAV method the value of the company is calculated comes out Negative. 
Therefore, we cannot comment on recoverability of the outstanding amount. Hence, we have considered the value to be NIL.
</t>
  </si>
  <si>
    <t>The Investee Company is a non-publicly traded company. There is a very limited information available in public domain. As the amount of the investment is negligible in value. We have not assigned any value to it.</t>
  </si>
  <si>
    <t>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current asset is real cash.
Hence the fair market value and realizable value are INR 86.47 Lakhs subject to the condition "No transactions in the said bank account/accounts" post 31st March 2022.
All the data provided by the company are considered in good faith. If any inconsistency is found between the books and the actual amount, the given figures will be null and void.</t>
  </si>
  <si>
    <t xml:space="preserve">The Investee Company is a non-publicly traded company. There is a very limited information available in public domain.  In the absence of the relevant information needed for the valuation, we cannot assign any valu\e to it.
Therefore, we cannot comment on recoverability of the outstanding amount. Hence, we have considered the value to be NIL.
</t>
  </si>
  <si>
    <t>NAV  Calculation of NSL Conventional Power  Pvt. Ltd. 2022</t>
  </si>
  <si>
    <t>Trade Payables</t>
  </si>
  <si>
    <t>No specific details/ information available</t>
  </si>
  <si>
    <t>Furnitures &amp; Fixtures</t>
  </si>
  <si>
    <t>Data Processing Equipments</t>
  </si>
  <si>
    <t>2. As per the copy financial statement, the project company does not have any investment in land/ Fixed Assets</t>
  </si>
  <si>
    <t>3. No physical site survey of the subject assets has been done by us and we have done  this opinion report based on the data/ information provided by client.</t>
  </si>
  <si>
    <t>4. Since no certain information were made available to us for the computation purpose apart from that the project company is not in operational from a long time. Therefore this opinion report has been prepared on the assumption that all equipments with the company as per balance sheet.</t>
  </si>
  <si>
    <t xml:space="preserve">We have not received any information/ documents from the Company/ lender regarding related parties of loans and advance, period of pendency, reason of pendency, status of the recovery procedures etc. We have assumed that the amount paid in the normal course of business and will be duly recoverable. but the Company is a non- operational company and the given amount is a considerable amount, 
Hence, we have considered the Fair Market value and Realizable value to be 30% and 15%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</si>
</sst>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gt;=10000000]##\,##\,##\,##0;[&gt;=100000]\ ##\,##\,##0;##,##0"/>
    <numFmt numFmtId="170" formatCode="_-* #,##0_-;\-* #,##0_-;_-* &quot;-&quot;_-;_-@_-"/>
    <numFmt numFmtId="171" formatCode="_-* #,##0.00_-;\-* #,##0.00_-;_-* &quot;-&quot;??_-;_-@_-"/>
    <numFmt numFmtId="172" formatCode="_(* #,##0.00_);_(* \(#,##0.00\);_(* \-??_);_(@_)"/>
    <numFmt numFmtId="173" formatCode="0.00_)"/>
    <numFmt numFmtId="174" formatCode="0.000"/>
    <numFmt numFmtId="175" formatCode="&quot;$&quot;#,##0.0_);\(&quot;$&quot;#,##0.0\)"/>
    <numFmt numFmtId="176" formatCode="General_)"/>
    <numFmt numFmtId="177" formatCode="0.0%;\(0.0%\)"/>
    <numFmt numFmtId="178" formatCode="&quot;$&quot;#,##0.0"/>
    <numFmt numFmtId="179" formatCode="0.00000000"/>
    <numFmt numFmtId="180" formatCode="_-* #,##0\ _D_M_-;\-* #,##0\ _D_M_-;_-* &quot;-&quot;\ _D_M_-;_-@_-"/>
    <numFmt numFmtId="181" formatCode="_-* #,##0.00\ _D_M_-;\-* #,##0.00\ _D_M_-;_-* &quot;-&quot;??\ _D_M_-;_-@_-"/>
    <numFmt numFmtId="182" formatCode="#,##0\ &quot;F&quot;;[Red]\-#,##0\ &quot;F&quot;"/>
    <numFmt numFmtId="183" formatCode="mm/dd/yy"/>
    <numFmt numFmtId="184" formatCode="#,##0&quot;£&quot;_);\(#,##0&quot;£&quot;\)"/>
    <numFmt numFmtId="185" formatCode="#,##0&quot;£&quot;_);[Red]\(#,##0&quot;£&quot;\)"/>
    <numFmt numFmtId="186" formatCode="_-&quot;$&quot;* #,##0_-;\-&quot;$&quot;* #,##0_-;_-&quot;$&quot;* &quot;-&quot;_-;_-@_-"/>
    <numFmt numFmtId="187" formatCode="_-&quot;$&quot;* #,##0.00_-;\-&quot;$&quot;* #,##0.00_-;_-&quot;$&quot;* &quot;-&quot;??_-;_-@_-"/>
    <numFmt numFmtId="188" formatCode="#,##0.00;[Red]\-#,##0.00."/>
    <numFmt numFmtId="189" formatCode="_ &quot;Rs.&quot;\ * #,##0.000_ ;_ &quot;Rs.&quot;\ * \-#,##0.000_ ;_ &quot;Rs.&quot;\ * &quot;-&quot;??_ ;_ @_ "/>
    <numFmt numFmtId="190" formatCode="_ &quot;Rs.&quot;\ * #,##0.0000_ ;_ &quot;Rs.&quot;\ * \-#,##0.0000_ ;_ &quot;Rs.&quot;\ * &quot;-&quot;??_ ;_ @_ "/>
  </numFmts>
  <fonts count="56">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i/>
      <sz val="9"/>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2"/>
      <color theme="1"/>
      <name val="Calibri"/>
      <family val="2"/>
      <scheme val="minor"/>
    </font>
    <font>
      <b/>
      <sz val="11"/>
      <name val="Calibri"/>
      <family val="2"/>
      <scheme val="minor"/>
    </font>
    <font>
      <b/>
      <i/>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b/>
      <sz val="12"/>
      <color theme="1" tint="0.14999847407452621"/>
      <name val="Calibri"/>
      <family val="2"/>
      <scheme val="minor"/>
    </font>
  </fonts>
  <fills count="22">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rgb="FFFFFFFF"/>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auto="1"/>
      </left>
      <right/>
      <top style="thin">
        <color indexed="64"/>
      </top>
      <bottom/>
      <diagonal/>
    </border>
  </borders>
  <cellStyleXfs count="5093">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4" fillId="0" borderId="0">
      <alignment vertical="center"/>
    </xf>
    <xf numFmtId="43" fontId="15"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6" fillId="0" borderId="0">
      <alignment vertical="top"/>
    </xf>
    <xf numFmtId="0" fontId="17"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5" fillId="0" borderId="0" applyFill="0" applyBorder="0"/>
    <xf numFmtId="0" fontId="28" fillId="0" borderId="0" applyNumberFormat="0" applyFill="0" applyBorder="0" applyAlignment="0" applyProtection="0"/>
    <xf numFmtId="175" fontId="5" fillId="0" borderId="0" applyFill="0" applyBorder="0" applyAlignment="0"/>
    <xf numFmtId="176" fontId="29" fillId="0" borderId="0" applyFill="0" applyBorder="0" applyAlignment="0"/>
    <xf numFmtId="174" fontId="29" fillId="0" borderId="0" applyFill="0" applyBorder="0" applyAlignment="0"/>
    <xf numFmtId="177" fontId="5" fillId="0" borderId="0" applyFill="0" applyBorder="0" applyAlignment="0"/>
    <xf numFmtId="178" fontId="5"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3" fillId="0" borderId="0"/>
    <xf numFmtId="0" fontId="20" fillId="0" borderId="0"/>
    <xf numFmtId="43" fontId="16" fillId="0" borderId="0" applyFont="0" applyFill="0" applyBorder="0" applyAlignment="0" applyProtection="0">
      <alignment vertical="top"/>
    </xf>
    <xf numFmtId="175" fontId="5" fillId="0" borderId="0" applyFont="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16" fillId="0" borderId="0" applyFont="0" applyFill="0" applyBorder="0" applyAlignment="0" applyProtection="0">
      <alignment vertical="top"/>
    </xf>
    <xf numFmtId="172"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172" fontId="5" fillId="0" borderId="0" applyFill="0" applyBorder="0" applyAlignment="0" applyProtection="0"/>
    <xf numFmtId="172" fontId="5" fillId="0" borderId="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0" fillId="0" borderId="0" applyNumberFormat="0" applyAlignment="0">
      <alignment horizontal="left"/>
    </xf>
    <xf numFmtId="165" fontId="16" fillId="0" borderId="0" applyFont="0" applyFill="0" applyBorder="0" applyAlignment="0" applyProtection="0">
      <alignment vertical="top"/>
    </xf>
    <xf numFmtId="176" fontId="2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6" fillId="0" borderId="0" applyFill="0" applyBorder="0" applyAlignment="0"/>
    <xf numFmtId="38" fontId="31" fillId="0" borderId="17">
      <alignment vertical="center"/>
    </xf>
    <xf numFmtId="180" fontId="5" fillId="0" borderId="0" applyFont="0" applyFill="0" applyBorder="0" applyAlignment="0" applyProtection="0"/>
    <xf numFmtId="181" fontId="5" fillId="0" borderId="0" applyFont="0" applyFill="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32" fillId="0" borderId="0" applyNumberFormat="0" applyAlignment="0">
      <alignment horizontal="left"/>
    </xf>
    <xf numFmtId="0" fontId="5" fillId="0" borderId="0" applyFont="0" applyFill="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13"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4" fillId="14"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38" fontId="24" fillId="7" borderId="0" applyNumberFormat="0" applyBorder="0" applyAlignment="0" applyProtection="0"/>
    <xf numFmtId="0" fontId="25" fillId="0" borderId="0">
      <alignment horizontal="left"/>
    </xf>
    <xf numFmtId="0" fontId="22" fillId="0" borderId="0">
      <alignment horizontal="left"/>
    </xf>
    <xf numFmtId="0" fontId="22" fillId="0" borderId="18" applyNumberFormat="0" applyAlignment="0" applyProtection="0">
      <alignment horizontal="left" vertical="center"/>
    </xf>
    <xf numFmtId="0" fontId="22" fillId="0" borderId="14">
      <alignment horizontal="left" vertical="center"/>
    </xf>
    <xf numFmtId="0" fontId="41" fillId="0" borderId="0" applyNumberFormat="0" applyFill="0" applyBorder="0" applyAlignment="0" applyProtection="0">
      <alignment vertical="top"/>
      <protection locked="0"/>
    </xf>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15"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0" fontId="24" fillId="14" borderId="0"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0" fontId="24" fillId="7" borderId="15" applyNumberFormat="0" applyBorder="0" applyAlignment="0" applyProtection="0"/>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0" fontId="26" fillId="0" borderId="5"/>
    <xf numFmtId="0" fontId="19" fillId="0" borderId="19"/>
    <xf numFmtId="37" fontId="33" fillId="0" borderId="0"/>
    <xf numFmtId="173" fontId="27" fillId="0" borderId="0"/>
    <xf numFmtId="173" fontId="40"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5"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16" fillId="0" borderId="0">
      <alignment vertical="top"/>
    </xf>
    <xf numFmtId="0" fontId="16"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3" fillId="0" borderId="0"/>
    <xf numFmtId="0" fontId="13" fillId="0" borderId="0"/>
    <xf numFmtId="0" fontId="13" fillId="0" borderId="0"/>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 fillId="6" borderId="16" applyNumberFormat="0" applyFont="0" applyAlignment="0" applyProtection="0"/>
    <xf numFmtId="40" fontId="16" fillId="11" borderId="0">
      <alignment horizontal="right"/>
    </xf>
    <xf numFmtId="0" fontId="34" fillId="10" borderId="0">
      <alignment horizontal="center"/>
    </xf>
    <xf numFmtId="0" fontId="18" fillId="12" borderId="0"/>
    <xf numFmtId="0" fontId="35" fillId="11" borderId="0" applyBorder="0">
      <alignment horizontal="centerContinuous"/>
    </xf>
    <xf numFmtId="0" fontId="36" fillId="16" borderId="0" applyBorder="0">
      <alignment horizontal="centerContinuous"/>
    </xf>
    <xf numFmtId="178" fontId="5" fillId="0" borderId="0" applyFont="0" applyFill="0" applyBorder="0" applyAlignment="0" applyProtection="0"/>
    <xf numFmtId="182"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alignment vertical="top"/>
    </xf>
    <xf numFmtId="175" fontId="5" fillId="0" borderId="0" applyFill="0" applyBorder="0" applyAlignment="0"/>
    <xf numFmtId="176" fontId="29" fillId="0" borderId="0" applyFill="0" applyBorder="0" applyAlignment="0"/>
    <xf numFmtId="175" fontId="5" fillId="0" borderId="0" applyFill="0" applyBorder="0" applyAlignment="0"/>
    <xf numFmtId="179" fontId="5" fillId="0" borderId="0" applyFill="0" applyBorder="0" applyAlignment="0"/>
    <xf numFmtId="176" fontId="29" fillId="0" borderId="0" applyFill="0" applyBorder="0" applyAlignment="0"/>
    <xf numFmtId="183" fontId="37" fillId="0" borderId="0" applyNumberFormat="0" applyFill="0" applyBorder="0" applyAlignment="0" applyProtection="0">
      <alignment horizontal="left"/>
    </xf>
    <xf numFmtId="4" fontId="18" fillId="8" borderId="20" applyNumberFormat="0" applyProtection="0">
      <alignment horizontal="left" vertical="center"/>
    </xf>
    <xf numFmtId="4" fontId="18" fillId="17" borderId="0" applyNumberFormat="0" applyProtection="0">
      <alignment horizontal="left" vertical="center"/>
    </xf>
    <xf numFmtId="4" fontId="16" fillId="18" borderId="20" applyNumberFormat="0" applyProtection="0">
      <alignment horizontal="right" vertical="center"/>
    </xf>
    <xf numFmtId="4" fontId="16" fillId="19" borderId="20" applyNumberFormat="0" applyProtection="0">
      <alignment horizontal="left" vertical="center"/>
    </xf>
    <xf numFmtId="0" fontId="16" fillId="17" borderId="20" applyNumberFormat="0" applyProtection="0">
      <alignment horizontal="left" vertical="top"/>
    </xf>
    <xf numFmtId="0" fontId="5" fillId="0" borderId="0"/>
    <xf numFmtId="0" fontId="5" fillId="0" borderId="0"/>
    <xf numFmtId="0" fontId="26" fillId="0" borderId="0"/>
    <xf numFmtId="0" fontId="19" fillId="0" borderId="0"/>
    <xf numFmtId="40" fontId="38" fillId="0" borderId="0" applyBorder="0">
      <alignment horizontal="right"/>
    </xf>
    <xf numFmtId="49" fontId="16" fillId="0" borderId="0" applyFill="0" applyBorder="0" applyAlignment="0"/>
    <xf numFmtId="184" fontId="5" fillId="0" borderId="0" applyFill="0" applyBorder="0" applyAlignment="0"/>
    <xf numFmtId="185" fontId="5" fillId="0" borderId="0" applyFill="0" applyBorder="0" applyAlignment="0"/>
    <xf numFmtId="40" fontId="39" fillId="0" borderId="0"/>
    <xf numFmtId="170" fontId="5" fillId="0" borderId="0" applyFont="0" applyFill="0" applyBorder="0" applyAlignment="0" applyProtection="0"/>
    <xf numFmtId="171" fontId="5" fillId="0" borderId="0" applyFont="0" applyFill="0" applyBorder="0" applyAlignment="0" applyProtection="0"/>
    <xf numFmtId="186" fontId="5" fillId="0" borderId="0" applyFont="0" applyFill="0" applyBorder="0" applyAlignment="0" applyProtection="0"/>
    <xf numFmtId="187" fontId="5" fillId="0" borderId="0" applyFont="0" applyFill="0" applyBorder="0" applyAlignment="0" applyProtection="0"/>
    <xf numFmtId="0" fontId="16" fillId="17" borderId="21" applyNumberFormat="0" applyProtection="0">
      <alignment horizontal="left" vertical="top"/>
    </xf>
    <xf numFmtId="4" fontId="16" fillId="19" borderId="21" applyNumberFormat="0" applyProtection="0">
      <alignment horizontal="left" vertical="center"/>
    </xf>
    <xf numFmtId="4" fontId="16" fillId="18"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0" fontId="22" fillId="0" borderId="23">
      <alignment horizontal="left" vertical="center"/>
    </xf>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15"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0" fontId="24" fillId="7" borderId="24" applyNumberFormat="0" applyBorder="0" applyAlignment="0" applyProtection="0"/>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165"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0" fontId="16" fillId="0" borderId="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16" fillId="0" borderId="0">
      <alignment vertical="top"/>
    </xf>
    <xf numFmtId="0" fontId="16" fillId="0" borderId="0">
      <alignment vertical="top"/>
    </xf>
    <xf numFmtId="0" fontId="16"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5" applyNumberFormat="0" applyProtection="0">
      <alignment horizontal="left" vertical="center"/>
    </xf>
    <xf numFmtId="4" fontId="16" fillId="18" borderId="25" applyNumberFormat="0" applyProtection="0">
      <alignment horizontal="right" vertical="center"/>
    </xf>
    <xf numFmtId="4" fontId="16" fillId="19" borderId="25" applyNumberFormat="0" applyProtection="0">
      <alignment horizontal="left" vertical="center"/>
    </xf>
    <xf numFmtId="0" fontId="16" fillId="17" borderId="25" applyNumberFormat="0" applyProtection="0">
      <alignment horizontal="left" vertical="top"/>
    </xf>
    <xf numFmtId="43" fontId="3" fillId="0" borderId="0" applyFont="0" applyFill="0" applyBorder="0" applyAlignment="0" applyProtection="0"/>
    <xf numFmtId="0" fontId="16" fillId="17" borderId="25" applyNumberFormat="0" applyProtection="0">
      <alignment horizontal="left" vertical="top"/>
    </xf>
    <xf numFmtId="4" fontId="16" fillId="19" borderId="25" applyNumberFormat="0" applyProtection="0">
      <alignment horizontal="left" vertical="center"/>
    </xf>
    <xf numFmtId="4" fontId="16" fillId="18" borderId="25" applyNumberFormat="0" applyProtection="0">
      <alignment horizontal="right" vertical="center"/>
    </xf>
    <xf numFmtId="4" fontId="18" fillId="8" borderId="2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4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26">
      <alignment horizontal="left" vertical="center"/>
    </xf>
    <xf numFmtId="4" fontId="18" fillId="8" borderId="30" applyNumberFormat="0" applyProtection="0">
      <alignment horizontal="left" vertical="center"/>
    </xf>
    <xf numFmtId="4" fontId="16" fillId="18" borderId="30" applyNumberFormat="0" applyProtection="0">
      <alignment horizontal="right" vertical="center"/>
    </xf>
    <xf numFmtId="4" fontId="16" fillId="19" borderId="30" applyNumberFormat="0" applyProtection="0">
      <alignment horizontal="left" vertical="center"/>
    </xf>
    <xf numFmtId="0" fontId="16" fillId="17" borderId="30" applyNumberFormat="0" applyProtection="0">
      <alignment horizontal="left" vertical="top"/>
    </xf>
    <xf numFmtId="0" fontId="16" fillId="17" borderId="30" applyNumberFormat="0" applyProtection="0">
      <alignment horizontal="left" vertical="top"/>
    </xf>
    <xf numFmtId="4" fontId="16" fillId="19" borderId="30" applyNumberFormat="0" applyProtection="0">
      <alignment horizontal="left" vertical="center"/>
    </xf>
    <xf numFmtId="4" fontId="16" fillId="18" borderId="30" applyNumberFormat="0" applyProtection="0">
      <alignment horizontal="right" vertical="center"/>
    </xf>
    <xf numFmtId="4" fontId="18" fillId="8" borderId="30"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2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15"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10" fontId="24" fillId="7" borderId="28" applyNumberFormat="0" applyBorder="0" applyAlignment="0" applyProtection="0"/>
    <xf numFmtId="4" fontId="18" fillId="8" borderId="31" applyNumberFormat="0" applyProtection="0">
      <alignment horizontal="left" vertical="center"/>
    </xf>
    <xf numFmtId="4" fontId="16" fillId="18" borderId="31" applyNumberFormat="0" applyProtection="0">
      <alignment horizontal="right" vertical="center"/>
    </xf>
    <xf numFmtId="4" fontId="16" fillId="19" borderId="31" applyNumberFormat="0" applyProtection="0">
      <alignment horizontal="left" vertical="center"/>
    </xf>
    <xf numFmtId="0" fontId="16" fillId="17" borderId="31" applyNumberFormat="0" applyProtection="0">
      <alignment horizontal="left" vertical="top"/>
    </xf>
    <xf numFmtId="0" fontId="16" fillId="17" borderId="31" applyNumberFormat="0" applyProtection="0">
      <alignment horizontal="left" vertical="top"/>
    </xf>
    <xf numFmtId="4" fontId="16" fillId="19" borderId="31" applyNumberFormat="0" applyProtection="0">
      <alignment horizontal="left" vertical="center"/>
    </xf>
    <xf numFmtId="4" fontId="16" fillId="18"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2">
      <alignment horizontal="left" vertical="center"/>
    </xf>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15"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10" fontId="24" fillId="7" borderId="33"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1" applyNumberFormat="0" applyProtection="0">
      <alignment horizontal="left" vertical="center"/>
    </xf>
    <xf numFmtId="4" fontId="16" fillId="18" borderId="31" applyNumberFormat="0" applyProtection="0">
      <alignment horizontal="right" vertical="center"/>
    </xf>
    <xf numFmtId="4" fontId="16" fillId="19" borderId="31" applyNumberFormat="0" applyProtection="0">
      <alignment horizontal="left" vertical="center"/>
    </xf>
    <xf numFmtId="0" fontId="16" fillId="17" borderId="31" applyNumberFormat="0" applyProtection="0">
      <alignment horizontal="left" vertical="top"/>
    </xf>
    <xf numFmtId="43" fontId="3" fillId="0" borderId="0" applyFont="0" applyFill="0" applyBorder="0" applyAlignment="0" applyProtection="0"/>
    <xf numFmtId="0" fontId="16" fillId="17" borderId="31" applyNumberFormat="0" applyProtection="0">
      <alignment horizontal="left" vertical="top"/>
    </xf>
    <xf numFmtId="4" fontId="16" fillId="19" borderId="31" applyNumberFormat="0" applyProtection="0">
      <alignment horizontal="left" vertical="center"/>
    </xf>
    <xf numFmtId="4" fontId="16" fillId="18"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2">
      <alignment horizontal="left" vertical="center"/>
    </xf>
    <xf numFmtId="4" fontId="18" fillId="8" borderId="31" applyNumberFormat="0" applyProtection="0">
      <alignment horizontal="left" vertical="center"/>
    </xf>
    <xf numFmtId="4" fontId="16" fillId="18" borderId="31" applyNumberFormat="0" applyProtection="0">
      <alignment horizontal="right" vertical="center"/>
    </xf>
    <xf numFmtId="4" fontId="16" fillId="19" borderId="31" applyNumberFormat="0" applyProtection="0">
      <alignment horizontal="left" vertical="center"/>
    </xf>
    <xf numFmtId="0" fontId="16" fillId="17" borderId="31" applyNumberFormat="0" applyProtection="0">
      <alignment horizontal="left" vertical="top"/>
    </xf>
    <xf numFmtId="0" fontId="16" fillId="17" borderId="31" applyNumberFormat="0" applyProtection="0">
      <alignment horizontal="left" vertical="top"/>
    </xf>
    <xf numFmtId="4" fontId="16" fillId="19" borderId="31" applyNumberFormat="0" applyProtection="0">
      <alignment horizontal="left" vertical="center"/>
    </xf>
    <xf numFmtId="4" fontId="16" fillId="18" borderId="31" applyNumberFormat="0" applyProtection="0">
      <alignment horizontal="right" vertical="center"/>
    </xf>
    <xf numFmtId="4" fontId="18" fillId="8" borderId="3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2">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15"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10" fontId="24" fillId="7" borderId="34"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8" borderId="21" applyNumberFormat="0" applyProtection="0">
      <alignment horizontal="right" vertical="center"/>
    </xf>
    <xf numFmtId="4" fontId="16" fillId="19" borderId="21" applyNumberFormat="0" applyProtection="0">
      <alignment horizontal="left" vertical="center"/>
    </xf>
    <xf numFmtId="0" fontId="16" fillId="17" borderId="21" applyNumberFormat="0" applyProtection="0">
      <alignment horizontal="left" vertical="top"/>
    </xf>
    <xf numFmtId="43" fontId="3" fillId="0" borderId="0" applyFont="0" applyFill="0" applyBorder="0" applyAlignment="0" applyProtection="0"/>
    <xf numFmtId="0" fontId="16" fillId="17" borderId="21" applyNumberFormat="0" applyProtection="0">
      <alignment horizontal="left" vertical="top"/>
    </xf>
    <xf numFmtId="4" fontId="16" fillId="19" borderId="21" applyNumberFormat="0" applyProtection="0">
      <alignment horizontal="left" vertical="center"/>
    </xf>
    <xf numFmtId="4" fontId="16" fillId="18"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21" applyNumberFormat="0" applyProtection="0">
      <alignment horizontal="left" vertical="center"/>
    </xf>
    <xf numFmtId="4" fontId="16" fillId="18" borderId="21" applyNumberFormat="0" applyProtection="0">
      <alignment horizontal="right" vertical="center"/>
    </xf>
    <xf numFmtId="4" fontId="16" fillId="19" borderId="21" applyNumberFormat="0" applyProtection="0">
      <alignment horizontal="left" vertical="center"/>
    </xf>
    <xf numFmtId="0" fontId="16" fillId="17" borderId="21" applyNumberFormat="0" applyProtection="0">
      <alignment horizontal="left" vertical="top"/>
    </xf>
    <xf numFmtId="0" fontId="16" fillId="17" borderId="21" applyNumberFormat="0" applyProtection="0">
      <alignment horizontal="left" vertical="top"/>
    </xf>
    <xf numFmtId="4" fontId="16" fillId="19" borderId="21" applyNumberFormat="0" applyProtection="0">
      <alignment horizontal="left" vertical="center"/>
    </xf>
    <xf numFmtId="4" fontId="16" fillId="18" borderId="21" applyNumberFormat="0" applyProtection="0">
      <alignment horizontal="right" vertical="center"/>
    </xf>
    <xf numFmtId="4" fontId="18" fillId="8" borderId="21"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5"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43" fontId="3" fillId="0" borderId="0" applyFont="0" applyFill="0" applyBorder="0" applyAlignment="0" applyProtection="0"/>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6">
      <alignment horizontal="left" vertical="center"/>
    </xf>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5"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5"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43" fontId="3" fillId="0" borderId="0" applyFont="0" applyFill="0" applyBorder="0" applyAlignment="0" applyProtection="0"/>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22" fillId="0" borderId="36">
      <alignment horizontal="left" vertical="center"/>
    </xf>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0" fontId="22" fillId="0" borderId="36">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15"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10" fontId="24" fillId="7" borderId="37" applyNumberFormat="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43" fontId="3" fillId="0" borderId="0" applyFont="0" applyFill="0" applyBorder="0" applyAlignment="0" applyProtection="0"/>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alignment vertical="top"/>
    </xf>
    <xf numFmtId="43" fontId="5" fillId="0" borderId="0" applyFont="0" applyFill="0" applyBorder="0" applyAlignment="0" applyProtection="0"/>
    <xf numFmtId="43" fontId="21"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5"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 fontId="18" fillId="8" borderId="35" applyNumberFormat="0" applyProtection="0">
      <alignment horizontal="left" vertical="center"/>
    </xf>
    <xf numFmtId="4" fontId="16" fillId="18" borderId="35" applyNumberFormat="0" applyProtection="0">
      <alignment horizontal="right" vertical="center"/>
    </xf>
    <xf numFmtId="4" fontId="16" fillId="19" borderId="35" applyNumberFormat="0" applyProtection="0">
      <alignment horizontal="left" vertical="center"/>
    </xf>
    <xf numFmtId="0" fontId="16" fillId="17" borderId="35" applyNumberFormat="0" applyProtection="0">
      <alignment horizontal="left" vertical="top"/>
    </xf>
    <xf numFmtId="0" fontId="16" fillId="17" borderId="35" applyNumberFormat="0" applyProtection="0">
      <alignment horizontal="left" vertical="top"/>
    </xf>
    <xf numFmtId="4" fontId="16" fillId="19" borderId="35" applyNumberFormat="0" applyProtection="0">
      <alignment horizontal="left" vertical="center"/>
    </xf>
    <xf numFmtId="4" fontId="16" fillId="18" borderId="35" applyNumberFormat="0" applyProtection="0">
      <alignment horizontal="right" vertical="center"/>
    </xf>
    <xf numFmtId="4" fontId="18" fillId="8" borderId="35" applyNumberFormat="0" applyProtection="0">
      <alignment horizontal="left" vertical="center"/>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alignment vertical="top"/>
    </xf>
    <xf numFmtId="43" fontId="16"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center"/>
    </xf>
    <xf numFmtId="43" fontId="3" fillId="0" borderId="0" applyFont="0" applyFill="0" applyBorder="0" applyAlignment="0" applyProtection="0"/>
  </cellStyleXfs>
  <cellXfs count="185">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9" fontId="10" fillId="3" borderId="1" xfId="1" applyNumberFormat="1" applyFont="1" applyFill="1" applyBorder="1"/>
    <xf numFmtId="168" fontId="8" fillId="0" borderId="1" xfId="1" applyNumberFormat="1" applyFont="1" applyBorder="1" applyAlignment="1">
      <alignment horizontal="center" vertical="center"/>
    </xf>
    <xf numFmtId="0" fontId="8" fillId="0" borderId="0" xfId="0" applyFont="1" applyAlignment="1">
      <alignment horizontal="center" wrapText="1"/>
    </xf>
    <xf numFmtId="10" fontId="8" fillId="0" borderId="0" xfId="0" applyNumberFormat="1" applyFont="1" applyAlignment="1">
      <alignment wrapText="1"/>
    </xf>
    <xf numFmtId="168" fontId="0" fillId="0" borderId="0" xfId="0" applyNumberFormat="1"/>
    <xf numFmtId="4" fontId="10" fillId="3" borderId="1" xfId="1" applyNumberFormat="1" applyFont="1" applyFill="1" applyBorder="1"/>
    <xf numFmtId="0" fontId="8" fillId="0" borderId="0" xfId="0" applyFont="1" applyAlignment="1">
      <alignment wrapText="1"/>
    </xf>
    <xf numFmtId="0" fontId="8" fillId="0" borderId="0" xfId="0" applyFont="1" applyAlignment="1">
      <alignment vertical="center" wrapText="1"/>
    </xf>
    <xf numFmtId="0" fontId="8" fillId="0" borderId="0" xfId="0" applyFont="1"/>
    <xf numFmtId="10" fontId="8" fillId="0" borderId="0" xfId="0" applyNumberFormat="1" applyFont="1"/>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10" fillId="3" borderId="28" xfId="0" applyFont="1" applyFill="1" applyBorder="1" applyAlignment="1">
      <alignment horizontal="center" vertical="center" wrapText="1"/>
    </xf>
    <xf numFmtId="0" fontId="6" fillId="0" borderId="0" xfId="0" applyFont="1" applyAlignment="1">
      <alignment vertical="top" wrapText="1"/>
    </xf>
    <xf numFmtId="4" fontId="8" fillId="0" borderId="34" xfId="1" applyNumberFormat="1" applyFont="1" applyBorder="1" applyAlignment="1">
      <alignment vertical="center"/>
    </xf>
    <xf numFmtId="0" fontId="8" fillId="0" borderId="34" xfId="0" applyFont="1" applyBorder="1" applyAlignment="1">
      <alignment horizontal="left" vertical="center"/>
    </xf>
    <xf numFmtId="0" fontId="8" fillId="0" borderId="34" xfId="0" applyFont="1" applyBorder="1" applyAlignment="1">
      <alignment horizontal="center" vertical="center" wrapText="1"/>
    </xf>
    <xf numFmtId="4" fontId="8" fillId="0" borderId="34" xfId="0" applyNumberFormat="1" applyFont="1" applyBorder="1" applyAlignment="1">
      <alignment horizontal="right" vertical="center" wrapText="1"/>
    </xf>
    <xf numFmtId="0" fontId="8" fillId="0" borderId="34" xfId="0" applyFont="1" applyBorder="1" applyAlignment="1">
      <alignment horizontal="center" vertical="center"/>
    </xf>
    <xf numFmtId="0" fontId="10" fillId="3" borderId="38"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38" xfId="0" applyFont="1" applyBorder="1" applyAlignment="1">
      <alignment horizontal="left" vertical="center" wrapText="1"/>
    </xf>
    <xf numFmtId="37" fontId="13" fillId="9" borderId="38" xfId="1" applyNumberFormat="1" applyFont="1" applyFill="1" applyBorder="1" applyAlignment="1" applyProtection="1">
      <alignment horizontal="right" vertical="center"/>
    </xf>
    <xf numFmtId="168" fontId="8" fillId="0" borderId="38" xfId="1" applyNumberFormat="1" applyFont="1" applyBorder="1" applyAlignment="1">
      <alignment horizontal="center" vertical="center" wrapText="1"/>
    </xf>
    <xf numFmtId="4" fontId="10" fillId="3" borderId="38" xfId="1" applyNumberFormat="1" applyFont="1" applyFill="1" applyBorder="1"/>
    <xf numFmtId="168" fontId="8" fillId="3" borderId="38" xfId="1" applyNumberFormat="1" applyFont="1" applyFill="1" applyBorder="1" applyAlignment="1">
      <alignment horizontal="center" wrapText="1"/>
    </xf>
    <xf numFmtId="0" fontId="8" fillId="3" borderId="38" xfId="0" applyFont="1" applyFill="1" applyBorder="1" applyAlignment="1">
      <alignment wrapText="1"/>
    </xf>
    <xf numFmtId="0" fontId="8" fillId="0" borderId="0" xfId="0" applyFont="1" applyAlignment="1">
      <alignment horizontal="left" wrapText="1"/>
    </xf>
    <xf numFmtId="0" fontId="13" fillId="0" borderId="40" xfId="0" applyFont="1" applyBorder="1" applyAlignment="1">
      <alignment vertical="center" wrapText="1"/>
    </xf>
    <xf numFmtId="4" fontId="13" fillId="0" borderId="40" xfId="0" applyNumberFormat="1" applyFont="1" applyBorder="1" applyAlignment="1">
      <alignment horizontal="center" vertical="center" wrapText="1"/>
    </xf>
    <xf numFmtId="0" fontId="8" fillId="5" borderId="29" xfId="0" applyFont="1" applyFill="1" applyBorder="1" applyAlignment="1">
      <alignment vertical="top" wrapText="1"/>
    </xf>
    <xf numFmtId="0" fontId="12" fillId="3" borderId="45" xfId="0" applyFont="1" applyFill="1" applyBorder="1" applyAlignment="1">
      <alignment horizontal="right" wrapText="1"/>
    </xf>
    <xf numFmtId="0" fontId="44" fillId="0" borderId="0" xfId="0" applyFont="1"/>
    <xf numFmtId="167" fontId="44" fillId="0" borderId="0" xfId="0" applyNumberFormat="1" applyFont="1"/>
    <xf numFmtId="0" fontId="45" fillId="3" borderId="1" xfId="0" applyFont="1" applyFill="1" applyBorder="1" applyAlignment="1">
      <alignment horizontal="center" vertical="center"/>
    </xf>
    <xf numFmtId="167" fontId="45" fillId="3"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 fontId="44" fillId="0" borderId="1" xfId="1" applyNumberFormat="1" applyFont="1" applyBorder="1" applyAlignment="1">
      <alignment horizontal="right" vertical="center"/>
    </xf>
    <xf numFmtId="0" fontId="44" fillId="0" borderId="1" xfId="0" applyFont="1" applyBorder="1" applyAlignment="1">
      <alignment horizontal="center" vertical="top"/>
    </xf>
    <xf numFmtId="0" fontId="44" fillId="0" borderId="34" xfId="0" applyFont="1" applyBorder="1" applyAlignment="1">
      <alignment horizontal="center"/>
    </xf>
    <xf numFmtId="0" fontId="44" fillId="0" borderId="34" xfId="0" applyFont="1" applyBorder="1"/>
    <xf numFmtId="4" fontId="44" fillId="0" borderId="34" xfId="1" applyNumberFormat="1" applyFont="1" applyBorder="1" applyAlignment="1">
      <alignment horizontal="right" vertical="center"/>
    </xf>
    <xf numFmtId="0" fontId="44" fillId="0" borderId="34" xfId="0" applyFont="1" applyBorder="1" applyAlignment="1">
      <alignment horizontal="center" vertical="top"/>
    </xf>
    <xf numFmtId="0" fontId="44" fillId="0" borderId="24" xfId="0" applyFont="1" applyBorder="1"/>
    <xf numFmtId="4" fontId="44" fillId="0" borderId="34" xfId="1" applyNumberFormat="1" applyFont="1" applyFill="1" applyBorder="1" applyAlignment="1">
      <alignment horizontal="right" vertical="center"/>
    </xf>
    <xf numFmtId="0" fontId="44" fillId="0" borderId="1" xfId="0" applyFont="1" applyBorder="1"/>
    <xf numFmtId="4" fontId="45" fillId="3" borderId="1" xfId="1" applyNumberFormat="1" applyFont="1" applyFill="1" applyBorder="1"/>
    <xf numFmtId="0" fontId="20" fillId="3" borderId="1" xfId="0" applyFont="1" applyFill="1" applyBorder="1"/>
    <xf numFmtId="0" fontId="44" fillId="0" borderId="0" xfId="3" applyNumberFormat="1" applyFont="1"/>
    <xf numFmtId="0" fontId="5" fillId="0" borderId="0" xfId="0" applyFont="1" applyAlignment="1">
      <alignment vertical="top" wrapText="1"/>
    </xf>
    <xf numFmtId="0" fontId="5" fillId="0" borderId="0" xfId="0" applyFont="1" applyAlignment="1">
      <alignment vertical="top"/>
    </xf>
    <xf numFmtId="0" fontId="44" fillId="0" borderId="0" xfId="0" applyFont="1" applyAlignment="1">
      <alignment vertical="top" wrapText="1"/>
    </xf>
    <xf numFmtId="0" fontId="12" fillId="3" borderId="39" xfId="0" applyFont="1" applyFill="1" applyBorder="1" applyAlignment="1">
      <alignment horizontal="right" wrapText="1"/>
    </xf>
    <xf numFmtId="167" fontId="10" fillId="3" borderId="38" xfId="0" applyNumberFormat="1" applyFont="1" applyFill="1" applyBorder="1" applyAlignment="1">
      <alignment horizontal="center" vertical="center" wrapText="1"/>
    </xf>
    <xf numFmtId="0" fontId="8" fillId="0" borderId="40" xfId="0" applyFont="1" applyBorder="1" applyAlignment="1">
      <alignment horizontal="center" vertical="center" wrapText="1"/>
    </xf>
    <xf numFmtId="4" fontId="0" fillId="0" borderId="38" xfId="1" applyNumberFormat="1" applyFont="1" applyBorder="1" applyAlignment="1">
      <alignment horizontal="right" vertical="center" wrapText="1"/>
    </xf>
    <xf numFmtId="0" fontId="10" fillId="3" borderId="38" xfId="0" applyFont="1" applyFill="1" applyBorder="1" applyAlignment="1">
      <alignment wrapText="1"/>
    </xf>
    <xf numFmtId="0" fontId="10" fillId="3" borderId="36" xfId="0" applyFont="1" applyFill="1" applyBorder="1" applyAlignment="1">
      <alignment horizontal="center" wrapText="1"/>
    </xf>
    <xf numFmtId="0" fontId="10" fillId="3" borderId="38" xfId="0" applyFont="1" applyFill="1" applyBorder="1" applyAlignment="1">
      <alignment horizontal="center" wrapText="1"/>
    </xf>
    <xf numFmtId="0" fontId="6" fillId="0" borderId="14" xfId="0" applyFont="1" applyBorder="1" applyAlignment="1">
      <alignment horizontal="right" vertical="center" wrapText="1"/>
    </xf>
    <xf numFmtId="9" fontId="0" fillId="0" borderId="0" xfId="0" applyNumberFormat="1"/>
    <xf numFmtId="2" fontId="8" fillId="0" borderId="38" xfId="0" applyNumberFormat="1" applyFont="1" applyBorder="1" applyAlignment="1">
      <alignment vertical="center" wrapText="1"/>
    </xf>
    <xf numFmtId="37" fontId="13" fillId="9" borderId="38" xfId="1" applyNumberFormat="1" applyFont="1" applyFill="1" applyBorder="1" applyAlignment="1" applyProtection="1">
      <alignment horizontal="center" vertical="center"/>
    </xf>
    <xf numFmtId="39" fontId="13" fillId="9" borderId="38" xfId="1" applyNumberFormat="1" applyFont="1" applyFill="1" applyBorder="1" applyAlignment="1" applyProtection="1">
      <alignment horizontal="center" vertical="center"/>
    </xf>
    <xf numFmtId="188" fontId="1" fillId="0" borderId="0" xfId="0" applyNumberFormat="1" applyFont="1" applyAlignment="1">
      <alignment horizontal="right" vertical="center"/>
    </xf>
    <xf numFmtId="188" fontId="0" fillId="0" borderId="0" xfId="0" applyNumberFormat="1" applyAlignment="1">
      <alignment horizontal="right" vertical="center"/>
    </xf>
    <xf numFmtId="0" fontId="49" fillId="0" borderId="0" xfId="0" applyFont="1" applyAlignment="1">
      <alignment horizontal="left" vertical="center"/>
    </xf>
    <xf numFmtId="0" fontId="1" fillId="0" borderId="0" xfId="0" applyFont="1" applyAlignment="1">
      <alignment horizontal="left" vertical="center"/>
    </xf>
    <xf numFmtId="0" fontId="49" fillId="0" borderId="0" xfId="0" applyFont="1"/>
    <xf numFmtId="3" fontId="0" fillId="0" borderId="0" xfId="0" applyNumberFormat="1"/>
    <xf numFmtId="39" fontId="0" fillId="0" borderId="0" xfId="0" applyNumberFormat="1"/>
    <xf numFmtId="4" fontId="13" fillId="0" borderId="46" xfId="0" applyNumberFormat="1" applyFont="1" applyBorder="1" applyAlignment="1">
      <alignment horizontal="right" vertical="center" wrapText="1"/>
    </xf>
    <xf numFmtId="10" fontId="8" fillId="0" borderId="51" xfId="0" applyNumberFormat="1" applyFont="1" applyBorder="1" applyAlignment="1">
      <alignment wrapText="1"/>
    </xf>
    <xf numFmtId="4" fontId="13" fillId="0" borderId="40" xfId="0" applyNumberFormat="1" applyFont="1" applyBorder="1" applyAlignment="1">
      <alignment horizontal="right" vertical="center" wrapText="1"/>
    </xf>
    <xf numFmtId="166" fontId="10" fillId="3" borderId="38" xfId="1" applyNumberFormat="1" applyFont="1" applyFill="1" applyBorder="1" applyAlignment="1">
      <alignment horizontal="center" wrapText="1"/>
    </xf>
    <xf numFmtId="0" fontId="6" fillId="0" borderId="52" xfId="0" applyFont="1" applyBorder="1" applyAlignment="1">
      <alignment horizontal="right" vertical="center" wrapText="1"/>
    </xf>
    <xf numFmtId="0" fontId="6" fillId="0" borderId="53" xfId="0" applyFont="1" applyBorder="1" applyAlignment="1">
      <alignment horizontal="right" vertical="center" wrapText="1"/>
    </xf>
    <xf numFmtId="0" fontId="45" fillId="0" borderId="14" xfId="0" applyFont="1" applyBorder="1" applyAlignment="1">
      <alignment horizontal="left" vertical="center" wrapText="1"/>
    </xf>
    <xf numFmtId="0" fontId="10" fillId="0" borderId="38" xfId="0" applyFont="1" applyBorder="1" applyAlignment="1">
      <alignment horizontal="center" vertical="center" wrapText="1"/>
    </xf>
    <xf numFmtId="0" fontId="0" fillId="0" borderId="0" xfId="0" applyAlignment="1">
      <alignment horizontal="center"/>
    </xf>
    <xf numFmtId="0" fontId="0" fillId="0" borderId="0" xfId="0" applyAlignment="1">
      <alignment wrapText="1"/>
    </xf>
    <xf numFmtId="2" fontId="0" fillId="0" borderId="0" xfId="6" applyNumberFormat="1" applyFont="1"/>
    <xf numFmtId="167" fontId="0" fillId="0" borderId="0" xfId="6" applyFont="1"/>
    <xf numFmtId="37" fontId="50" fillId="21" borderId="38" xfId="1" applyNumberFormat="1" applyFont="1" applyFill="1" applyBorder="1" applyAlignment="1">
      <alignment horizontal="center" vertical="center" wrapText="1"/>
    </xf>
    <xf numFmtId="4" fontId="50" fillId="21" borderId="38" xfId="1" applyNumberFormat="1" applyFont="1" applyFill="1" applyBorder="1" applyAlignment="1">
      <alignment horizontal="center" vertical="center" wrapText="1"/>
    </xf>
    <xf numFmtId="0" fontId="50" fillId="21" borderId="38" xfId="6" applyNumberFormat="1" applyFont="1" applyFill="1" applyBorder="1" applyAlignment="1">
      <alignment horizontal="center" vertical="center" wrapText="1"/>
    </xf>
    <xf numFmtId="37" fontId="50" fillId="0" borderId="38" xfId="1" applyNumberFormat="1" applyFont="1" applyFill="1" applyBorder="1" applyAlignment="1">
      <alignment horizontal="center" vertical="center" wrapText="1"/>
    </xf>
    <xf numFmtId="37" fontId="50" fillId="0" borderId="38" xfId="1" applyNumberFormat="1" applyFont="1" applyFill="1" applyBorder="1" applyAlignment="1">
      <alignment vertical="center" wrapText="1"/>
    </xf>
    <xf numFmtId="0" fontId="50" fillId="5" borderId="38" xfId="0" applyFont="1" applyFill="1" applyBorder="1" applyAlignment="1">
      <alignment horizontal="center" vertical="center" wrapText="1"/>
    </xf>
    <xf numFmtId="0" fontId="52" fillId="5" borderId="38" xfId="0" applyFont="1" applyFill="1" applyBorder="1" applyAlignment="1">
      <alignment vertical="center" wrapText="1"/>
    </xf>
    <xf numFmtId="4" fontId="0" fillId="5" borderId="38" xfId="0" applyNumberFormat="1" applyFill="1" applyBorder="1" applyAlignment="1">
      <alignment horizontal="center" vertical="center" wrapText="1"/>
    </xf>
    <xf numFmtId="0" fontId="52" fillId="5" borderId="38" xfId="0" applyFont="1" applyFill="1" applyBorder="1" applyAlignment="1">
      <alignment horizontal="center" vertical="center"/>
    </xf>
    <xf numFmtId="2" fontId="50" fillId="5" borderId="38" xfId="6" applyNumberFormat="1" applyFont="1" applyFill="1" applyBorder="1" applyAlignment="1">
      <alignment horizontal="center" vertical="center"/>
    </xf>
    <xf numFmtId="167" fontId="50" fillId="5" borderId="38" xfId="6" applyFont="1" applyFill="1" applyBorder="1" applyAlignment="1">
      <alignment horizontal="center" vertical="center"/>
    </xf>
    <xf numFmtId="0" fontId="54" fillId="0" borderId="39" xfId="0" applyFont="1" applyBorder="1" applyAlignment="1">
      <alignment horizontal="left" vertical="center" wrapText="1"/>
    </xf>
    <xf numFmtId="0" fontId="54" fillId="0" borderId="45" xfId="0" applyFont="1" applyBorder="1" applyAlignment="1">
      <alignment horizontal="left" vertical="center" wrapText="1"/>
    </xf>
    <xf numFmtId="0" fontId="53" fillId="0" borderId="39" xfId="0" applyFont="1" applyBorder="1" applyAlignment="1">
      <alignment horizontal="left" vertical="center"/>
    </xf>
    <xf numFmtId="0" fontId="53" fillId="0" borderId="45" xfId="0" applyFont="1" applyBorder="1" applyAlignment="1">
      <alignment horizontal="left" vertical="center"/>
    </xf>
    <xf numFmtId="40" fontId="55" fillId="0" borderId="0" xfId="0" applyNumberFormat="1" applyFont="1" applyAlignment="1">
      <alignment horizontal="right" vertical="center"/>
    </xf>
    <xf numFmtId="0" fontId="53" fillId="0" borderId="36" xfId="0" applyFont="1" applyBorder="1" applyAlignment="1">
      <alignment horizontal="left" vertical="center"/>
    </xf>
    <xf numFmtId="0" fontId="54" fillId="0" borderId="36" xfId="0" applyFont="1" applyBorder="1" applyAlignment="1">
      <alignment horizontal="left" vertical="center" wrapText="1"/>
    </xf>
    <xf numFmtId="0" fontId="44" fillId="0" borderId="38" xfId="0" applyFont="1" applyBorder="1" applyAlignment="1">
      <alignment horizontal="left"/>
    </xf>
    <xf numFmtId="2" fontId="44" fillId="0" borderId="38" xfId="0" applyNumberFormat="1" applyFont="1" applyBorder="1" applyAlignment="1">
      <alignment horizontal="right"/>
    </xf>
    <xf numFmtId="167" fontId="1" fillId="0" borderId="38" xfId="0" applyNumberFormat="1" applyFont="1" applyBorder="1" applyAlignment="1">
      <alignment vertical="center"/>
    </xf>
    <xf numFmtId="189" fontId="1" fillId="0" borderId="38" xfId="0" applyNumberFormat="1" applyFont="1" applyBorder="1" applyAlignment="1">
      <alignment vertical="center"/>
    </xf>
    <xf numFmtId="190" fontId="50" fillId="0" borderId="38" xfId="6" applyNumberFormat="1" applyFont="1" applyFill="1" applyBorder="1" applyAlignment="1">
      <alignment horizontal="center" vertical="center" wrapText="1"/>
    </xf>
    <xf numFmtId="2" fontId="52" fillId="0" borderId="38" xfId="6" applyNumberFormat="1" applyFont="1" applyFill="1" applyBorder="1" applyAlignment="1">
      <alignment horizontal="center" vertical="center" wrapText="1"/>
    </xf>
    <xf numFmtId="0" fontId="2" fillId="0" borderId="0" xfId="0" applyFont="1" applyAlignment="1">
      <alignment horizontal="center"/>
    </xf>
    <xf numFmtId="0" fontId="46" fillId="20" borderId="1" xfId="0" applyFont="1" applyFill="1" applyBorder="1" applyAlignment="1">
      <alignment horizontal="center"/>
    </xf>
    <xf numFmtId="0" fontId="48" fillId="0" borderId="38" xfId="0" applyFont="1" applyBorder="1" applyAlignment="1">
      <alignment horizontal="left" vertical="top" wrapText="1"/>
    </xf>
    <xf numFmtId="0" fontId="47" fillId="20" borderId="12" xfId="0" applyFont="1" applyFill="1" applyBorder="1" applyAlignment="1">
      <alignment horizontal="left"/>
    </xf>
    <xf numFmtId="0" fontId="47" fillId="20" borderId="14" xfId="0" applyFont="1" applyFill="1" applyBorder="1" applyAlignment="1">
      <alignment horizontal="left"/>
    </xf>
    <xf numFmtId="0" fontId="47" fillId="20" borderId="13" xfId="0" applyFont="1" applyFill="1" applyBorder="1" applyAlignment="1">
      <alignment horizontal="left"/>
    </xf>
    <xf numFmtId="0" fontId="20" fillId="3" borderId="1" xfId="0" applyFont="1" applyFill="1" applyBorder="1" applyAlignment="1">
      <alignment horizontal="center" vertical="center"/>
    </xf>
    <xf numFmtId="0" fontId="48" fillId="5" borderId="1" xfId="0" applyFont="1" applyFill="1" applyBorder="1" applyAlignment="1">
      <alignment horizontal="right"/>
    </xf>
    <xf numFmtId="0" fontId="43" fillId="0" borderId="24" xfId="0" applyFont="1" applyBorder="1" applyAlignment="1">
      <alignment horizontal="right"/>
    </xf>
    <xf numFmtId="0" fontId="7" fillId="2" borderId="38" xfId="0" applyFont="1" applyFill="1" applyBorder="1" applyAlignment="1">
      <alignment horizontal="center" vertical="center" wrapText="1"/>
    </xf>
    <xf numFmtId="37" fontId="51" fillId="0" borderId="39" xfId="1" applyNumberFormat="1" applyFont="1" applyFill="1" applyBorder="1" applyAlignment="1">
      <alignment horizontal="right" vertical="center" wrapText="1"/>
    </xf>
    <xf numFmtId="37" fontId="51" fillId="0" borderId="36" xfId="1" applyNumberFormat="1" applyFont="1" applyFill="1" applyBorder="1" applyAlignment="1">
      <alignment horizontal="right" vertical="center" wrapText="1"/>
    </xf>
    <xf numFmtId="37" fontId="51" fillId="0" borderId="45" xfId="1" applyNumberFormat="1" applyFont="1" applyFill="1" applyBorder="1" applyAlignment="1">
      <alignment horizontal="right" vertical="center" wrapText="1"/>
    </xf>
    <xf numFmtId="0" fontId="52" fillId="5" borderId="39"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52" fillId="5" borderId="45" xfId="0" applyFont="1" applyFill="1" applyBorder="1" applyAlignment="1">
      <alignment horizontal="center" vertical="center" wrapText="1"/>
    </xf>
    <xf numFmtId="0" fontId="52" fillId="0" borderId="48" xfId="6" applyNumberFormat="1" applyFont="1" applyFill="1" applyBorder="1" applyAlignment="1">
      <alignment horizontal="center" vertical="center" wrapText="1"/>
    </xf>
    <xf numFmtId="0" fontId="52" fillId="0" borderId="47" xfId="6" applyNumberFormat="1" applyFont="1" applyFill="1" applyBorder="1" applyAlignment="1">
      <alignment horizontal="center" vertical="center" wrapText="1"/>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11" fillId="4" borderId="42" xfId="0" applyFont="1" applyFill="1" applyBorder="1" applyAlignment="1">
      <alignment horizontal="left" vertical="center" wrapText="1"/>
    </xf>
    <xf numFmtId="0" fontId="11" fillId="4" borderId="43"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6" fillId="0" borderId="38" xfId="0" applyFont="1" applyBorder="1" applyAlignment="1">
      <alignment horizontal="left" vertical="top" wrapText="1"/>
    </xf>
    <xf numFmtId="0" fontId="7" fillId="2" borderId="39"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6" fillId="0" borderId="39" xfId="0" applyFont="1" applyBorder="1" applyAlignment="1">
      <alignment horizontal="right" wrapText="1"/>
    </xf>
    <xf numFmtId="0" fontId="6" fillId="0" borderId="36" xfId="0" applyFont="1" applyBorder="1" applyAlignment="1">
      <alignment horizontal="right" wrapText="1"/>
    </xf>
    <xf numFmtId="0" fontId="6" fillId="0" borderId="41" xfId="0" applyFont="1" applyBorder="1" applyAlignment="1">
      <alignment horizontal="right" wrapText="1"/>
    </xf>
    <xf numFmtId="0" fontId="6" fillId="0" borderId="39" xfId="0" applyFont="1" applyBorder="1" applyAlignment="1">
      <alignment horizontal="right" vertical="center" wrapText="1"/>
    </xf>
    <xf numFmtId="0" fontId="6" fillId="0" borderId="36" xfId="0" applyFont="1" applyBorder="1" applyAlignment="1">
      <alignment horizontal="right" vertical="center" wrapText="1"/>
    </xf>
    <xf numFmtId="0" fontId="6" fillId="0" borderId="41" xfId="0" applyFont="1" applyBorder="1" applyAlignment="1">
      <alignment horizontal="right" vertical="center" wrapText="1"/>
    </xf>
    <xf numFmtId="0" fontId="12" fillId="3" borderId="39" xfId="0" applyFont="1" applyFill="1" applyBorder="1" applyAlignment="1">
      <alignment horizontal="right" wrapText="1"/>
    </xf>
    <xf numFmtId="0" fontId="12" fillId="3" borderId="36" xfId="0" applyFont="1" applyFill="1" applyBorder="1" applyAlignment="1">
      <alignment horizontal="right" wrapText="1"/>
    </xf>
    <xf numFmtId="0" fontId="12" fillId="3" borderId="41" xfId="0" applyFont="1" applyFill="1" applyBorder="1" applyAlignment="1">
      <alignment horizontal="right" wrapText="1"/>
    </xf>
    <xf numFmtId="0" fontId="7" fillId="2" borderId="45" xfId="0" applyFont="1" applyFill="1" applyBorder="1" applyAlignment="1">
      <alignment horizontal="center" vertical="center" wrapText="1"/>
    </xf>
    <xf numFmtId="0" fontId="6" fillId="0" borderId="45" xfId="0" applyFont="1" applyBorder="1" applyAlignment="1">
      <alignment horizontal="right" vertical="center" wrapText="1"/>
    </xf>
    <xf numFmtId="0" fontId="11" fillId="4" borderId="39" xfId="0" applyFont="1" applyFill="1" applyBorder="1" applyAlignment="1">
      <alignment horizontal="left" wrapText="1"/>
    </xf>
    <xf numFmtId="0" fontId="11" fillId="4" borderId="36" xfId="0" applyFont="1" applyFill="1" applyBorder="1" applyAlignment="1">
      <alignment horizontal="left" wrapText="1"/>
    </xf>
    <xf numFmtId="0" fontId="11" fillId="4" borderId="45" xfId="0" applyFont="1" applyFill="1" applyBorder="1" applyAlignment="1">
      <alignment horizontal="left"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43" fillId="0" borderId="33" xfId="0" applyFont="1" applyBorder="1" applyAlignment="1">
      <alignment horizontal="left" vertical="top" wrapText="1"/>
    </xf>
    <xf numFmtId="0" fontId="9" fillId="0" borderId="12" xfId="0" applyFont="1" applyBorder="1" applyAlignment="1">
      <alignment horizontal="right" vertical="center" wrapText="1"/>
    </xf>
    <xf numFmtId="0" fontId="9" fillId="0" borderId="14" xfId="0" applyFont="1" applyBorder="1" applyAlignment="1">
      <alignment horizontal="right" vertical="center" wrapText="1"/>
    </xf>
    <xf numFmtId="0" fontId="9" fillId="0" borderId="13" xfId="0" applyFont="1" applyBorder="1" applyAlignment="1">
      <alignment horizontal="right" vertical="center" wrapText="1"/>
    </xf>
    <xf numFmtId="0" fontId="6" fillId="0" borderId="12" xfId="0" applyFont="1" applyBorder="1" applyAlignment="1">
      <alignment horizontal="right"/>
    </xf>
    <xf numFmtId="0" fontId="6" fillId="0" borderId="14" xfId="0" applyFont="1" applyBorder="1" applyAlignment="1">
      <alignment horizontal="right"/>
    </xf>
    <xf numFmtId="0" fontId="6" fillId="0" borderId="13" xfId="0" applyFont="1" applyBorder="1" applyAlignment="1">
      <alignment horizontal="right"/>
    </xf>
    <xf numFmtId="0" fontId="11" fillId="20" borderId="22" xfId="0" applyFont="1" applyFill="1" applyBorder="1" applyAlignment="1">
      <alignment horizontal="left" vertical="center" wrapText="1"/>
    </xf>
    <xf numFmtId="0" fontId="11" fillId="20" borderId="26" xfId="0" applyFont="1" applyFill="1" applyBorder="1" applyAlignment="1">
      <alignment horizontal="left" vertical="center" wrapText="1"/>
    </xf>
    <xf numFmtId="0" fontId="11" fillId="20" borderId="27" xfId="0" applyFont="1" applyFill="1"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cellXfs>
  <cellStyles count="5093">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4" xfId="17" xr:uid="{00000000-0005-0000-0000-0000B0020000}"/>
    <cellStyle name="Comma 2 4 2" xfId="91" xr:uid="{00000000-0005-0000-0000-0000B1020000}"/>
    <cellStyle name="Comma 2 4 2 2" xfId="903" xr:uid="{00000000-0005-0000-0000-0000B2020000}"/>
    <cellStyle name="Comma 2 4 2 2 2" xfId="1691" xr:uid="{00000000-0005-0000-0000-0000B3020000}"/>
    <cellStyle name="Comma 2 4 2 2 2 2" xfId="3935" xr:uid="{00000000-0005-0000-0000-0000B4020000}"/>
    <cellStyle name="Comma 2 4 2 2 3" xfId="2415" xr:uid="{00000000-0005-0000-0000-0000B5020000}"/>
    <cellStyle name="Comma 2 4 2 2 3 2" xfId="4659" xr:uid="{00000000-0005-0000-0000-0000B6020000}"/>
    <cellStyle name="Comma 2 4 2 2 4" xfId="3149" xr:uid="{00000000-0005-0000-0000-0000B7020000}"/>
    <cellStyle name="Comma 2 4 2 3" xfId="1156" xr:uid="{00000000-0005-0000-0000-0000B8020000}"/>
    <cellStyle name="Comma 2 4 2 3 2" xfId="1943" xr:uid="{00000000-0005-0000-0000-0000B9020000}"/>
    <cellStyle name="Comma 2 4 2 3 2 2" xfId="4187" xr:uid="{00000000-0005-0000-0000-0000BA020000}"/>
    <cellStyle name="Comma 2 4 2 3 3" xfId="2667" xr:uid="{00000000-0005-0000-0000-0000BB020000}"/>
    <cellStyle name="Comma 2 4 2 3 3 2" xfId="4911" xr:uid="{00000000-0005-0000-0000-0000BC020000}"/>
    <cellStyle name="Comma 2 4 2 3 4" xfId="3401" xr:uid="{00000000-0005-0000-0000-0000BD020000}"/>
    <cellStyle name="Comma 2 4 2 4" xfId="1371" xr:uid="{00000000-0005-0000-0000-0000BE020000}"/>
    <cellStyle name="Comma 2 4 2 4 2" xfId="3615" xr:uid="{00000000-0005-0000-0000-0000BF020000}"/>
    <cellStyle name="Comma 2 4 2 5" xfId="2157" xr:uid="{00000000-0005-0000-0000-0000C0020000}"/>
    <cellStyle name="Comma 2 4 2 5 2" xfId="4401" xr:uid="{00000000-0005-0000-0000-0000C1020000}"/>
    <cellStyle name="Comma 2 4 2 6" xfId="2881" xr:uid="{00000000-0005-0000-0000-0000C2020000}"/>
    <cellStyle name="Comma 2 4 3" xfId="864" xr:uid="{00000000-0005-0000-0000-0000C3020000}"/>
    <cellStyle name="Comma 2 4 3 2" xfId="1652" xr:uid="{00000000-0005-0000-0000-0000C4020000}"/>
    <cellStyle name="Comma 2 4 3 2 2" xfId="3896" xr:uid="{00000000-0005-0000-0000-0000C5020000}"/>
    <cellStyle name="Comma 2 4 3 3" xfId="2376" xr:uid="{00000000-0005-0000-0000-0000C6020000}"/>
    <cellStyle name="Comma 2 4 3 3 2" xfId="4620" xr:uid="{00000000-0005-0000-0000-0000C7020000}"/>
    <cellStyle name="Comma 2 4 3 4" xfId="3110" xr:uid="{00000000-0005-0000-0000-0000C8020000}"/>
    <cellStyle name="Comma 2 4 4" xfId="1094" xr:uid="{00000000-0005-0000-0000-0000C9020000}"/>
    <cellStyle name="Comma 2 4 4 2" xfId="1881" xr:uid="{00000000-0005-0000-0000-0000CA020000}"/>
    <cellStyle name="Comma 2 4 4 2 2" xfId="4125" xr:uid="{00000000-0005-0000-0000-0000CB020000}"/>
    <cellStyle name="Comma 2 4 4 3" xfId="2605" xr:uid="{00000000-0005-0000-0000-0000CC020000}"/>
    <cellStyle name="Comma 2 4 4 3 2" xfId="4849" xr:uid="{00000000-0005-0000-0000-0000CD020000}"/>
    <cellStyle name="Comma 2 4 4 4" xfId="3339" xr:uid="{00000000-0005-0000-0000-0000CE020000}"/>
    <cellStyle name="Comma 2 4 5" xfId="1116" xr:uid="{00000000-0005-0000-0000-0000CF020000}"/>
    <cellStyle name="Comma 2 4 5 2" xfId="1903" xr:uid="{00000000-0005-0000-0000-0000D0020000}"/>
    <cellStyle name="Comma 2 4 5 2 2" xfId="4147" xr:uid="{00000000-0005-0000-0000-0000D1020000}"/>
    <cellStyle name="Comma 2 4 5 3" xfId="2627" xr:uid="{00000000-0005-0000-0000-0000D2020000}"/>
    <cellStyle name="Comma 2 4 5 3 2" xfId="4871" xr:uid="{00000000-0005-0000-0000-0000D3020000}"/>
    <cellStyle name="Comma 2 4 5 4" xfId="3361" xr:uid="{00000000-0005-0000-0000-0000D4020000}"/>
    <cellStyle name="Comma 2 4 6" xfId="1332" xr:uid="{00000000-0005-0000-0000-0000D5020000}"/>
    <cellStyle name="Comma 2 4 6 2" xfId="3576" xr:uid="{00000000-0005-0000-0000-0000D6020000}"/>
    <cellStyle name="Comma 2 4 7" xfId="2118" xr:uid="{00000000-0005-0000-0000-0000D7020000}"/>
    <cellStyle name="Comma 2 4 7 2" xfId="4362" xr:uid="{00000000-0005-0000-0000-0000D8020000}"/>
    <cellStyle name="Comma 2 4 8" xfId="2842" xr:uid="{00000000-0005-0000-0000-0000D9020000}"/>
    <cellStyle name="Comma 2 4 9" xfId="5084" xr:uid="{00000000-0005-0000-0000-0000DA020000}"/>
    <cellStyle name="Comma 2 5" xfId="92" xr:uid="{00000000-0005-0000-0000-0000DB020000}"/>
    <cellStyle name="Comma 2 5 2" xfId="904" xr:uid="{00000000-0005-0000-0000-0000DC020000}"/>
    <cellStyle name="Comma 2 5 2 2" xfId="1692" xr:uid="{00000000-0005-0000-0000-0000DD020000}"/>
    <cellStyle name="Comma 2 5 2 2 2" xfId="3936" xr:uid="{00000000-0005-0000-0000-0000DE020000}"/>
    <cellStyle name="Comma 2 5 2 3" xfId="2416" xr:uid="{00000000-0005-0000-0000-0000DF020000}"/>
    <cellStyle name="Comma 2 5 2 3 2" xfId="4660" xr:uid="{00000000-0005-0000-0000-0000E0020000}"/>
    <cellStyle name="Comma 2 5 2 4" xfId="3150" xr:uid="{00000000-0005-0000-0000-0000E1020000}"/>
    <cellStyle name="Comma 2 5 3" xfId="1157" xr:uid="{00000000-0005-0000-0000-0000E2020000}"/>
    <cellStyle name="Comma 2 5 3 2" xfId="1944" xr:uid="{00000000-0005-0000-0000-0000E3020000}"/>
    <cellStyle name="Comma 2 5 3 2 2" xfId="4188" xr:uid="{00000000-0005-0000-0000-0000E4020000}"/>
    <cellStyle name="Comma 2 5 3 3" xfId="2668" xr:uid="{00000000-0005-0000-0000-0000E5020000}"/>
    <cellStyle name="Comma 2 5 3 3 2" xfId="4912" xr:uid="{00000000-0005-0000-0000-0000E6020000}"/>
    <cellStyle name="Comma 2 5 3 4" xfId="3402" xr:uid="{00000000-0005-0000-0000-0000E7020000}"/>
    <cellStyle name="Comma 2 5 4" xfId="1372" xr:uid="{00000000-0005-0000-0000-0000E8020000}"/>
    <cellStyle name="Comma 2 5 4 2" xfId="3616" xr:uid="{00000000-0005-0000-0000-0000E9020000}"/>
    <cellStyle name="Comma 2 5 5" xfId="2158" xr:uid="{00000000-0005-0000-0000-0000EA020000}"/>
    <cellStyle name="Comma 2 5 5 2" xfId="4402" xr:uid="{00000000-0005-0000-0000-0000EB020000}"/>
    <cellStyle name="Comma 2 5 6" xfId="2882" xr:uid="{00000000-0005-0000-0000-0000EC020000}"/>
    <cellStyle name="Comma 2 6" xfId="93" xr:uid="{00000000-0005-0000-0000-0000ED020000}"/>
    <cellStyle name="Comma 2 6 2" xfId="905" xr:uid="{00000000-0005-0000-0000-0000EE020000}"/>
    <cellStyle name="Comma 2 6 2 2" xfId="1693" xr:uid="{00000000-0005-0000-0000-0000EF020000}"/>
    <cellStyle name="Comma 2 6 2 2 2" xfId="3937" xr:uid="{00000000-0005-0000-0000-0000F0020000}"/>
    <cellStyle name="Comma 2 6 2 3" xfId="2417" xr:uid="{00000000-0005-0000-0000-0000F1020000}"/>
    <cellStyle name="Comma 2 6 2 3 2" xfId="4661" xr:uid="{00000000-0005-0000-0000-0000F2020000}"/>
    <cellStyle name="Comma 2 6 2 4" xfId="3151" xr:uid="{00000000-0005-0000-0000-0000F3020000}"/>
    <cellStyle name="Comma 2 6 3" xfId="1158" xr:uid="{00000000-0005-0000-0000-0000F4020000}"/>
    <cellStyle name="Comma 2 6 3 2" xfId="1945" xr:uid="{00000000-0005-0000-0000-0000F5020000}"/>
    <cellStyle name="Comma 2 6 3 2 2" xfId="4189" xr:uid="{00000000-0005-0000-0000-0000F6020000}"/>
    <cellStyle name="Comma 2 6 3 3" xfId="2669" xr:uid="{00000000-0005-0000-0000-0000F7020000}"/>
    <cellStyle name="Comma 2 6 3 3 2" xfId="4913" xr:uid="{00000000-0005-0000-0000-0000F8020000}"/>
    <cellStyle name="Comma 2 6 3 4" xfId="3403" xr:uid="{00000000-0005-0000-0000-0000F9020000}"/>
    <cellStyle name="Comma 2 6 4" xfId="1373" xr:uid="{00000000-0005-0000-0000-0000FA020000}"/>
    <cellStyle name="Comma 2 6 4 2" xfId="3617" xr:uid="{00000000-0005-0000-0000-0000FB020000}"/>
    <cellStyle name="Comma 2 6 5" xfId="2159" xr:uid="{00000000-0005-0000-0000-0000FC020000}"/>
    <cellStyle name="Comma 2 6 5 2" xfId="4403" xr:uid="{00000000-0005-0000-0000-0000FD020000}"/>
    <cellStyle name="Comma 2 6 6" xfId="2883" xr:uid="{00000000-0005-0000-0000-0000FE020000}"/>
    <cellStyle name="Comma 2 7" xfId="94" xr:uid="{00000000-0005-0000-0000-0000FF020000}"/>
    <cellStyle name="Comma 2 7 2" xfId="906" xr:uid="{00000000-0005-0000-0000-000000030000}"/>
    <cellStyle name="Comma 2 7 2 2" xfId="1694" xr:uid="{00000000-0005-0000-0000-000001030000}"/>
    <cellStyle name="Comma 2 7 2 2 2" xfId="3938" xr:uid="{00000000-0005-0000-0000-000002030000}"/>
    <cellStyle name="Comma 2 7 2 3" xfId="2418" xr:uid="{00000000-0005-0000-0000-000003030000}"/>
    <cellStyle name="Comma 2 7 2 3 2" xfId="4662" xr:uid="{00000000-0005-0000-0000-000004030000}"/>
    <cellStyle name="Comma 2 7 2 4" xfId="3152" xr:uid="{00000000-0005-0000-0000-000005030000}"/>
    <cellStyle name="Comma 2 7 3" xfId="1159" xr:uid="{00000000-0005-0000-0000-000006030000}"/>
    <cellStyle name="Comma 2 7 3 2" xfId="1946" xr:uid="{00000000-0005-0000-0000-000007030000}"/>
    <cellStyle name="Comma 2 7 3 2 2" xfId="4190" xr:uid="{00000000-0005-0000-0000-000008030000}"/>
    <cellStyle name="Comma 2 7 3 3" xfId="2670" xr:uid="{00000000-0005-0000-0000-000009030000}"/>
    <cellStyle name="Comma 2 7 3 3 2" xfId="4914" xr:uid="{00000000-0005-0000-0000-00000A030000}"/>
    <cellStyle name="Comma 2 7 3 4" xfId="3404" xr:uid="{00000000-0005-0000-0000-00000B030000}"/>
    <cellStyle name="Comma 2 7 4" xfId="1374" xr:uid="{00000000-0005-0000-0000-00000C030000}"/>
    <cellStyle name="Comma 2 7 4 2" xfId="3618" xr:uid="{00000000-0005-0000-0000-00000D030000}"/>
    <cellStyle name="Comma 2 7 5" xfId="2160" xr:uid="{00000000-0005-0000-0000-00000E030000}"/>
    <cellStyle name="Comma 2 7 5 2" xfId="4404" xr:uid="{00000000-0005-0000-0000-00000F030000}"/>
    <cellStyle name="Comma 2 7 6" xfId="2884" xr:uid="{00000000-0005-0000-0000-000010030000}"/>
    <cellStyle name="Comma 2 8" xfId="95" xr:uid="{00000000-0005-0000-0000-000011030000}"/>
    <cellStyle name="Comma 2 8 2" xfId="907" xr:uid="{00000000-0005-0000-0000-000012030000}"/>
    <cellStyle name="Comma 2 8 2 2" xfId="1695" xr:uid="{00000000-0005-0000-0000-000013030000}"/>
    <cellStyle name="Comma 2 8 2 2 2" xfId="3939" xr:uid="{00000000-0005-0000-0000-000014030000}"/>
    <cellStyle name="Comma 2 8 2 3" xfId="2419" xr:uid="{00000000-0005-0000-0000-000015030000}"/>
    <cellStyle name="Comma 2 8 2 3 2" xfId="4663" xr:uid="{00000000-0005-0000-0000-000016030000}"/>
    <cellStyle name="Comma 2 8 2 4" xfId="3153" xr:uid="{00000000-0005-0000-0000-000017030000}"/>
    <cellStyle name="Comma 2 8 3" xfId="1160" xr:uid="{00000000-0005-0000-0000-000018030000}"/>
    <cellStyle name="Comma 2 8 3 2" xfId="1947" xr:uid="{00000000-0005-0000-0000-000019030000}"/>
    <cellStyle name="Comma 2 8 3 2 2" xfId="4191" xr:uid="{00000000-0005-0000-0000-00001A030000}"/>
    <cellStyle name="Comma 2 8 3 3" xfId="2671" xr:uid="{00000000-0005-0000-0000-00001B030000}"/>
    <cellStyle name="Comma 2 8 3 3 2" xfId="4915" xr:uid="{00000000-0005-0000-0000-00001C030000}"/>
    <cellStyle name="Comma 2 8 3 4" xfId="3405" xr:uid="{00000000-0005-0000-0000-00001D030000}"/>
    <cellStyle name="Comma 2 8 4" xfId="1375" xr:uid="{00000000-0005-0000-0000-00001E030000}"/>
    <cellStyle name="Comma 2 8 4 2" xfId="3619" xr:uid="{00000000-0005-0000-0000-00001F030000}"/>
    <cellStyle name="Comma 2 8 5" xfId="2161" xr:uid="{00000000-0005-0000-0000-000020030000}"/>
    <cellStyle name="Comma 2 8 5 2" xfId="4405" xr:uid="{00000000-0005-0000-0000-000021030000}"/>
    <cellStyle name="Comma 2 8 6" xfId="2885" xr:uid="{00000000-0005-0000-0000-000022030000}"/>
    <cellStyle name="Comma 2 9" xfId="96" xr:uid="{00000000-0005-0000-0000-000023030000}"/>
    <cellStyle name="Comma 2 9 2" xfId="908" xr:uid="{00000000-0005-0000-0000-000024030000}"/>
    <cellStyle name="Comma 2 9 2 2" xfId="1696" xr:uid="{00000000-0005-0000-0000-000025030000}"/>
    <cellStyle name="Comma 2 9 2 2 2" xfId="3940" xr:uid="{00000000-0005-0000-0000-000026030000}"/>
    <cellStyle name="Comma 2 9 2 3" xfId="2420" xr:uid="{00000000-0005-0000-0000-000027030000}"/>
    <cellStyle name="Comma 2 9 2 3 2" xfId="4664" xr:uid="{00000000-0005-0000-0000-000028030000}"/>
    <cellStyle name="Comma 2 9 2 4" xfId="3154" xr:uid="{00000000-0005-0000-0000-000029030000}"/>
    <cellStyle name="Comma 2 9 3" xfId="1161" xr:uid="{00000000-0005-0000-0000-00002A030000}"/>
    <cellStyle name="Comma 2 9 3 2" xfId="1948" xr:uid="{00000000-0005-0000-0000-00002B030000}"/>
    <cellStyle name="Comma 2 9 3 2 2" xfId="4192" xr:uid="{00000000-0005-0000-0000-00002C030000}"/>
    <cellStyle name="Comma 2 9 3 3" xfId="2672" xr:uid="{00000000-0005-0000-0000-00002D030000}"/>
    <cellStyle name="Comma 2 9 3 3 2" xfId="4916" xr:uid="{00000000-0005-0000-0000-00002E030000}"/>
    <cellStyle name="Comma 2 9 3 4" xfId="3406" xr:uid="{00000000-0005-0000-0000-00002F030000}"/>
    <cellStyle name="Comma 2 9 4" xfId="1376" xr:uid="{00000000-0005-0000-0000-000030030000}"/>
    <cellStyle name="Comma 2 9 4 2" xfId="3620" xr:uid="{00000000-0005-0000-0000-000031030000}"/>
    <cellStyle name="Comma 2 9 5" xfId="2162" xr:uid="{00000000-0005-0000-0000-000032030000}"/>
    <cellStyle name="Comma 2 9 5 2" xfId="4406" xr:uid="{00000000-0005-0000-0000-000033030000}"/>
    <cellStyle name="Comma 2 9 6" xfId="2886" xr:uid="{00000000-0005-0000-0000-000034030000}"/>
    <cellStyle name="Comma 20" xfId="97" xr:uid="{00000000-0005-0000-0000-000035030000}"/>
    <cellStyle name="Comma 20 2" xfId="909" xr:uid="{00000000-0005-0000-0000-000036030000}"/>
    <cellStyle name="Comma 20 2 2" xfId="1697" xr:uid="{00000000-0005-0000-0000-000037030000}"/>
    <cellStyle name="Comma 20 2 2 2" xfId="3941" xr:uid="{00000000-0005-0000-0000-000038030000}"/>
    <cellStyle name="Comma 20 2 3" xfId="2421" xr:uid="{00000000-0005-0000-0000-000039030000}"/>
    <cellStyle name="Comma 20 2 3 2" xfId="4665" xr:uid="{00000000-0005-0000-0000-00003A030000}"/>
    <cellStyle name="Comma 20 2 4" xfId="3155" xr:uid="{00000000-0005-0000-0000-00003B030000}"/>
    <cellStyle name="Comma 20 3" xfId="1162" xr:uid="{00000000-0005-0000-0000-00003C030000}"/>
    <cellStyle name="Comma 20 3 2" xfId="1949" xr:uid="{00000000-0005-0000-0000-00003D030000}"/>
    <cellStyle name="Comma 20 3 2 2" xfId="4193" xr:uid="{00000000-0005-0000-0000-00003E030000}"/>
    <cellStyle name="Comma 20 3 3" xfId="2673" xr:uid="{00000000-0005-0000-0000-00003F030000}"/>
    <cellStyle name="Comma 20 3 3 2" xfId="4917" xr:uid="{00000000-0005-0000-0000-000040030000}"/>
    <cellStyle name="Comma 20 3 4" xfId="3407" xr:uid="{00000000-0005-0000-0000-000041030000}"/>
    <cellStyle name="Comma 20 4" xfId="1377" xr:uid="{00000000-0005-0000-0000-000042030000}"/>
    <cellStyle name="Comma 20 4 2" xfId="3621" xr:uid="{00000000-0005-0000-0000-000043030000}"/>
    <cellStyle name="Comma 20 5" xfId="2163" xr:uid="{00000000-0005-0000-0000-000044030000}"/>
    <cellStyle name="Comma 20 5 2" xfId="4407" xr:uid="{00000000-0005-0000-0000-000045030000}"/>
    <cellStyle name="Comma 20 6" xfId="2887" xr:uid="{00000000-0005-0000-0000-000046030000}"/>
    <cellStyle name="Comma 21" xfId="98" xr:uid="{00000000-0005-0000-0000-000047030000}"/>
    <cellStyle name="Comma 21 2" xfId="910" xr:uid="{00000000-0005-0000-0000-000048030000}"/>
    <cellStyle name="Comma 21 2 2" xfId="1698" xr:uid="{00000000-0005-0000-0000-000049030000}"/>
    <cellStyle name="Comma 21 2 2 2" xfId="3942" xr:uid="{00000000-0005-0000-0000-00004A030000}"/>
    <cellStyle name="Comma 21 2 3" xfId="2422" xr:uid="{00000000-0005-0000-0000-00004B030000}"/>
    <cellStyle name="Comma 21 2 3 2" xfId="4666" xr:uid="{00000000-0005-0000-0000-00004C030000}"/>
    <cellStyle name="Comma 21 2 4" xfId="3156" xr:uid="{00000000-0005-0000-0000-00004D030000}"/>
    <cellStyle name="Comma 21 3" xfId="1163" xr:uid="{00000000-0005-0000-0000-00004E030000}"/>
    <cellStyle name="Comma 21 3 2" xfId="1950" xr:uid="{00000000-0005-0000-0000-00004F030000}"/>
    <cellStyle name="Comma 21 3 2 2" xfId="4194" xr:uid="{00000000-0005-0000-0000-000050030000}"/>
    <cellStyle name="Comma 21 3 3" xfId="2674" xr:uid="{00000000-0005-0000-0000-000051030000}"/>
    <cellStyle name="Comma 21 3 3 2" xfId="4918" xr:uid="{00000000-0005-0000-0000-000052030000}"/>
    <cellStyle name="Comma 21 3 4" xfId="3408" xr:uid="{00000000-0005-0000-0000-000053030000}"/>
    <cellStyle name="Comma 21 4" xfId="1378" xr:uid="{00000000-0005-0000-0000-000054030000}"/>
    <cellStyle name="Comma 21 4 2" xfId="3622" xr:uid="{00000000-0005-0000-0000-000055030000}"/>
    <cellStyle name="Comma 21 5" xfId="2164" xr:uid="{00000000-0005-0000-0000-000056030000}"/>
    <cellStyle name="Comma 21 5 2" xfId="4408" xr:uid="{00000000-0005-0000-0000-000057030000}"/>
    <cellStyle name="Comma 21 6" xfId="2888" xr:uid="{00000000-0005-0000-0000-000058030000}"/>
    <cellStyle name="Comma 22" xfId="723" xr:uid="{00000000-0005-0000-0000-000059030000}"/>
    <cellStyle name="Comma 22 2" xfId="1038" xr:uid="{00000000-0005-0000-0000-00005A030000}"/>
    <cellStyle name="Comma 22 2 2" xfId="1826" xr:uid="{00000000-0005-0000-0000-00005B030000}"/>
    <cellStyle name="Comma 22 2 2 2" xfId="4070" xr:uid="{00000000-0005-0000-0000-00005C030000}"/>
    <cellStyle name="Comma 22 2 3" xfId="2550" xr:uid="{00000000-0005-0000-0000-00005D030000}"/>
    <cellStyle name="Comma 22 2 3 2" xfId="4794" xr:uid="{00000000-0005-0000-0000-00005E030000}"/>
    <cellStyle name="Comma 22 2 4" xfId="3284" xr:uid="{00000000-0005-0000-0000-00005F030000}"/>
    <cellStyle name="Comma 22 3" xfId="1291" xr:uid="{00000000-0005-0000-0000-000060030000}"/>
    <cellStyle name="Comma 22 3 2" xfId="2078" xr:uid="{00000000-0005-0000-0000-000061030000}"/>
    <cellStyle name="Comma 22 3 2 2" xfId="4322" xr:uid="{00000000-0005-0000-0000-000062030000}"/>
    <cellStyle name="Comma 22 3 3" xfId="2801" xr:uid="{00000000-0005-0000-0000-000063030000}"/>
    <cellStyle name="Comma 22 3 3 2" xfId="5045" xr:uid="{00000000-0005-0000-0000-000064030000}"/>
    <cellStyle name="Comma 22 3 4" xfId="3536" xr:uid="{00000000-0005-0000-0000-000065030000}"/>
    <cellStyle name="Comma 22 4" xfId="1558" xr:uid="{00000000-0005-0000-0000-000066030000}"/>
    <cellStyle name="Comma 22 4 2" xfId="3802" xr:uid="{00000000-0005-0000-0000-000067030000}"/>
    <cellStyle name="Comma 22 5" xfId="2336" xr:uid="{00000000-0005-0000-0000-000068030000}"/>
    <cellStyle name="Comma 22 5 2" xfId="4580" xr:uid="{00000000-0005-0000-0000-000069030000}"/>
    <cellStyle name="Comma 22 6" xfId="3016" xr:uid="{00000000-0005-0000-0000-00006A030000}"/>
    <cellStyle name="Comma 23" xfId="815" xr:uid="{00000000-0005-0000-0000-00006B030000}"/>
    <cellStyle name="Comma 23 2" xfId="1049" xr:uid="{00000000-0005-0000-0000-00006C030000}"/>
    <cellStyle name="Comma 23 2 2" xfId="1837" xr:uid="{00000000-0005-0000-0000-00006D030000}"/>
    <cellStyle name="Comma 23 2 2 2" xfId="4081" xr:uid="{00000000-0005-0000-0000-00006E030000}"/>
    <cellStyle name="Comma 23 2 3" xfId="2561" xr:uid="{00000000-0005-0000-0000-00006F030000}"/>
    <cellStyle name="Comma 23 2 3 2" xfId="4805" xr:uid="{00000000-0005-0000-0000-000070030000}"/>
    <cellStyle name="Comma 23 2 4" xfId="3295" xr:uid="{00000000-0005-0000-0000-000071030000}"/>
    <cellStyle name="Comma 23 3" xfId="1303" xr:uid="{00000000-0005-0000-0000-000072030000}"/>
    <cellStyle name="Comma 23 3 2" xfId="2090" xr:uid="{00000000-0005-0000-0000-000073030000}"/>
    <cellStyle name="Comma 23 3 2 2" xfId="4334" xr:uid="{00000000-0005-0000-0000-000074030000}"/>
    <cellStyle name="Comma 23 3 3" xfId="2812" xr:uid="{00000000-0005-0000-0000-000075030000}"/>
    <cellStyle name="Comma 23 3 3 2" xfId="5056" xr:uid="{00000000-0005-0000-0000-000076030000}"/>
    <cellStyle name="Comma 23 3 4" xfId="3548" xr:uid="{00000000-0005-0000-0000-000077030000}"/>
    <cellStyle name="Comma 23 4" xfId="1623" xr:uid="{00000000-0005-0000-0000-000078030000}"/>
    <cellStyle name="Comma 23 4 2" xfId="3867" xr:uid="{00000000-0005-0000-0000-000079030000}"/>
    <cellStyle name="Comma 23 5" xfId="2347" xr:uid="{00000000-0005-0000-0000-00007A030000}"/>
    <cellStyle name="Comma 23 5 2" xfId="4591" xr:uid="{00000000-0005-0000-0000-00007B030000}"/>
    <cellStyle name="Comma 23 6" xfId="3081" xr:uid="{00000000-0005-0000-0000-00007C030000}"/>
    <cellStyle name="Comma 24" xfId="99" xr:uid="{00000000-0005-0000-0000-00007D030000}"/>
    <cellStyle name="Comma 24 2" xfId="911" xr:uid="{00000000-0005-0000-0000-00007E030000}"/>
    <cellStyle name="Comma 24 2 2" xfId="1699" xr:uid="{00000000-0005-0000-0000-00007F030000}"/>
    <cellStyle name="Comma 24 2 2 2" xfId="3943" xr:uid="{00000000-0005-0000-0000-000080030000}"/>
    <cellStyle name="Comma 24 2 3" xfId="2423" xr:uid="{00000000-0005-0000-0000-000081030000}"/>
    <cellStyle name="Comma 24 2 3 2" xfId="4667" xr:uid="{00000000-0005-0000-0000-000082030000}"/>
    <cellStyle name="Comma 24 2 4" xfId="3157" xr:uid="{00000000-0005-0000-0000-000083030000}"/>
    <cellStyle name="Comma 24 3" xfId="1164" xr:uid="{00000000-0005-0000-0000-000084030000}"/>
    <cellStyle name="Comma 24 3 2" xfId="1951" xr:uid="{00000000-0005-0000-0000-000085030000}"/>
    <cellStyle name="Comma 24 3 2 2" xfId="4195" xr:uid="{00000000-0005-0000-0000-000086030000}"/>
    <cellStyle name="Comma 24 3 3" xfId="2675" xr:uid="{00000000-0005-0000-0000-000087030000}"/>
    <cellStyle name="Comma 24 3 3 2" xfId="4919" xr:uid="{00000000-0005-0000-0000-000088030000}"/>
    <cellStyle name="Comma 24 3 4" xfId="3409" xr:uid="{00000000-0005-0000-0000-000089030000}"/>
    <cellStyle name="Comma 24 4" xfId="1379" xr:uid="{00000000-0005-0000-0000-00008A030000}"/>
    <cellStyle name="Comma 24 4 2" xfId="3623" xr:uid="{00000000-0005-0000-0000-00008B030000}"/>
    <cellStyle name="Comma 24 5" xfId="2165" xr:uid="{00000000-0005-0000-0000-00008C030000}"/>
    <cellStyle name="Comma 24 5 2" xfId="4409" xr:uid="{00000000-0005-0000-0000-00008D030000}"/>
    <cellStyle name="Comma 24 6" xfId="2889" xr:uid="{00000000-0005-0000-0000-00008E030000}"/>
    <cellStyle name="Comma 25" xfId="100" xr:uid="{00000000-0005-0000-0000-00008F030000}"/>
    <cellStyle name="Comma 25 2" xfId="912" xr:uid="{00000000-0005-0000-0000-000090030000}"/>
    <cellStyle name="Comma 25 2 2" xfId="1700" xr:uid="{00000000-0005-0000-0000-000091030000}"/>
    <cellStyle name="Comma 25 2 2 2" xfId="3944" xr:uid="{00000000-0005-0000-0000-000092030000}"/>
    <cellStyle name="Comma 25 2 3" xfId="2424" xr:uid="{00000000-0005-0000-0000-000093030000}"/>
    <cellStyle name="Comma 25 2 3 2" xfId="4668" xr:uid="{00000000-0005-0000-0000-000094030000}"/>
    <cellStyle name="Comma 25 2 4" xfId="3158" xr:uid="{00000000-0005-0000-0000-000095030000}"/>
    <cellStyle name="Comma 25 3" xfId="1165" xr:uid="{00000000-0005-0000-0000-000096030000}"/>
    <cellStyle name="Comma 25 3 2" xfId="1952" xr:uid="{00000000-0005-0000-0000-000097030000}"/>
    <cellStyle name="Comma 25 3 2 2" xfId="4196" xr:uid="{00000000-0005-0000-0000-000098030000}"/>
    <cellStyle name="Comma 25 3 3" xfId="2676" xr:uid="{00000000-0005-0000-0000-000099030000}"/>
    <cellStyle name="Comma 25 3 3 2" xfId="4920" xr:uid="{00000000-0005-0000-0000-00009A030000}"/>
    <cellStyle name="Comma 25 3 4" xfId="3410" xr:uid="{00000000-0005-0000-0000-00009B030000}"/>
    <cellStyle name="Comma 25 4" xfId="1380" xr:uid="{00000000-0005-0000-0000-00009C030000}"/>
    <cellStyle name="Comma 25 4 2" xfId="3624" xr:uid="{00000000-0005-0000-0000-00009D030000}"/>
    <cellStyle name="Comma 25 5" xfId="2166" xr:uid="{00000000-0005-0000-0000-00009E030000}"/>
    <cellStyle name="Comma 25 5 2" xfId="4410" xr:uid="{00000000-0005-0000-0000-00009F030000}"/>
    <cellStyle name="Comma 25 6" xfId="2890" xr:uid="{00000000-0005-0000-0000-0000A0030000}"/>
    <cellStyle name="Comma 26" xfId="2" xr:uid="{00000000-0005-0000-0000-0000A1030000}"/>
    <cellStyle name="Comma 26 10" xfId="2108" xr:uid="{00000000-0005-0000-0000-0000A2030000}"/>
    <cellStyle name="Comma 26 10 2" xfId="4352" xr:uid="{00000000-0005-0000-0000-0000A3030000}"/>
    <cellStyle name="Comma 26 11" xfId="2832" xr:uid="{00000000-0005-0000-0000-0000A4030000}"/>
    <cellStyle name="Comma 26 12" xfId="5074" xr:uid="{00000000-0005-0000-0000-0000A5030000}"/>
    <cellStyle name="Comma 26 2" xfId="5" xr:uid="{00000000-0005-0000-0000-0000A6030000}"/>
    <cellStyle name="Comma 26 2 10" xfId="2833" xr:uid="{00000000-0005-0000-0000-0000A7030000}"/>
    <cellStyle name="Comma 26 2 11" xfId="5075" xr:uid="{00000000-0005-0000-0000-0000A8030000}"/>
    <cellStyle name="Comma 26 2 2" xfId="10" xr:uid="{00000000-0005-0000-0000-0000A9030000}"/>
    <cellStyle name="Comma 26 2 2 10" xfId="5079" xr:uid="{00000000-0005-0000-0000-0000AA030000}"/>
    <cellStyle name="Comma 26 2 2 2" xfId="20" xr:uid="{00000000-0005-0000-0000-0000AB030000}"/>
    <cellStyle name="Comma 26 2 2 2 2" xfId="867" xr:uid="{00000000-0005-0000-0000-0000AC030000}"/>
    <cellStyle name="Comma 26 2 2 2 2 2" xfId="1655" xr:uid="{00000000-0005-0000-0000-0000AD030000}"/>
    <cellStyle name="Comma 26 2 2 2 2 2 2" xfId="3899" xr:uid="{00000000-0005-0000-0000-0000AE030000}"/>
    <cellStyle name="Comma 26 2 2 2 2 3" xfId="2379" xr:uid="{00000000-0005-0000-0000-0000AF030000}"/>
    <cellStyle name="Comma 26 2 2 2 2 3 2" xfId="4623" xr:uid="{00000000-0005-0000-0000-0000B0030000}"/>
    <cellStyle name="Comma 26 2 2 2 2 4" xfId="3113" xr:uid="{00000000-0005-0000-0000-0000B1030000}"/>
    <cellStyle name="Comma 26 2 2 2 3" xfId="1097" xr:uid="{00000000-0005-0000-0000-0000B2030000}"/>
    <cellStyle name="Comma 26 2 2 2 3 2" xfId="1884" xr:uid="{00000000-0005-0000-0000-0000B3030000}"/>
    <cellStyle name="Comma 26 2 2 2 3 2 2" xfId="4128" xr:uid="{00000000-0005-0000-0000-0000B4030000}"/>
    <cellStyle name="Comma 26 2 2 2 3 3" xfId="2608" xr:uid="{00000000-0005-0000-0000-0000B5030000}"/>
    <cellStyle name="Comma 26 2 2 2 3 3 2" xfId="4852" xr:uid="{00000000-0005-0000-0000-0000B6030000}"/>
    <cellStyle name="Comma 26 2 2 2 3 4" xfId="3342" xr:uid="{00000000-0005-0000-0000-0000B7030000}"/>
    <cellStyle name="Comma 26 2 2 2 4" xfId="1119" xr:uid="{00000000-0005-0000-0000-0000B8030000}"/>
    <cellStyle name="Comma 26 2 2 2 4 2" xfId="1906" xr:uid="{00000000-0005-0000-0000-0000B9030000}"/>
    <cellStyle name="Comma 26 2 2 2 4 2 2" xfId="4150" xr:uid="{00000000-0005-0000-0000-0000BA030000}"/>
    <cellStyle name="Comma 26 2 2 2 4 3" xfId="2630" xr:uid="{00000000-0005-0000-0000-0000BB030000}"/>
    <cellStyle name="Comma 26 2 2 2 4 3 2" xfId="4874" xr:uid="{00000000-0005-0000-0000-0000BC030000}"/>
    <cellStyle name="Comma 26 2 2 2 4 4" xfId="3364" xr:uid="{00000000-0005-0000-0000-0000BD030000}"/>
    <cellStyle name="Comma 26 2 2 2 5" xfId="1335" xr:uid="{00000000-0005-0000-0000-0000BE030000}"/>
    <cellStyle name="Comma 26 2 2 2 5 2" xfId="3579" xr:uid="{00000000-0005-0000-0000-0000BF030000}"/>
    <cellStyle name="Comma 26 2 2 2 6" xfId="2121" xr:uid="{00000000-0005-0000-0000-0000C0030000}"/>
    <cellStyle name="Comma 26 2 2 2 6 2" xfId="4365" xr:uid="{00000000-0005-0000-0000-0000C1030000}"/>
    <cellStyle name="Comma 26 2 2 2 7" xfId="2845" xr:uid="{00000000-0005-0000-0000-0000C2030000}"/>
    <cellStyle name="Comma 26 2 2 2 8" xfId="5087" xr:uid="{00000000-0005-0000-0000-0000C3030000}"/>
    <cellStyle name="Comma 26 2 2 3" xfId="858" xr:uid="{00000000-0005-0000-0000-0000C4030000}"/>
    <cellStyle name="Comma 26 2 2 3 2" xfId="1646" xr:uid="{00000000-0005-0000-0000-0000C5030000}"/>
    <cellStyle name="Comma 26 2 2 3 2 2" xfId="3890" xr:uid="{00000000-0005-0000-0000-0000C6030000}"/>
    <cellStyle name="Comma 26 2 2 3 3" xfId="2370" xr:uid="{00000000-0005-0000-0000-0000C7030000}"/>
    <cellStyle name="Comma 26 2 2 3 3 2" xfId="4614" xr:uid="{00000000-0005-0000-0000-0000C8030000}"/>
    <cellStyle name="Comma 26 2 2 3 4" xfId="3104" xr:uid="{00000000-0005-0000-0000-0000C9030000}"/>
    <cellStyle name="Comma 26 2 2 4" xfId="1075" xr:uid="{00000000-0005-0000-0000-0000CA030000}"/>
    <cellStyle name="Comma 26 2 2 4 2" xfId="1862" xr:uid="{00000000-0005-0000-0000-0000CB030000}"/>
    <cellStyle name="Comma 26 2 2 4 2 2" xfId="4106" xr:uid="{00000000-0005-0000-0000-0000CC030000}"/>
    <cellStyle name="Comma 26 2 2 4 3" xfId="2586" xr:uid="{00000000-0005-0000-0000-0000CD030000}"/>
    <cellStyle name="Comma 26 2 2 4 3 2" xfId="4830" xr:uid="{00000000-0005-0000-0000-0000CE030000}"/>
    <cellStyle name="Comma 26 2 2 4 4" xfId="3320" xr:uid="{00000000-0005-0000-0000-0000CF030000}"/>
    <cellStyle name="Comma 26 2 2 5" xfId="1089" xr:uid="{00000000-0005-0000-0000-0000D0030000}"/>
    <cellStyle name="Comma 26 2 2 5 2" xfId="1876" xr:uid="{00000000-0005-0000-0000-0000D1030000}"/>
    <cellStyle name="Comma 26 2 2 5 2 2" xfId="4120" xr:uid="{00000000-0005-0000-0000-0000D2030000}"/>
    <cellStyle name="Comma 26 2 2 5 3" xfId="2600" xr:uid="{00000000-0005-0000-0000-0000D3030000}"/>
    <cellStyle name="Comma 26 2 2 5 3 2" xfId="4844" xr:uid="{00000000-0005-0000-0000-0000D4030000}"/>
    <cellStyle name="Comma 26 2 2 5 4" xfId="3334" xr:uid="{00000000-0005-0000-0000-0000D5030000}"/>
    <cellStyle name="Comma 26 2 2 6" xfId="1110" xr:uid="{00000000-0005-0000-0000-0000D6030000}"/>
    <cellStyle name="Comma 26 2 2 6 2" xfId="1897" xr:uid="{00000000-0005-0000-0000-0000D7030000}"/>
    <cellStyle name="Comma 26 2 2 6 2 2" xfId="4141" xr:uid="{00000000-0005-0000-0000-0000D8030000}"/>
    <cellStyle name="Comma 26 2 2 6 3" xfId="2621" xr:uid="{00000000-0005-0000-0000-0000D9030000}"/>
    <cellStyle name="Comma 26 2 2 6 3 2" xfId="4865" xr:uid="{00000000-0005-0000-0000-0000DA030000}"/>
    <cellStyle name="Comma 26 2 2 6 4" xfId="3355" xr:uid="{00000000-0005-0000-0000-0000DB030000}"/>
    <cellStyle name="Comma 26 2 2 7" xfId="1327" xr:uid="{00000000-0005-0000-0000-0000DC030000}"/>
    <cellStyle name="Comma 26 2 2 7 2" xfId="3571" xr:uid="{00000000-0005-0000-0000-0000DD030000}"/>
    <cellStyle name="Comma 26 2 2 8" xfId="2113" xr:uid="{00000000-0005-0000-0000-0000DE030000}"/>
    <cellStyle name="Comma 26 2 2 8 2" xfId="4357" xr:uid="{00000000-0005-0000-0000-0000DF030000}"/>
    <cellStyle name="Comma 26 2 2 9" xfId="2837" xr:uid="{00000000-0005-0000-0000-0000E0030000}"/>
    <cellStyle name="Comma 26 2 3" xfId="16" xr:uid="{00000000-0005-0000-0000-0000E1030000}"/>
    <cellStyle name="Comma 26 2 3 2" xfId="863" xr:uid="{00000000-0005-0000-0000-0000E2030000}"/>
    <cellStyle name="Comma 26 2 3 2 2" xfId="1651" xr:uid="{00000000-0005-0000-0000-0000E3030000}"/>
    <cellStyle name="Comma 26 2 3 2 2 2" xfId="3895" xr:uid="{00000000-0005-0000-0000-0000E4030000}"/>
    <cellStyle name="Comma 26 2 3 2 3" xfId="2375" xr:uid="{00000000-0005-0000-0000-0000E5030000}"/>
    <cellStyle name="Comma 26 2 3 2 3 2" xfId="4619" xr:uid="{00000000-0005-0000-0000-0000E6030000}"/>
    <cellStyle name="Comma 26 2 3 2 4" xfId="3109" xr:uid="{00000000-0005-0000-0000-0000E7030000}"/>
    <cellStyle name="Comma 26 2 3 3" xfId="1093" xr:uid="{00000000-0005-0000-0000-0000E8030000}"/>
    <cellStyle name="Comma 26 2 3 3 2" xfId="1880" xr:uid="{00000000-0005-0000-0000-0000E9030000}"/>
    <cellStyle name="Comma 26 2 3 3 2 2" xfId="4124" xr:uid="{00000000-0005-0000-0000-0000EA030000}"/>
    <cellStyle name="Comma 26 2 3 3 3" xfId="2604" xr:uid="{00000000-0005-0000-0000-0000EB030000}"/>
    <cellStyle name="Comma 26 2 3 3 3 2" xfId="4848" xr:uid="{00000000-0005-0000-0000-0000EC030000}"/>
    <cellStyle name="Comma 26 2 3 3 4" xfId="3338" xr:uid="{00000000-0005-0000-0000-0000ED030000}"/>
    <cellStyle name="Comma 26 2 3 4" xfId="1115" xr:uid="{00000000-0005-0000-0000-0000EE030000}"/>
    <cellStyle name="Comma 26 2 3 4 2" xfId="1902" xr:uid="{00000000-0005-0000-0000-0000EF030000}"/>
    <cellStyle name="Comma 26 2 3 4 2 2" xfId="4146" xr:uid="{00000000-0005-0000-0000-0000F0030000}"/>
    <cellStyle name="Comma 26 2 3 4 3" xfId="2626" xr:uid="{00000000-0005-0000-0000-0000F1030000}"/>
    <cellStyle name="Comma 26 2 3 4 3 2" xfId="4870" xr:uid="{00000000-0005-0000-0000-0000F2030000}"/>
    <cellStyle name="Comma 26 2 3 4 4" xfId="3360" xr:uid="{00000000-0005-0000-0000-0000F3030000}"/>
    <cellStyle name="Comma 26 2 3 5" xfId="1331" xr:uid="{00000000-0005-0000-0000-0000F4030000}"/>
    <cellStyle name="Comma 26 2 3 5 2" xfId="3575" xr:uid="{00000000-0005-0000-0000-0000F5030000}"/>
    <cellStyle name="Comma 26 2 3 6" xfId="2117" xr:uid="{00000000-0005-0000-0000-0000F6030000}"/>
    <cellStyle name="Comma 26 2 3 6 2" xfId="4361" xr:uid="{00000000-0005-0000-0000-0000F7030000}"/>
    <cellStyle name="Comma 26 2 3 7" xfId="2841" xr:uid="{00000000-0005-0000-0000-0000F8030000}"/>
    <cellStyle name="Comma 26 2 3 8" xfId="5083" xr:uid="{00000000-0005-0000-0000-0000F9030000}"/>
    <cellStyle name="Comma 26 2 4" xfId="854" xr:uid="{00000000-0005-0000-0000-0000FA030000}"/>
    <cellStyle name="Comma 26 2 4 2" xfId="1642" xr:uid="{00000000-0005-0000-0000-0000FB030000}"/>
    <cellStyle name="Comma 26 2 4 2 2" xfId="3886" xr:uid="{00000000-0005-0000-0000-0000FC030000}"/>
    <cellStyle name="Comma 26 2 4 3" xfId="2366" xr:uid="{00000000-0005-0000-0000-0000FD030000}"/>
    <cellStyle name="Comma 26 2 4 3 2" xfId="4610" xr:uid="{00000000-0005-0000-0000-0000FE030000}"/>
    <cellStyle name="Comma 26 2 4 4" xfId="3100" xr:uid="{00000000-0005-0000-0000-0000FF030000}"/>
    <cellStyle name="Comma 26 2 5" xfId="1071" xr:uid="{00000000-0005-0000-0000-000000040000}"/>
    <cellStyle name="Comma 26 2 5 2" xfId="1858" xr:uid="{00000000-0005-0000-0000-000001040000}"/>
    <cellStyle name="Comma 26 2 5 2 2" xfId="4102" xr:uid="{00000000-0005-0000-0000-000002040000}"/>
    <cellStyle name="Comma 26 2 5 3" xfId="2582" xr:uid="{00000000-0005-0000-0000-000003040000}"/>
    <cellStyle name="Comma 26 2 5 3 2" xfId="4826" xr:uid="{00000000-0005-0000-0000-000004040000}"/>
    <cellStyle name="Comma 26 2 5 4" xfId="3316" xr:uid="{00000000-0005-0000-0000-000005040000}"/>
    <cellStyle name="Comma 26 2 6" xfId="1085" xr:uid="{00000000-0005-0000-0000-000006040000}"/>
    <cellStyle name="Comma 26 2 6 2" xfId="1872" xr:uid="{00000000-0005-0000-0000-000007040000}"/>
    <cellStyle name="Comma 26 2 6 2 2" xfId="4116" xr:uid="{00000000-0005-0000-0000-000008040000}"/>
    <cellStyle name="Comma 26 2 6 3" xfId="2596" xr:uid="{00000000-0005-0000-0000-000009040000}"/>
    <cellStyle name="Comma 26 2 6 3 2" xfId="4840" xr:uid="{00000000-0005-0000-0000-00000A040000}"/>
    <cellStyle name="Comma 26 2 6 4" xfId="3330" xr:uid="{00000000-0005-0000-0000-00000B040000}"/>
    <cellStyle name="Comma 26 2 7" xfId="1106" xr:uid="{00000000-0005-0000-0000-00000C040000}"/>
    <cellStyle name="Comma 26 2 7 2" xfId="1893" xr:uid="{00000000-0005-0000-0000-00000D040000}"/>
    <cellStyle name="Comma 26 2 7 2 2" xfId="4137" xr:uid="{00000000-0005-0000-0000-00000E040000}"/>
    <cellStyle name="Comma 26 2 7 3" xfId="2617" xr:uid="{00000000-0005-0000-0000-00000F040000}"/>
    <cellStyle name="Comma 26 2 7 3 2" xfId="4861" xr:uid="{00000000-0005-0000-0000-000010040000}"/>
    <cellStyle name="Comma 26 2 7 4" xfId="3351" xr:uid="{00000000-0005-0000-0000-000011040000}"/>
    <cellStyle name="Comma 26 2 8" xfId="1323" xr:uid="{00000000-0005-0000-0000-000012040000}"/>
    <cellStyle name="Comma 26 2 8 2" xfId="3567" xr:uid="{00000000-0005-0000-0000-000013040000}"/>
    <cellStyle name="Comma 26 2 9" xfId="2109" xr:uid="{00000000-0005-0000-0000-000014040000}"/>
    <cellStyle name="Comma 26 2 9 2" xfId="4353" xr:uid="{00000000-0005-0000-0000-000015040000}"/>
    <cellStyle name="Comma 26 3" xfId="8" xr:uid="{00000000-0005-0000-0000-000016040000}"/>
    <cellStyle name="Comma 26 3 10" xfId="5077" xr:uid="{00000000-0005-0000-0000-000017040000}"/>
    <cellStyle name="Comma 26 3 2" xfId="18" xr:uid="{00000000-0005-0000-0000-000018040000}"/>
    <cellStyle name="Comma 26 3 2 2" xfId="865" xr:uid="{00000000-0005-0000-0000-000019040000}"/>
    <cellStyle name="Comma 26 3 2 2 2" xfId="1653" xr:uid="{00000000-0005-0000-0000-00001A040000}"/>
    <cellStyle name="Comma 26 3 2 2 2 2" xfId="3897" xr:uid="{00000000-0005-0000-0000-00001B040000}"/>
    <cellStyle name="Comma 26 3 2 2 3" xfId="2377" xr:uid="{00000000-0005-0000-0000-00001C040000}"/>
    <cellStyle name="Comma 26 3 2 2 3 2" xfId="4621" xr:uid="{00000000-0005-0000-0000-00001D040000}"/>
    <cellStyle name="Comma 26 3 2 2 4" xfId="3111" xr:uid="{00000000-0005-0000-0000-00001E040000}"/>
    <cellStyle name="Comma 26 3 2 3" xfId="1095" xr:uid="{00000000-0005-0000-0000-00001F040000}"/>
    <cellStyle name="Comma 26 3 2 3 2" xfId="1882" xr:uid="{00000000-0005-0000-0000-000020040000}"/>
    <cellStyle name="Comma 26 3 2 3 2 2" xfId="4126" xr:uid="{00000000-0005-0000-0000-000021040000}"/>
    <cellStyle name="Comma 26 3 2 3 3" xfId="2606" xr:uid="{00000000-0005-0000-0000-000022040000}"/>
    <cellStyle name="Comma 26 3 2 3 3 2" xfId="4850" xr:uid="{00000000-0005-0000-0000-000023040000}"/>
    <cellStyle name="Comma 26 3 2 3 4" xfId="3340" xr:uid="{00000000-0005-0000-0000-000024040000}"/>
    <cellStyle name="Comma 26 3 2 4" xfId="1117" xr:uid="{00000000-0005-0000-0000-000025040000}"/>
    <cellStyle name="Comma 26 3 2 4 2" xfId="1904" xr:uid="{00000000-0005-0000-0000-000026040000}"/>
    <cellStyle name="Comma 26 3 2 4 2 2" xfId="4148" xr:uid="{00000000-0005-0000-0000-000027040000}"/>
    <cellStyle name="Comma 26 3 2 4 3" xfId="2628" xr:uid="{00000000-0005-0000-0000-000028040000}"/>
    <cellStyle name="Comma 26 3 2 4 3 2" xfId="4872" xr:uid="{00000000-0005-0000-0000-000029040000}"/>
    <cellStyle name="Comma 26 3 2 4 4" xfId="3362" xr:uid="{00000000-0005-0000-0000-00002A040000}"/>
    <cellStyle name="Comma 26 3 2 5" xfId="1333" xr:uid="{00000000-0005-0000-0000-00002B040000}"/>
    <cellStyle name="Comma 26 3 2 5 2" xfId="3577" xr:uid="{00000000-0005-0000-0000-00002C040000}"/>
    <cellStyle name="Comma 26 3 2 6" xfId="2119" xr:uid="{00000000-0005-0000-0000-00002D040000}"/>
    <cellStyle name="Comma 26 3 2 6 2" xfId="4363" xr:uid="{00000000-0005-0000-0000-00002E040000}"/>
    <cellStyle name="Comma 26 3 2 7" xfId="2843" xr:uid="{00000000-0005-0000-0000-00002F040000}"/>
    <cellStyle name="Comma 26 3 2 8" xfId="5085" xr:uid="{00000000-0005-0000-0000-000030040000}"/>
    <cellStyle name="Comma 26 3 3" xfId="856" xr:uid="{00000000-0005-0000-0000-000031040000}"/>
    <cellStyle name="Comma 26 3 3 2" xfId="1644" xr:uid="{00000000-0005-0000-0000-000032040000}"/>
    <cellStyle name="Comma 26 3 3 2 2" xfId="3888" xr:uid="{00000000-0005-0000-0000-000033040000}"/>
    <cellStyle name="Comma 26 3 3 3" xfId="2368" xr:uid="{00000000-0005-0000-0000-000034040000}"/>
    <cellStyle name="Comma 26 3 3 3 2" xfId="4612" xr:uid="{00000000-0005-0000-0000-000035040000}"/>
    <cellStyle name="Comma 26 3 3 4" xfId="3102" xr:uid="{00000000-0005-0000-0000-000036040000}"/>
    <cellStyle name="Comma 26 3 4" xfId="1073" xr:uid="{00000000-0005-0000-0000-000037040000}"/>
    <cellStyle name="Comma 26 3 4 2" xfId="1860" xr:uid="{00000000-0005-0000-0000-000038040000}"/>
    <cellStyle name="Comma 26 3 4 2 2" xfId="4104" xr:uid="{00000000-0005-0000-0000-000039040000}"/>
    <cellStyle name="Comma 26 3 4 3" xfId="2584" xr:uid="{00000000-0005-0000-0000-00003A040000}"/>
    <cellStyle name="Comma 26 3 4 3 2" xfId="4828" xr:uid="{00000000-0005-0000-0000-00003B040000}"/>
    <cellStyle name="Comma 26 3 4 4" xfId="3318" xr:uid="{00000000-0005-0000-0000-00003C040000}"/>
    <cellStyle name="Comma 26 3 5" xfId="1087" xr:uid="{00000000-0005-0000-0000-00003D040000}"/>
    <cellStyle name="Comma 26 3 5 2" xfId="1874" xr:uid="{00000000-0005-0000-0000-00003E040000}"/>
    <cellStyle name="Comma 26 3 5 2 2" xfId="4118" xr:uid="{00000000-0005-0000-0000-00003F040000}"/>
    <cellStyle name="Comma 26 3 5 3" xfId="2598" xr:uid="{00000000-0005-0000-0000-000040040000}"/>
    <cellStyle name="Comma 26 3 5 3 2" xfId="4842" xr:uid="{00000000-0005-0000-0000-000041040000}"/>
    <cellStyle name="Comma 26 3 5 4" xfId="3332" xr:uid="{00000000-0005-0000-0000-000042040000}"/>
    <cellStyle name="Comma 26 3 6" xfId="1108" xr:uid="{00000000-0005-0000-0000-000043040000}"/>
    <cellStyle name="Comma 26 3 6 2" xfId="1895" xr:uid="{00000000-0005-0000-0000-000044040000}"/>
    <cellStyle name="Comma 26 3 6 2 2" xfId="4139" xr:uid="{00000000-0005-0000-0000-000045040000}"/>
    <cellStyle name="Comma 26 3 6 3" xfId="2619" xr:uid="{00000000-0005-0000-0000-000046040000}"/>
    <cellStyle name="Comma 26 3 6 3 2" xfId="4863" xr:uid="{00000000-0005-0000-0000-000047040000}"/>
    <cellStyle name="Comma 26 3 6 4" xfId="3353" xr:uid="{00000000-0005-0000-0000-000048040000}"/>
    <cellStyle name="Comma 26 3 7" xfId="1325" xr:uid="{00000000-0005-0000-0000-000049040000}"/>
    <cellStyle name="Comma 26 3 7 2" xfId="3569" xr:uid="{00000000-0005-0000-0000-00004A040000}"/>
    <cellStyle name="Comma 26 3 8" xfId="2111" xr:uid="{00000000-0005-0000-0000-00004B040000}"/>
    <cellStyle name="Comma 26 3 8 2" xfId="4355" xr:uid="{00000000-0005-0000-0000-00004C040000}"/>
    <cellStyle name="Comma 26 3 9" xfId="2835" xr:uid="{00000000-0005-0000-0000-00004D040000}"/>
    <cellStyle name="Comma 26 4" xfId="15" xr:uid="{00000000-0005-0000-0000-00004E040000}"/>
    <cellStyle name="Comma 26 4 2" xfId="862" xr:uid="{00000000-0005-0000-0000-00004F040000}"/>
    <cellStyle name="Comma 26 4 2 2" xfId="1650" xr:uid="{00000000-0005-0000-0000-000050040000}"/>
    <cellStyle name="Comma 26 4 2 2 2" xfId="3894" xr:uid="{00000000-0005-0000-0000-000051040000}"/>
    <cellStyle name="Comma 26 4 2 3" xfId="2374" xr:uid="{00000000-0005-0000-0000-000052040000}"/>
    <cellStyle name="Comma 26 4 2 3 2" xfId="4618" xr:uid="{00000000-0005-0000-0000-000053040000}"/>
    <cellStyle name="Comma 26 4 2 4" xfId="3108" xr:uid="{00000000-0005-0000-0000-000054040000}"/>
    <cellStyle name="Comma 26 4 3" xfId="1092" xr:uid="{00000000-0005-0000-0000-000055040000}"/>
    <cellStyle name="Comma 26 4 3 2" xfId="1879" xr:uid="{00000000-0005-0000-0000-000056040000}"/>
    <cellStyle name="Comma 26 4 3 2 2" xfId="4123" xr:uid="{00000000-0005-0000-0000-000057040000}"/>
    <cellStyle name="Comma 26 4 3 3" xfId="2603" xr:uid="{00000000-0005-0000-0000-000058040000}"/>
    <cellStyle name="Comma 26 4 3 3 2" xfId="4847" xr:uid="{00000000-0005-0000-0000-000059040000}"/>
    <cellStyle name="Comma 26 4 3 4" xfId="3337" xr:uid="{00000000-0005-0000-0000-00005A040000}"/>
    <cellStyle name="Comma 26 4 4" xfId="1114" xr:uid="{00000000-0005-0000-0000-00005B040000}"/>
    <cellStyle name="Comma 26 4 4 2" xfId="1901" xr:uid="{00000000-0005-0000-0000-00005C040000}"/>
    <cellStyle name="Comma 26 4 4 2 2" xfId="4145" xr:uid="{00000000-0005-0000-0000-00005D040000}"/>
    <cellStyle name="Comma 26 4 4 3" xfId="2625" xr:uid="{00000000-0005-0000-0000-00005E040000}"/>
    <cellStyle name="Comma 26 4 4 3 2" xfId="4869" xr:uid="{00000000-0005-0000-0000-00005F040000}"/>
    <cellStyle name="Comma 26 4 4 4" xfId="3359" xr:uid="{00000000-0005-0000-0000-000060040000}"/>
    <cellStyle name="Comma 26 4 5" xfId="1330" xr:uid="{00000000-0005-0000-0000-000061040000}"/>
    <cellStyle name="Comma 26 4 5 2" xfId="3574" xr:uid="{00000000-0005-0000-0000-000062040000}"/>
    <cellStyle name="Comma 26 4 6" xfId="2116" xr:uid="{00000000-0005-0000-0000-000063040000}"/>
    <cellStyle name="Comma 26 4 6 2" xfId="4360" xr:uid="{00000000-0005-0000-0000-000064040000}"/>
    <cellStyle name="Comma 26 4 7" xfId="2840" xr:uid="{00000000-0005-0000-0000-000065040000}"/>
    <cellStyle name="Comma 26 4 8" xfId="5082" xr:uid="{00000000-0005-0000-0000-000066040000}"/>
    <cellStyle name="Comma 26 5" xfId="853" xr:uid="{00000000-0005-0000-0000-000067040000}"/>
    <cellStyle name="Comma 26 5 2" xfId="1641" xr:uid="{00000000-0005-0000-0000-000068040000}"/>
    <cellStyle name="Comma 26 5 2 2" xfId="3885" xr:uid="{00000000-0005-0000-0000-000069040000}"/>
    <cellStyle name="Comma 26 5 3" xfId="2365" xr:uid="{00000000-0005-0000-0000-00006A040000}"/>
    <cellStyle name="Comma 26 5 3 2" xfId="4609" xr:uid="{00000000-0005-0000-0000-00006B040000}"/>
    <cellStyle name="Comma 26 5 4" xfId="3099" xr:uid="{00000000-0005-0000-0000-00006C040000}"/>
    <cellStyle name="Comma 26 6" xfId="1070" xr:uid="{00000000-0005-0000-0000-00006D040000}"/>
    <cellStyle name="Comma 26 6 2" xfId="1857" xr:uid="{00000000-0005-0000-0000-00006E040000}"/>
    <cellStyle name="Comma 26 6 2 2" xfId="4101" xr:uid="{00000000-0005-0000-0000-00006F040000}"/>
    <cellStyle name="Comma 26 6 3" xfId="2581" xr:uid="{00000000-0005-0000-0000-000070040000}"/>
    <cellStyle name="Comma 26 6 3 2" xfId="4825" xr:uid="{00000000-0005-0000-0000-000071040000}"/>
    <cellStyle name="Comma 26 6 4" xfId="3315" xr:uid="{00000000-0005-0000-0000-000072040000}"/>
    <cellStyle name="Comma 26 7" xfId="1083" xr:uid="{00000000-0005-0000-0000-000073040000}"/>
    <cellStyle name="Comma 26 7 2" xfId="1870" xr:uid="{00000000-0005-0000-0000-000074040000}"/>
    <cellStyle name="Comma 26 7 2 2" xfId="4114" xr:uid="{00000000-0005-0000-0000-000075040000}"/>
    <cellStyle name="Comma 26 7 3" xfId="2594" xr:uid="{00000000-0005-0000-0000-000076040000}"/>
    <cellStyle name="Comma 26 7 3 2" xfId="4838" xr:uid="{00000000-0005-0000-0000-000077040000}"/>
    <cellStyle name="Comma 26 7 4" xfId="3328" xr:uid="{00000000-0005-0000-0000-000078040000}"/>
    <cellStyle name="Comma 26 8" xfId="1104" xr:uid="{00000000-0005-0000-0000-000079040000}"/>
    <cellStyle name="Comma 26 8 2" xfId="1891" xr:uid="{00000000-0005-0000-0000-00007A040000}"/>
    <cellStyle name="Comma 26 8 2 2" xfId="4135" xr:uid="{00000000-0005-0000-0000-00007B040000}"/>
    <cellStyle name="Comma 26 8 3" xfId="2615" xr:uid="{00000000-0005-0000-0000-00007C040000}"/>
    <cellStyle name="Comma 26 8 3 2" xfId="4859" xr:uid="{00000000-0005-0000-0000-00007D040000}"/>
    <cellStyle name="Comma 26 8 4" xfId="3349" xr:uid="{00000000-0005-0000-0000-00007E040000}"/>
    <cellStyle name="Comma 26 9" xfId="1322" xr:uid="{00000000-0005-0000-0000-00007F040000}"/>
    <cellStyle name="Comma 26 9 2" xfId="3566" xr:uid="{00000000-0005-0000-0000-000080040000}"/>
    <cellStyle name="Comma 27" xfId="724" xr:uid="{00000000-0005-0000-0000-000081040000}"/>
    <cellStyle name="Comma 27 2" xfId="1039" xr:uid="{00000000-0005-0000-0000-000082040000}"/>
    <cellStyle name="Comma 27 2 2" xfId="1827" xr:uid="{00000000-0005-0000-0000-000083040000}"/>
    <cellStyle name="Comma 27 2 2 2" xfId="4071" xr:uid="{00000000-0005-0000-0000-000084040000}"/>
    <cellStyle name="Comma 27 2 3" xfId="2551" xr:uid="{00000000-0005-0000-0000-000085040000}"/>
    <cellStyle name="Comma 27 2 3 2" xfId="4795" xr:uid="{00000000-0005-0000-0000-000086040000}"/>
    <cellStyle name="Comma 27 2 4" xfId="3285" xr:uid="{00000000-0005-0000-0000-000087040000}"/>
    <cellStyle name="Comma 27 3" xfId="1292" xr:uid="{00000000-0005-0000-0000-000088040000}"/>
    <cellStyle name="Comma 27 3 2" xfId="2079" xr:uid="{00000000-0005-0000-0000-000089040000}"/>
    <cellStyle name="Comma 27 3 2 2" xfId="4323" xr:uid="{00000000-0005-0000-0000-00008A040000}"/>
    <cellStyle name="Comma 27 3 3" xfId="2802" xr:uid="{00000000-0005-0000-0000-00008B040000}"/>
    <cellStyle name="Comma 27 3 3 2" xfId="5046" xr:uid="{00000000-0005-0000-0000-00008C040000}"/>
    <cellStyle name="Comma 27 3 4" xfId="3537" xr:uid="{00000000-0005-0000-0000-00008D040000}"/>
    <cellStyle name="Comma 27 4" xfId="1559" xr:uid="{00000000-0005-0000-0000-00008E040000}"/>
    <cellStyle name="Comma 27 4 2" xfId="3803" xr:uid="{00000000-0005-0000-0000-00008F040000}"/>
    <cellStyle name="Comma 27 5" xfId="2337" xr:uid="{00000000-0005-0000-0000-000090040000}"/>
    <cellStyle name="Comma 27 5 2" xfId="4581" xr:uid="{00000000-0005-0000-0000-000091040000}"/>
    <cellStyle name="Comma 27 6" xfId="3017" xr:uid="{00000000-0005-0000-0000-000092040000}"/>
    <cellStyle name="Comma 28" xfId="816" xr:uid="{00000000-0005-0000-0000-000093040000}"/>
    <cellStyle name="Comma 28 2" xfId="1050" xr:uid="{00000000-0005-0000-0000-000094040000}"/>
    <cellStyle name="Comma 28 2 2" xfId="1838" xr:uid="{00000000-0005-0000-0000-000095040000}"/>
    <cellStyle name="Comma 28 2 2 2" xfId="4082" xr:uid="{00000000-0005-0000-0000-000096040000}"/>
    <cellStyle name="Comma 28 2 3" xfId="2562" xr:uid="{00000000-0005-0000-0000-000097040000}"/>
    <cellStyle name="Comma 28 2 3 2" xfId="4806" xr:uid="{00000000-0005-0000-0000-000098040000}"/>
    <cellStyle name="Comma 28 2 4" xfId="3296" xr:uid="{00000000-0005-0000-0000-000099040000}"/>
    <cellStyle name="Comma 28 3" xfId="1304" xr:uid="{00000000-0005-0000-0000-00009A040000}"/>
    <cellStyle name="Comma 28 3 2" xfId="2091" xr:uid="{00000000-0005-0000-0000-00009B040000}"/>
    <cellStyle name="Comma 28 3 2 2" xfId="4335" xr:uid="{00000000-0005-0000-0000-00009C040000}"/>
    <cellStyle name="Comma 28 3 3" xfId="2813" xr:uid="{00000000-0005-0000-0000-00009D040000}"/>
    <cellStyle name="Comma 28 3 3 2" xfId="5057" xr:uid="{00000000-0005-0000-0000-00009E040000}"/>
    <cellStyle name="Comma 28 3 4" xfId="3549" xr:uid="{00000000-0005-0000-0000-00009F040000}"/>
    <cellStyle name="Comma 28 4" xfId="1624" xr:uid="{00000000-0005-0000-0000-0000A0040000}"/>
    <cellStyle name="Comma 28 4 2" xfId="3868" xr:uid="{00000000-0005-0000-0000-0000A1040000}"/>
    <cellStyle name="Comma 28 5" xfId="2348" xr:uid="{00000000-0005-0000-0000-0000A2040000}"/>
    <cellStyle name="Comma 28 5 2" xfId="4592" xr:uid="{00000000-0005-0000-0000-0000A3040000}"/>
    <cellStyle name="Comma 28 6" xfId="3082" xr:uid="{00000000-0005-0000-0000-0000A4040000}"/>
    <cellStyle name="Comma 29" xfId="821" xr:uid="{00000000-0005-0000-0000-0000A5040000}"/>
    <cellStyle name="Comma 29 2" xfId="1052" xr:uid="{00000000-0005-0000-0000-0000A6040000}"/>
    <cellStyle name="Comma 29 2 2" xfId="1840" xr:uid="{00000000-0005-0000-0000-0000A7040000}"/>
    <cellStyle name="Comma 29 2 2 2" xfId="4084" xr:uid="{00000000-0005-0000-0000-0000A8040000}"/>
    <cellStyle name="Comma 29 2 3" xfId="2564" xr:uid="{00000000-0005-0000-0000-0000A9040000}"/>
    <cellStyle name="Comma 29 2 3 2" xfId="4808" xr:uid="{00000000-0005-0000-0000-0000AA040000}"/>
    <cellStyle name="Comma 29 2 4" xfId="3298" xr:uid="{00000000-0005-0000-0000-0000AB040000}"/>
    <cellStyle name="Comma 29 3" xfId="1306" xr:uid="{00000000-0005-0000-0000-0000AC040000}"/>
    <cellStyle name="Comma 29 3 2" xfId="2093" xr:uid="{00000000-0005-0000-0000-0000AD040000}"/>
    <cellStyle name="Comma 29 3 2 2" xfId="4337" xr:uid="{00000000-0005-0000-0000-0000AE040000}"/>
    <cellStyle name="Comma 29 3 3" xfId="2815" xr:uid="{00000000-0005-0000-0000-0000AF040000}"/>
    <cellStyle name="Comma 29 3 3 2" xfId="5059" xr:uid="{00000000-0005-0000-0000-0000B0040000}"/>
    <cellStyle name="Comma 29 3 4" xfId="3551" xr:uid="{00000000-0005-0000-0000-0000B1040000}"/>
    <cellStyle name="Comma 29 4" xfId="1626" xr:uid="{00000000-0005-0000-0000-0000B2040000}"/>
    <cellStyle name="Comma 29 4 2" xfId="3870" xr:uid="{00000000-0005-0000-0000-0000B3040000}"/>
    <cellStyle name="Comma 29 5" xfId="2350" xr:uid="{00000000-0005-0000-0000-0000B4040000}"/>
    <cellStyle name="Comma 29 5 2" xfId="4594" xr:uid="{00000000-0005-0000-0000-0000B5040000}"/>
    <cellStyle name="Comma 29 6" xfId="3084" xr:uid="{00000000-0005-0000-0000-0000B6040000}"/>
    <cellStyle name="Comma 3" xfId="22" xr:uid="{00000000-0005-0000-0000-0000B7040000}"/>
    <cellStyle name="Comma 3 10" xfId="102" xr:uid="{00000000-0005-0000-0000-0000B8040000}"/>
    <cellStyle name="Comma 3 10 2" xfId="914" xr:uid="{00000000-0005-0000-0000-0000B9040000}"/>
    <cellStyle name="Comma 3 10 2 2" xfId="1702" xr:uid="{00000000-0005-0000-0000-0000BA040000}"/>
    <cellStyle name="Comma 3 10 2 2 2" xfId="3946" xr:uid="{00000000-0005-0000-0000-0000BB040000}"/>
    <cellStyle name="Comma 3 10 2 3" xfId="2426" xr:uid="{00000000-0005-0000-0000-0000BC040000}"/>
    <cellStyle name="Comma 3 10 2 3 2" xfId="4670" xr:uid="{00000000-0005-0000-0000-0000BD040000}"/>
    <cellStyle name="Comma 3 10 2 4" xfId="3160" xr:uid="{00000000-0005-0000-0000-0000BE040000}"/>
    <cellStyle name="Comma 3 10 3" xfId="1167" xr:uid="{00000000-0005-0000-0000-0000BF040000}"/>
    <cellStyle name="Comma 3 10 3 2" xfId="1954" xr:uid="{00000000-0005-0000-0000-0000C0040000}"/>
    <cellStyle name="Comma 3 10 3 2 2" xfId="4198" xr:uid="{00000000-0005-0000-0000-0000C1040000}"/>
    <cellStyle name="Comma 3 10 3 3" xfId="2678" xr:uid="{00000000-0005-0000-0000-0000C2040000}"/>
    <cellStyle name="Comma 3 10 3 3 2" xfId="4922" xr:uid="{00000000-0005-0000-0000-0000C3040000}"/>
    <cellStyle name="Comma 3 10 3 4" xfId="3412" xr:uid="{00000000-0005-0000-0000-0000C4040000}"/>
    <cellStyle name="Comma 3 10 4" xfId="1382" xr:uid="{00000000-0005-0000-0000-0000C5040000}"/>
    <cellStyle name="Comma 3 10 4 2" xfId="3626" xr:uid="{00000000-0005-0000-0000-0000C6040000}"/>
    <cellStyle name="Comma 3 10 5" xfId="2168" xr:uid="{00000000-0005-0000-0000-0000C7040000}"/>
    <cellStyle name="Comma 3 10 5 2" xfId="4412" xr:uid="{00000000-0005-0000-0000-0000C8040000}"/>
    <cellStyle name="Comma 3 10 6" xfId="2892" xr:uid="{00000000-0005-0000-0000-0000C9040000}"/>
    <cellStyle name="Comma 3 11" xfId="103" xr:uid="{00000000-0005-0000-0000-0000CA040000}"/>
    <cellStyle name="Comma 3 11 2" xfId="915" xr:uid="{00000000-0005-0000-0000-0000CB040000}"/>
    <cellStyle name="Comma 3 11 2 2" xfId="1703" xr:uid="{00000000-0005-0000-0000-0000CC040000}"/>
    <cellStyle name="Comma 3 11 2 2 2" xfId="3947" xr:uid="{00000000-0005-0000-0000-0000CD040000}"/>
    <cellStyle name="Comma 3 11 2 3" xfId="2427" xr:uid="{00000000-0005-0000-0000-0000CE040000}"/>
    <cellStyle name="Comma 3 11 2 3 2" xfId="4671" xr:uid="{00000000-0005-0000-0000-0000CF040000}"/>
    <cellStyle name="Comma 3 11 2 4" xfId="3161" xr:uid="{00000000-0005-0000-0000-0000D0040000}"/>
    <cellStyle name="Comma 3 11 3" xfId="1168" xr:uid="{00000000-0005-0000-0000-0000D1040000}"/>
    <cellStyle name="Comma 3 11 3 2" xfId="1955" xr:uid="{00000000-0005-0000-0000-0000D2040000}"/>
    <cellStyle name="Comma 3 11 3 2 2" xfId="4199" xr:uid="{00000000-0005-0000-0000-0000D3040000}"/>
    <cellStyle name="Comma 3 11 3 3" xfId="2679" xr:uid="{00000000-0005-0000-0000-0000D4040000}"/>
    <cellStyle name="Comma 3 11 3 3 2" xfId="4923" xr:uid="{00000000-0005-0000-0000-0000D5040000}"/>
    <cellStyle name="Comma 3 11 3 4" xfId="3413" xr:uid="{00000000-0005-0000-0000-0000D6040000}"/>
    <cellStyle name="Comma 3 11 4" xfId="1383" xr:uid="{00000000-0005-0000-0000-0000D7040000}"/>
    <cellStyle name="Comma 3 11 4 2" xfId="3627" xr:uid="{00000000-0005-0000-0000-0000D8040000}"/>
    <cellStyle name="Comma 3 11 5" xfId="2169" xr:uid="{00000000-0005-0000-0000-0000D9040000}"/>
    <cellStyle name="Comma 3 11 5 2" xfId="4413" xr:uid="{00000000-0005-0000-0000-0000DA040000}"/>
    <cellStyle name="Comma 3 11 6" xfId="2893" xr:uid="{00000000-0005-0000-0000-0000DB040000}"/>
    <cellStyle name="Comma 3 12" xfId="104" xr:uid="{00000000-0005-0000-0000-0000DC040000}"/>
    <cellStyle name="Comma 3 12 2" xfId="916" xr:uid="{00000000-0005-0000-0000-0000DD040000}"/>
    <cellStyle name="Comma 3 12 2 2" xfId="1704" xr:uid="{00000000-0005-0000-0000-0000DE040000}"/>
    <cellStyle name="Comma 3 12 2 2 2" xfId="3948" xr:uid="{00000000-0005-0000-0000-0000DF040000}"/>
    <cellStyle name="Comma 3 12 2 3" xfId="2428" xr:uid="{00000000-0005-0000-0000-0000E0040000}"/>
    <cellStyle name="Comma 3 12 2 3 2" xfId="4672" xr:uid="{00000000-0005-0000-0000-0000E1040000}"/>
    <cellStyle name="Comma 3 12 2 4" xfId="3162" xr:uid="{00000000-0005-0000-0000-0000E2040000}"/>
    <cellStyle name="Comma 3 12 3" xfId="1169" xr:uid="{00000000-0005-0000-0000-0000E3040000}"/>
    <cellStyle name="Comma 3 12 3 2" xfId="1956" xr:uid="{00000000-0005-0000-0000-0000E4040000}"/>
    <cellStyle name="Comma 3 12 3 2 2" xfId="4200" xr:uid="{00000000-0005-0000-0000-0000E5040000}"/>
    <cellStyle name="Comma 3 12 3 3" xfId="2680" xr:uid="{00000000-0005-0000-0000-0000E6040000}"/>
    <cellStyle name="Comma 3 12 3 3 2" xfId="4924" xr:uid="{00000000-0005-0000-0000-0000E7040000}"/>
    <cellStyle name="Comma 3 12 3 4" xfId="3414" xr:uid="{00000000-0005-0000-0000-0000E8040000}"/>
    <cellStyle name="Comma 3 12 4" xfId="1384" xr:uid="{00000000-0005-0000-0000-0000E9040000}"/>
    <cellStyle name="Comma 3 12 4 2" xfId="3628" xr:uid="{00000000-0005-0000-0000-0000EA040000}"/>
    <cellStyle name="Comma 3 12 5" xfId="2170" xr:uid="{00000000-0005-0000-0000-0000EB040000}"/>
    <cellStyle name="Comma 3 12 5 2" xfId="4414" xr:uid="{00000000-0005-0000-0000-0000EC040000}"/>
    <cellStyle name="Comma 3 12 6" xfId="2894" xr:uid="{00000000-0005-0000-0000-0000ED040000}"/>
    <cellStyle name="Comma 3 13" xfId="105" xr:uid="{00000000-0005-0000-0000-0000EE040000}"/>
    <cellStyle name="Comma 3 13 2" xfId="917" xr:uid="{00000000-0005-0000-0000-0000EF040000}"/>
    <cellStyle name="Comma 3 13 2 2" xfId="1705" xr:uid="{00000000-0005-0000-0000-0000F0040000}"/>
    <cellStyle name="Comma 3 13 2 2 2" xfId="3949" xr:uid="{00000000-0005-0000-0000-0000F1040000}"/>
    <cellStyle name="Comma 3 13 2 3" xfId="2429" xr:uid="{00000000-0005-0000-0000-0000F2040000}"/>
    <cellStyle name="Comma 3 13 2 3 2" xfId="4673" xr:uid="{00000000-0005-0000-0000-0000F3040000}"/>
    <cellStyle name="Comma 3 13 2 4" xfId="3163" xr:uid="{00000000-0005-0000-0000-0000F4040000}"/>
    <cellStyle name="Comma 3 13 3" xfId="1170" xr:uid="{00000000-0005-0000-0000-0000F5040000}"/>
    <cellStyle name="Comma 3 13 3 2" xfId="1957" xr:uid="{00000000-0005-0000-0000-0000F6040000}"/>
    <cellStyle name="Comma 3 13 3 2 2" xfId="4201" xr:uid="{00000000-0005-0000-0000-0000F7040000}"/>
    <cellStyle name="Comma 3 13 3 3" xfId="2681" xr:uid="{00000000-0005-0000-0000-0000F8040000}"/>
    <cellStyle name="Comma 3 13 3 3 2" xfId="4925" xr:uid="{00000000-0005-0000-0000-0000F9040000}"/>
    <cellStyle name="Comma 3 13 3 4" xfId="3415" xr:uid="{00000000-0005-0000-0000-0000FA040000}"/>
    <cellStyle name="Comma 3 13 4" xfId="1385" xr:uid="{00000000-0005-0000-0000-0000FB040000}"/>
    <cellStyle name="Comma 3 13 4 2" xfId="3629" xr:uid="{00000000-0005-0000-0000-0000FC040000}"/>
    <cellStyle name="Comma 3 13 5" xfId="2171" xr:uid="{00000000-0005-0000-0000-0000FD040000}"/>
    <cellStyle name="Comma 3 13 5 2" xfId="4415" xr:uid="{00000000-0005-0000-0000-0000FE040000}"/>
    <cellStyle name="Comma 3 13 6" xfId="2895" xr:uid="{00000000-0005-0000-0000-0000FF040000}"/>
    <cellStyle name="Comma 3 14" xfId="106" xr:uid="{00000000-0005-0000-0000-000000050000}"/>
    <cellStyle name="Comma 3 14 2" xfId="918" xr:uid="{00000000-0005-0000-0000-000001050000}"/>
    <cellStyle name="Comma 3 14 2 2" xfId="1706" xr:uid="{00000000-0005-0000-0000-000002050000}"/>
    <cellStyle name="Comma 3 14 2 2 2" xfId="3950" xr:uid="{00000000-0005-0000-0000-000003050000}"/>
    <cellStyle name="Comma 3 14 2 3" xfId="2430" xr:uid="{00000000-0005-0000-0000-000004050000}"/>
    <cellStyle name="Comma 3 14 2 3 2" xfId="4674" xr:uid="{00000000-0005-0000-0000-000005050000}"/>
    <cellStyle name="Comma 3 14 2 4" xfId="3164" xr:uid="{00000000-0005-0000-0000-000006050000}"/>
    <cellStyle name="Comma 3 14 3" xfId="1171" xr:uid="{00000000-0005-0000-0000-000007050000}"/>
    <cellStyle name="Comma 3 14 3 2" xfId="1958" xr:uid="{00000000-0005-0000-0000-000008050000}"/>
    <cellStyle name="Comma 3 14 3 2 2" xfId="4202" xr:uid="{00000000-0005-0000-0000-000009050000}"/>
    <cellStyle name="Comma 3 14 3 3" xfId="2682" xr:uid="{00000000-0005-0000-0000-00000A050000}"/>
    <cellStyle name="Comma 3 14 3 3 2" xfId="4926" xr:uid="{00000000-0005-0000-0000-00000B050000}"/>
    <cellStyle name="Comma 3 14 3 4" xfId="3416" xr:uid="{00000000-0005-0000-0000-00000C050000}"/>
    <cellStyle name="Comma 3 14 4" xfId="1386" xr:uid="{00000000-0005-0000-0000-00000D050000}"/>
    <cellStyle name="Comma 3 14 4 2" xfId="3630" xr:uid="{00000000-0005-0000-0000-00000E050000}"/>
    <cellStyle name="Comma 3 14 5" xfId="2172" xr:uid="{00000000-0005-0000-0000-00000F050000}"/>
    <cellStyle name="Comma 3 14 5 2" xfId="4416" xr:uid="{00000000-0005-0000-0000-000010050000}"/>
    <cellStyle name="Comma 3 14 6" xfId="2896" xr:uid="{00000000-0005-0000-0000-000011050000}"/>
    <cellStyle name="Comma 3 15" xfId="107" xr:uid="{00000000-0005-0000-0000-000012050000}"/>
    <cellStyle name="Comma 3 15 2" xfId="919" xr:uid="{00000000-0005-0000-0000-000013050000}"/>
    <cellStyle name="Comma 3 15 2 2" xfId="1707" xr:uid="{00000000-0005-0000-0000-000014050000}"/>
    <cellStyle name="Comma 3 15 2 2 2" xfId="3951" xr:uid="{00000000-0005-0000-0000-000015050000}"/>
    <cellStyle name="Comma 3 15 2 3" xfId="2431" xr:uid="{00000000-0005-0000-0000-000016050000}"/>
    <cellStyle name="Comma 3 15 2 3 2" xfId="4675" xr:uid="{00000000-0005-0000-0000-000017050000}"/>
    <cellStyle name="Comma 3 15 2 4" xfId="3165" xr:uid="{00000000-0005-0000-0000-000018050000}"/>
    <cellStyle name="Comma 3 15 3" xfId="1172" xr:uid="{00000000-0005-0000-0000-000019050000}"/>
    <cellStyle name="Comma 3 15 3 2" xfId="1959" xr:uid="{00000000-0005-0000-0000-00001A050000}"/>
    <cellStyle name="Comma 3 15 3 2 2" xfId="4203" xr:uid="{00000000-0005-0000-0000-00001B050000}"/>
    <cellStyle name="Comma 3 15 3 3" xfId="2683" xr:uid="{00000000-0005-0000-0000-00001C050000}"/>
    <cellStyle name="Comma 3 15 3 3 2" xfId="4927" xr:uid="{00000000-0005-0000-0000-00001D050000}"/>
    <cellStyle name="Comma 3 15 3 4" xfId="3417" xr:uid="{00000000-0005-0000-0000-00001E050000}"/>
    <cellStyle name="Comma 3 15 4" xfId="1387" xr:uid="{00000000-0005-0000-0000-00001F050000}"/>
    <cellStyle name="Comma 3 15 4 2" xfId="3631" xr:uid="{00000000-0005-0000-0000-000020050000}"/>
    <cellStyle name="Comma 3 15 5" xfId="2173" xr:uid="{00000000-0005-0000-0000-000021050000}"/>
    <cellStyle name="Comma 3 15 5 2" xfId="4417" xr:uid="{00000000-0005-0000-0000-000022050000}"/>
    <cellStyle name="Comma 3 15 6" xfId="2897" xr:uid="{00000000-0005-0000-0000-000023050000}"/>
    <cellStyle name="Comma 3 16" xfId="108" xr:uid="{00000000-0005-0000-0000-000024050000}"/>
    <cellStyle name="Comma 3 16 2" xfId="920" xr:uid="{00000000-0005-0000-0000-000025050000}"/>
    <cellStyle name="Comma 3 16 2 2" xfId="1708" xr:uid="{00000000-0005-0000-0000-000026050000}"/>
    <cellStyle name="Comma 3 16 2 2 2" xfId="3952" xr:uid="{00000000-0005-0000-0000-000027050000}"/>
    <cellStyle name="Comma 3 16 2 3" xfId="2432" xr:uid="{00000000-0005-0000-0000-000028050000}"/>
    <cellStyle name="Comma 3 16 2 3 2" xfId="4676" xr:uid="{00000000-0005-0000-0000-000029050000}"/>
    <cellStyle name="Comma 3 16 2 4" xfId="3166" xr:uid="{00000000-0005-0000-0000-00002A050000}"/>
    <cellStyle name="Comma 3 16 3" xfId="1173" xr:uid="{00000000-0005-0000-0000-00002B050000}"/>
    <cellStyle name="Comma 3 16 3 2" xfId="1960" xr:uid="{00000000-0005-0000-0000-00002C050000}"/>
    <cellStyle name="Comma 3 16 3 2 2" xfId="4204" xr:uid="{00000000-0005-0000-0000-00002D050000}"/>
    <cellStyle name="Comma 3 16 3 3" xfId="2684" xr:uid="{00000000-0005-0000-0000-00002E050000}"/>
    <cellStyle name="Comma 3 16 3 3 2" xfId="4928" xr:uid="{00000000-0005-0000-0000-00002F050000}"/>
    <cellStyle name="Comma 3 16 3 4" xfId="3418" xr:uid="{00000000-0005-0000-0000-000030050000}"/>
    <cellStyle name="Comma 3 16 4" xfId="1388" xr:uid="{00000000-0005-0000-0000-000031050000}"/>
    <cellStyle name="Comma 3 16 4 2" xfId="3632" xr:uid="{00000000-0005-0000-0000-000032050000}"/>
    <cellStyle name="Comma 3 16 5" xfId="2174" xr:uid="{00000000-0005-0000-0000-000033050000}"/>
    <cellStyle name="Comma 3 16 5 2" xfId="4418" xr:uid="{00000000-0005-0000-0000-000034050000}"/>
    <cellStyle name="Comma 3 16 6" xfId="2898" xr:uid="{00000000-0005-0000-0000-000035050000}"/>
    <cellStyle name="Comma 3 17" xfId="109" xr:uid="{00000000-0005-0000-0000-000036050000}"/>
    <cellStyle name="Comma 3 17 2" xfId="921" xr:uid="{00000000-0005-0000-0000-000037050000}"/>
    <cellStyle name="Comma 3 17 2 2" xfId="1709" xr:uid="{00000000-0005-0000-0000-000038050000}"/>
    <cellStyle name="Comma 3 17 2 2 2" xfId="3953" xr:uid="{00000000-0005-0000-0000-000039050000}"/>
    <cellStyle name="Comma 3 17 2 3" xfId="2433" xr:uid="{00000000-0005-0000-0000-00003A050000}"/>
    <cellStyle name="Comma 3 17 2 3 2" xfId="4677" xr:uid="{00000000-0005-0000-0000-00003B050000}"/>
    <cellStyle name="Comma 3 17 2 4" xfId="3167" xr:uid="{00000000-0005-0000-0000-00003C050000}"/>
    <cellStyle name="Comma 3 17 3" xfId="1174" xr:uid="{00000000-0005-0000-0000-00003D050000}"/>
    <cellStyle name="Comma 3 17 3 2" xfId="1961" xr:uid="{00000000-0005-0000-0000-00003E050000}"/>
    <cellStyle name="Comma 3 17 3 2 2" xfId="4205" xr:uid="{00000000-0005-0000-0000-00003F050000}"/>
    <cellStyle name="Comma 3 17 3 3" xfId="2685" xr:uid="{00000000-0005-0000-0000-000040050000}"/>
    <cellStyle name="Comma 3 17 3 3 2" xfId="4929" xr:uid="{00000000-0005-0000-0000-000041050000}"/>
    <cellStyle name="Comma 3 17 3 4" xfId="3419" xr:uid="{00000000-0005-0000-0000-000042050000}"/>
    <cellStyle name="Comma 3 17 4" xfId="1389" xr:uid="{00000000-0005-0000-0000-000043050000}"/>
    <cellStyle name="Comma 3 17 4 2" xfId="3633" xr:uid="{00000000-0005-0000-0000-000044050000}"/>
    <cellStyle name="Comma 3 17 5" xfId="2175" xr:uid="{00000000-0005-0000-0000-000045050000}"/>
    <cellStyle name="Comma 3 17 5 2" xfId="4419" xr:uid="{00000000-0005-0000-0000-000046050000}"/>
    <cellStyle name="Comma 3 17 6" xfId="2899" xr:uid="{00000000-0005-0000-0000-000047050000}"/>
    <cellStyle name="Comma 3 18" xfId="110" xr:uid="{00000000-0005-0000-0000-000048050000}"/>
    <cellStyle name="Comma 3 18 2" xfId="922" xr:uid="{00000000-0005-0000-0000-000049050000}"/>
    <cellStyle name="Comma 3 18 2 2" xfId="1710" xr:uid="{00000000-0005-0000-0000-00004A050000}"/>
    <cellStyle name="Comma 3 18 2 2 2" xfId="3954" xr:uid="{00000000-0005-0000-0000-00004B050000}"/>
    <cellStyle name="Comma 3 18 2 3" xfId="2434" xr:uid="{00000000-0005-0000-0000-00004C050000}"/>
    <cellStyle name="Comma 3 18 2 3 2" xfId="4678" xr:uid="{00000000-0005-0000-0000-00004D050000}"/>
    <cellStyle name="Comma 3 18 2 4" xfId="3168" xr:uid="{00000000-0005-0000-0000-00004E050000}"/>
    <cellStyle name="Comma 3 18 3" xfId="1175" xr:uid="{00000000-0005-0000-0000-00004F050000}"/>
    <cellStyle name="Comma 3 18 3 2" xfId="1962" xr:uid="{00000000-0005-0000-0000-000050050000}"/>
    <cellStyle name="Comma 3 18 3 2 2" xfId="4206" xr:uid="{00000000-0005-0000-0000-000051050000}"/>
    <cellStyle name="Comma 3 18 3 3" xfId="2686" xr:uid="{00000000-0005-0000-0000-000052050000}"/>
    <cellStyle name="Comma 3 18 3 3 2" xfId="4930" xr:uid="{00000000-0005-0000-0000-000053050000}"/>
    <cellStyle name="Comma 3 18 3 4" xfId="3420" xr:uid="{00000000-0005-0000-0000-000054050000}"/>
    <cellStyle name="Comma 3 18 4" xfId="1390" xr:uid="{00000000-0005-0000-0000-000055050000}"/>
    <cellStyle name="Comma 3 18 4 2" xfId="3634" xr:uid="{00000000-0005-0000-0000-000056050000}"/>
    <cellStyle name="Comma 3 18 5" xfId="2176" xr:uid="{00000000-0005-0000-0000-000057050000}"/>
    <cellStyle name="Comma 3 18 5 2" xfId="4420" xr:uid="{00000000-0005-0000-0000-000058050000}"/>
    <cellStyle name="Comma 3 18 6" xfId="2900" xr:uid="{00000000-0005-0000-0000-000059050000}"/>
    <cellStyle name="Comma 3 19" xfId="111" xr:uid="{00000000-0005-0000-0000-00005A050000}"/>
    <cellStyle name="Comma 3 19 2" xfId="923" xr:uid="{00000000-0005-0000-0000-00005B050000}"/>
    <cellStyle name="Comma 3 19 2 2" xfId="1711" xr:uid="{00000000-0005-0000-0000-00005C050000}"/>
    <cellStyle name="Comma 3 19 2 2 2" xfId="3955" xr:uid="{00000000-0005-0000-0000-00005D050000}"/>
    <cellStyle name="Comma 3 19 2 3" xfId="2435" xr:uid="{00000000-0005-0000-0000-00005E050000}"/>
    <cellStyle name="Comma 3 19 2 3 2" xfId="4679" xr:uid="{00000000-0005-0000-0000-00005F050000}"/>
    <cellStyle name="Comma 3 19 2 4" xfId="3169" xr:uid="{00000000-0005-0000-0000-000060050000}"/>
    <cellStyle name="Comma 3 19 3" xfId="1176" xr:uid="{00000000-0005-0000-0000-000061050000}"/>
    <cellStyle name="Comma 3 19 3 2" xfId="1963" xr:uid="{00000000-0005-0000-0000-000062050000}"/>
    <cellStyle name="Comma 3 19 3 2 2" xfId="4207" xr:uid="{00000000-0005-0000-0000-000063050000}"/>
    <cellStyle name="Comma 3 19 3 3" xfId="2687" xr:uid="{00000000-0005-0000-0000-000064050000}"/>
    <cellStyle name="Comma 3 19 3 3 2" xfId="4931" xr:uid="{00000000-0005-0000-0000-000065050000}"/>
    <cellStyle name="Comma 3 19 3 4" xfId="3421" xr:uid="{00000000-0005-0000-0000-000066050000}"/>
    <cellStyle name="Comma 3 19 4" xfId="1391" xr:uid="{00000000-0005-0000-0000-000067050000}"/>
    <cellStyle name="Comma 3 19 4 2" xfId="3635" xr:uid="{00000000-0005-0000-0000-000068050000}"/>
    <cellStyle name="Comma 3 19 5" xfId="2177" xr:uid="{00000000-0005-0000-0000-000069050000}"/>
    <cellStyle name="Comma 3 19 5 2" xfId="4421" xr:uid="{00000000-0005-0000-0000-00006A050000}"/>
    <cellStyle name="Comma 3 19 6" xfId="2901" xr:uid="{00000000-0005-0000-0000-00006B050000}"/>
    <cellStyle name="Comma 3 2" xfId="112" xr:uid="{00000000-0005-0000-0000-00006C050000}"/>
    <cellStyle name="Comma 3 2 2" xfId="924" xr:uid="{00000000-0005-0000-0000-00006D050000}"/>
    <cellStyle name="Comma 3 2 2 2" xfId="1712" xr:uid="{00000000-0005-0000-0000-00006E050000}"/>
    <cellStyle name="Comma 3 2 2 2 2" xfId="3956" xr:uid="{00000000-0005-0000-0000-00006F050000}"/>
    <cellStyle name="Comma 3 2 2 3" xfId="2436" xr:uid="{00000000-0005-0000-0000-000070050000}"/>
    <cellStyle name="Comma 3 2 2 3 2" xfId="4680" xr:uid="{00000000-0005-0000-0000-000071050000}"/>
    <cellStyle name="Comma 3 2 2 4" xfId="3170" xr:uid="{00000000-0005-0000-0000-000072050000}"/>
    <cellStyle name="Comma 3 2 3" xfId="1177" xr:uid="{00000000-0005-0000-0000-000073050000}"/>
    <cellStyle name="Comma 3 2 3 2" xfId="1964" xr:uid="{00000000-0005-0000-0000-000074050000}"/>
    <cellStyle name="Comma 3 2 3 2 2" xfId="4208" xr:uid="{00000000-0005-0000-0000-000075050000}"/>
    <cellStyle name="Comma 3 2 3 3" xfId="2688" xr:uid="{00000000-0005-0000-0000-000076050000}"/>
    <cellStyle name="Comma 3 2 3 3 2" xfId="4932" xr:uid="{00000000-0005-0000-0000-000077050000}"/>
    <cellStyle name="Comma 3 2 3 4" xfId="3422" xr:uid="{00000000-0005-0000-0000-000078050000}"/>
    <cellStyle name="Comma 3 2 4" xfId="1392" xr:uid="{00000000-0005-0000-0000-000079050000}"/>
    <cellStyle name="Comma 3 2 4 2" xfId="3636" xr:uid="{00000000-0005-0000-0000-00007A050000}"/>
    <cellStyle name="Comma 3 2 5" xfId="2178" xr:uid="{00000000-0005-0000-0000-00007B050000}"/>
    <cellStyle name="Comma 3 2 5 2" xfId="4422" xr:uid="{00000000-0005-0000-0000-00007C050000}"/>
    <cellStyle name="Comma 3 2 6" xfId="2902" xr:uid="{00000000-0005-0000-0000-00007D050000}"/>
    <cellStyle name="Comma 3 20" xfId="113" xr:uid="{00000000-0005-0000-0000-00007E050000}"/>
    <cellStyle name="Comma 3 20 2" xfId="925" xr:uid="{00000000-0005-0000-0000-00007F050000}"/>
    <cellStyle name="Comma 3 20 2 2" xfId="1713" xr:uid="{00000000-0005-0000-0000-000080050000}"/>
    <cellStyle name="Comma 3 20 2 2 2" xfId="3957" xr:uid="{00000000-0005-0000-0000-000081050000}"/>
    <cellStyle name="Comma 3 20 2 3" xfId="2437" xr:uid="{00000000-0005-0000-0000-000082050000}"/>
    <cellStyle name="Comma 3 20 2 3 2" xfId="4681" xr:uid="{00000000-0005-0000-0000-000083050000}"/>
    <cellStyle name="Comma 3 20 2 4" xfId="3171" xr:uid="{00000000-0005-0000-0000-000084050000}"/>
    <cellStyle name="Comma 3 20 3" xfId="1178" xr:uid="{00000000-0005-0000-0000-000085050000}"/>
    <cellStyle name="Comma 3 20 3 2" xfId="1965" xr:uid="{00000000-0005-0000-0000-000086050000}"/>
    <cellStyle name="Comma 3 20 3 2 2" xfId="4209" xr:uid="{00000000-0005-0000-0000-000087050000}"/>
    <cellStyle name="Comma 3 20 3 3" xfId="2689" xr:uid="{00000000-0005-0000-0000-000088050000}"/>
    <cellStyle name="Comma 3 20 3 3 2" xfId="4933" xr:uid="{00000000-0005-0000-0000-000089050000}"/>
    <cellStyle name="Comma 3 20 3 4" xfId="3423" xr:uid="{00000000-0005-0000-0000-00008A050000}"/>
    <cellStyle name="Comma 3 20 4" xfId="1393" xr:uid="{00000000-0005-0000-0000-00008B050000}"/>
    <cellStyle name="Comma 3 20 4 2" xfId="3637" xr:uid="{00000000-0005-0000-0000-00008C050000}"/>
    <cellStyle name="Comma 3 20 5" xfId="2179" xr:uid="{00000000-0005-0000-0000-00008D050000}"/>
    <cellStyle name="Comma 3 20 5 2" xfId="4423" xr:uid="{00000000-0005-0000-0000-00008E050000}"/>
    <cellStyle name="Comma 3 20 6" xfId="2903" xr:uid="{00000000-0005-0000-0000-00008F050000}"/>
    <cellStyle name="Comma 3 21" xfId="114" xr:uid="{00000000-0005-0000-0000-000090050000}"/>
    <cellStyle name="Comma 3 21 2" xfId="926" xr:uid="{00000000-0005-0000-0000-000091050000}"/>
    <cellStyle name="Comma 3 21 2 2" xfId="1714" xr:uid="{00000000-0005-0000-0000-000092050000}"/>
    <cellStyle name="Comma 3 21 2 2 2" xfId="3958" xr:uid="{00000000-0005-0000-0000-000093050000}"/>
    <cellStyle name="Comma 3 21 2 3" xfId="2438" xr:uid="{00000000-0005-0000-0000-000094050000}"/>
    <cellStyle name="Comma 3 21 2 3 2" xfId="4682" xr:uid="{00000000-0005-0000-0000-000095050000}"/>
    <cellStyle name="Comma 3 21 2 4" xfId="3172" xr:uid="{00000000-0005-0000-0000-000096050000}"/>
    <cellStyle name="Comma 3 21 3" xfId="1179" xr:uid="{00000000-0005-0000-0000-000097050000}"/>
    <cellStyle name="Comma 3 21 3 2" xfId="1966" xr:uid="{00000000-0005-0000-0000-000098050000}"/>
    <cellStyle name="Comma 3 21 3 2 2" xfId="4210" xr:uid="{00000000-0005-0000-0000-000099050000}"/>
    <cellStyle name="Comma 3 21 3 3" xfId="2690" xr:uid="{00000000-0005-0000-0000-00009A050000}"/>
    <cellStyle name="Comma 3 21 3 3 2" xfId="4934" xr:uid="{00000000-0005-0000-0000-00009B050000}"/>
    <cellStyle name="Comma 3 21 3 4" xfId="3424" xr:uid="{00000000-0005-0000-0000-00009C050000}"/>
    <cellStyle name="Comma 3 21 4" xfId="1394" xr:uid="{00000000-0005-0000-0000-00009D050000}"/>
    <cellStyle name="Comma 3 21 4 2" xfId="3638" xr:uid="{00000000-0005-0000-0000-00009E050000}"/>
    <cellStyle name="Comma 3 21 5" xfId="2180" xr:uid="{00000000-0005-0000-0000-00009F050000}"/>
    <cellStyle name="Comma 3 21 5 2" xfId="4424" xr:uid="{00000000-0005-0000-0000-0000A0050000}"/>
    <cellStyle name="Comma 3 21 6" xfId="2904" xr:uid="{00000000-0005-0000-0000-0000A1050000}"/>
    <cellStyle name="Comma 3 22" xfId="115" xr:uid="{00000000-0005-0000-0000-0000A2050000}"/>
    <cellStyle name="Comma 3 22 2" xfId="927" xr:uid="{00000000-0005-0000-0000-0000A3050000}"/>
    <cellStyle name="Comma 3 22 2 2" xfId="1715" xr:uid="{00000000-0005-0000-0000-0000A4050000}"/>
    <cellStyle name="Comma 3 22 2 2 2" xfId="3959" xr:uid="{00000000-0005-0000-0000-0000A5050000}"/>
    <cellStyle name="Comma 3 22 2 3" xfId="2439" xr:uid="{00000000-0005-0000-0000-0000A6050000}"/>
    <cellStyle name="Comma 3 22 2 3 2" xfId="4683" xr:uid="{00000000-0005-0000-0000-0000A7050000}"/>
    <cellStyle name="Comma 3 22 2 4" xfId="3173" xr:uid="{00000000-0005-0000-0000-0000A8050000}"/>
    <cellStyle name="Comma 3 22 3" xfId="1180" xr:uid="{00000000-0005-0000-0000-0000A9050000}"/>
    <cellStyle name="Comma 3 22 3 2" xfId="1967" xr:uid="{00000000-0005-0000-0000-0000AA050000}"/>
    <cellStyle name="Comma 3 22 3 2 2" xfId="4211" xr:uid="{00000000-0005-0000-0000-0000AB050000}"/>
    <cellStyle name="Comma 3 22 3 3" xfId="2691" xr:uid="{00000000-0005-0000-0000-0000AC050000}"/>
    <cellStyle name="Comma 3 22 3 3 2" xfId="4935" xr:uid="{00000000-0005-0000-0000-0000AD050000}"/>
    <cellStyle name="Comma 3 22 3 4" xfId="3425" xr:uid="{00000000-0005-0000-0000-0000AE050000}"/>
    <cellStyle name="Comma 3 22 4" xfId="1395" xr:uid="{00000000-0005-0000-0000-0000AF050000}"/>
    <cellStyle name="Comma 3 22 4 2" xfId="3639" xr:uid="{00000000-0005-0000-0000-0000B0050000}"/>
    <cellStyle name="Comma 3 22 5" xfId="2181" xr:uid="{00000000-0005-0000-0000-0000B1050000}"/>
    <cellStyle name="Comma 3 22 5 2" xfId="4425" xr:uid="{00000000-0005-0000-0000-0000B2050000}"/>
    <cellStyle name="Comma 3 22 6" xfId="2905" xr:uid="{00000000-0005-0000-0000-0000B3050000}"/>
    <cellStyle name="Comma 3 23" xfId="116" xr:uid="{00000000-0005-0000-0000-0000B4050000}"/>
    <cellStyle name="Comma 3 23 2" xfId="928" xr:uid="{00000000-0005-0000-0000-0000B5050000}"/>
    <cellStyle name="Comma 3 23 2 2" xfId="1716" xr:uid="{00000000-0005-0000-0000-0000B6050000}"/>
    <cellStyle name="Comma 3 23 2 2 2" xfId="3960" xr:uid="{00000000-0005-0000-0000-0000B7050000}"/>
    <cellStyle name="Comma 3 23 2 3" xfId="2440" xr:uid="{00000000-0005-0000-0000-0000B8050000}"/>
    <cellStyle name="Comma 3 23 2 3 2" xfId="4684" xr:uid="{00000000-0005-0000-0000-0000B9050000}"/>
    <cellStyle name="Comma 3 23 2 4" xfId="3174" xr:uid="{00000000-0005-0000-0000-0000BA050000}"/>
    <cellStyle name="Comma 3 23 3" xfId="1181" xr:uid="{00000000-0005-0000-0000-0000BB050000}"/>
    <cellStyle name="Comma 3 23 3 2" xfId="1968" xr:uid="{00000000-0005-0000-0000-0000BC050000}"/>
    <cellStyle name="Comma 3 23 3 2 2" xfId="4212" xr:uid="{00000000-0005-0000-0000-0000BD050000}"/>
    <cellStyle name="Comma 3 23 3 3" xfId="2692" xr:uid="{00000000-0005-0000-0000-0000BE050000}"/>
    <cellStyle name="Comma 3 23 3 3 2" xfId="4936" xr:uid="{00000000-0005-0000-0000-0000BF050000}"/>
    <cellStyle name="Comma 3 23 3 4" xfId="3426" xr:uid="{00000000-0005-0000-0000-0000C0050000}"/>
    <cellStyle name="Comma 3 23 4" xfId="1396" xr:uid="{00000000-0005-0000-0000-0000C1050000}"/>
    <cellStyle name="Comma 3 23 4 2" xfId="3640" xr:uid="{00000000-0005-0000-0000-0000C2050000}"/>
    <cellStyle name="Comma 3 23 5" xfId="2182" xr:uid="{00000000-0005-0000-0000-0000C3050000}"/>
    <cellStyle name="Comma 3 23 5 2" xfId="4426" xr:uid="{00000000-0005-0000-0000-0000C4050000}"/>
    <cellStyle name="Comma 3 23 6" xfId="2906" xr:uid="{00000000-0005-0000-0000-0000C5050000}"/>
    <cellStyle name="Comma 3 24" xfId="117" xr:uid="{00000000-0005-0000-0000-0000C6050000}"/>
    <cellStyle name="Comma 3 24 2" xfId="929" xr:uid="{00000000-0005-0000-0000-0000C7050000}"/>
    <cellStyle name="Comma 3 24 2 2" xfId="1717" xr:uid="{00000000-0005-0000-0000-0000C8050000}"/>
    <cellStyle name="Comma 3 24 2 2 2" xfId="3961" xr:uid="{00000000-0005-0000-0000-0000C9050000}"/>
    <cellStyle name="Comma 3 24 2 3" xfId="2441" xr:uid="{00000000-0005-0000-0000-0000CA050000}"/>
    <cellStyle name="Comma 3 24 2 3 2" xfId="4685" xr:uid="{00000000-0005-0000-0000-0000CB050000}"/>
    <cellStyle name="Comma 3 24 2 4" xfId="3175" xr:uid="{00000000-0005-0000-0000-0000CC050000}"/>
    <cellStyle name="Comma 3 24 3" xfId="1182" xr:uid="{00000000-0005-0000-0000-0000CD050000}"/>
    <cellStyle name="Comma 3 24 3 2" xfId="1969" xr:uid="{00000000-0005-0000-0000-0000CE050000}"/>
    <cellStyle name="Comma 3 24 3 2 2" xfId="4213" xr:uid="{00000000-0005-0000-0000-0000CF050000}"/>
    <cellStyle name="Comma 3 24 3 3" xfId="2693" xr:uid="{00000000-0005-0000-0000-0000D0050000}"/>
    <cellStyle name="Comma 3 24 3 3 2" xfId="4937" xr:uid="{00000000-0005-0000-0000-0000D1050000}"/>
    <cellStyle name="Comma 3 24 3 4" xfId="3427" xr:uid="{00000000-0005-0000-0000-0000D2050000}"/>
    <cellStyle name="Comma 3 24 4" xfId="1397" xr:uid="{00000000-0005-0000-0000-0000D3050000}"/>
    <cellStyle name="Comma 3 24 4 2" xfId="3641" xr:uid="{00000000-0005-0000-0000-0000D4050000}"/>
    <cellStyle name="Comma 3 24 5" xfId="2183" xr:uid="{00000000-0005-0000-0000-0000D5050000}"/>
    <cellStyle name="Comma 3 24 5 2" xfId="4427" xr:uid="{00000000-0005-0000-0000-0000D6050000}"/>
    <cellStyle name="Comma 3 24 6" xfId="2907" xr:uid="{00000000-0005-0000-0000-0000D7050000}"/>
    <cellStyle name="Comma 3 25" xfId="118" xr:uid="{00000000-0005-0000-0000-0000D8050000}"/>
    <cellStyle name="Comma 3 25 2" xfId="930" xr:uid="{00000000-0005-0000-0000-0000D9050000}"/>
    <cellStyle name="Comma 3 25 2 2" xfId="1718" xr:uid="{00000000-0005-0000-0000-0000DA050000}"/>
    <cellStyle name="Comma 3 25 2 2 2" xfId="3962" xr:uid="{00000000-0005-0000-0000-0000DB050000}"/>
    <cellStyle name="Comma 3 25 2 3" xfId="2442" xr:uid="{00000000-0005-0000-0000-0000DC050000}"/>
    <cellStyle name="Comma 3 25 2 3 2" xfId="4686" xr:uid="{00000000-0005-0000-0000-0000DD050000}"/>
    <cellStyle name="Comma 3 25 2 4" xfId="3176" xr:uid="{00000000-0005-0000-0000-0000DE050000}"/>
    <cellStyle name="Comma 3 25 3" xfId="1183" xr:uid="{00000000-0005-0000-0000-0000DF050000}"/>
    <cellStyle name="Comma 3 25 3 2" xfId="1970" xr:uid="{00000000-0005-0000-0000-0000E0050000}"/>
    <cellStyle name="Comma 3 25 3 2 2" xfId="4214" xr:uid="{00000000-0005-0000-0000-0000E1050000}"/>
    <cellStyle name="Comma 3 25 3 3" xfId="2694" xr:uid="{00000000-0005-0000-0000-0000E2050000}"/>
    <cellStyle name="Comma 3 25 3 3 2" xfId="4938" xr:uid="{00000000-0005-0000-0000-0000E3050000}"/>
    <cellStyle name="Comma 3 25 3 4" xfId="3428" xr:uid="{00000000-0005-0000-0000-0000E4050000}"/>
    <cellStyle name="Comma 3 25 4" xfId="1398" xr:uid="{00000000-0005-0000-0000-0000E5050000}"/>
    <cellStyle name="Comma 3 25 4 2" xfId="3642" xr:uid="{00000000-0005-0000-0000-0000E6050000}"/>
    <cellStyle name="Comma 3 25 5" xfId="2184" xr:uid="{00000000-0005-0000-0000-0000E7050000}"/>
    <cellStyle name="Comma 3 25 5 2" xfId="4428" xr:uid="{00000000-0005-0000-0000-0000E8050000}"/>
    <cellStyle name="Comma 3 25 6" xfId="2908" xr:uid="{00000000-0005-0000-0000-0000E9050000}"/>
    <cellStyle name="Comma 3 26" xfId="119" xr:uid="{00000000-0005-0000-0000-0000EA050000}"/>
    <cellStyle name="Comma 3 26 2" xfId="931" xr:uid="{00000000-0005-0000-0000-0000EB050000}"/>
    <cellStyle name="Comma 3 26 2 2" xfId="1719" xr:uid="{00000000-0005-0000-0000-0000EC050000}"/>
    <cellStyle name="Comma 3 26 2 2 2" xfId="3963" xr:uid="{00000000-0005-0000-0000-0000ED050000}"/>
    <cellStyle name="Comma 3 26 2 3" xfId="2443" xr:uid="{00000000-0005-0000-0000-0000EE050000}"/>
    <cellStyle name="Comma 3 26 2 3 2" xfId="4687" xr:uid="{00000000-0005-0000-0000-0000EF050000}"/>
    <cellStyle name="Comma 3 26 2 4" xfId="3177" xr:uid="{00000000-0005-0000-0000-0000F0050000}"/>
    <cellStyle name="Comma 3 26 3" xfId="1184" xr:uid="{00000000-0005-0000-0000-0000F1050000}"/>
    <cellStyle name="Comma 3 26 3 2" xfId="1971" xr:uid="{00000000-0005-0000-0000-0000F2050000}"/>
    <cellStyle name="Comma 3 26 3 2 2" xfId="4215" xr:uid="{00000000-0005-0000-0000-0000F3050000}"/>
    <cellStyle name="Comma 3 26 3 3" xfId="2695" xr:uid="{00000000-0005-0000-0000-0000F4050000}"/>
    <cellStyle name="Comma 3 26 3 3 2" xfId="4939" xr:uid="{00000000-0005-0000-0000-0000F5050000}"/>
    <cellStyle name="Comma 3 26 3 4" xfId="3429" xr:uid="{00000000-0005-0000-0000-0000F6050000}"/>
    <cellStyle name="Comma 3 26 4" xfId="1399" xr:uid="{00000000-0005-0000-0000-0000F7050000}"/>
    <cellStyle name="Comma 3 26 4 2" xfId="3643" xr:uid="{00000000-0005-0000-0000-0000F8050000}"/>
    <cellStyle name="Comma 3 26 5" xfId="2185" xr:uid="{00000000-0005-0000-0000-0000F9050000}"/>
    <cellStyle name="Comma 3 26 5 2" xfId="4429" xr:uid="{00000000-0005-0000-0000-0000FA050000}"/>
    <cellStyle name="Comma 3 26 6" xfId="2909" xr:uid="{00000000-0005-0000-0000-0000FB050000}"/>
    <cellStyle name="Comma 3 27" xfId="120" xr:uid="{00000000-0005-0000-0000-0000FC050000}"/>
    <cellStyle name="Comma 3 27 2" xfId="932" xr:uid="{00000000-0005-0000-0000-0000FD050000}"/>
    <cellStyle name="Comma 3 27 2 2" xfId="1720" xr:uid="{00000000-0005-0000-0000-0000FE050000}"/>
    <cellStyle name="Comma 3 27 2 2 2" xfId="3964" xr:uid="{00000000-0005-0000-0000-0000FF050000}"/>
    <cellStyle name="Comma 3 27 2 3" xfId="2444" xr:uid="{00000000-0005-0000-0000-000000060000}"/>
    <cellStyle name="Comma 3 27 2 3 2" xfId="4688" xr:uid="{00000000-0005-0000-0000-000001060000}"/>
    <cellStyle name="Comma 3 27 2 4" xfId="3178" xr:uid="{00000000-0005-0000-0000-000002060000}"/>
    <cellStyle name="Comma 3 27 3" xfId="1185" xr:uid="{00000000-0005-0000-0000-000003060000}"/>
    <cellStyle name="Comma 3 27 3 2" xfId="1972" xr:uid="{00000000-0005-0000-0000-000004060000}"/>
    <cellStyle name="Comma 3 27 3 2 2" xfId="4216" xr:uid="{00000000-0005-0000-0000-000005060000}"/>
    <cellStyle name="Comma 3 27 3 3" xfId="2696" xr:uid="{00000000-0005-0000-0000-000006060000}"/>
    <cellStyle name="Comma 3 27 3 3 2" xfId="4940" xr:uid="{00000000-0005-0000-0000-000007060000}"/>
    <cellStyle name="Comma 3 27 3 4" xfId="3430" xr:uid="{00000000-0005-0000-0000-000008060000}"/>
    <cellStyle name="Comma 3 27 4" xfId="1400" xr:uid="{00000000-0005-0000-0000-000009060000}"/>
    <cellStyle name="Comma 3 27 4 2" xfId="3644" xr:uid="{00000000-0005-0000-0000-00000A060000}"/>
    <cellStyle name="Comma 3 27 5" xfId="2186" xr:uid="{00000000-0005-0000-0000-00000B060000}"/>
    <cellStyle name="Comma 3 27 5 2" xfId="4430" xr:uid="{00000000-0005-0000-0000-00000C060000}"/>
    <cellStyle name="Comma 3 27 6" xfId="2910" xr:uid="{00000000-0005-0000-0000-00000D060000}"/>
    <cellStyle name="Comma 3 28" xfId="121" xr:uid="{00000000-0005-0000-0000-00000E060000}"/>
    <cellStyle name="Comma 3 28 2" xfId="933" xr:uid="{00000000-0005-0000-0000-00000F060000}"/>
    <cellStyle name="Comma 3 28 2 2" xfId="1721" xr:uid="{00000000-0005-0000-0000-000010060000}"/>
    <cellStyle name="Comma 3 28 2 2 2" xfId="3965" xr:uid="{00000000-0005-0000-0000-000011060000}"/>
    <cellStyle name="Comma 3 28 2 3" xfId="2445" xr:uid="{00000000-0005-0000-0000-000012060000}"/>
    <cellStyle name="Comma 3 28 2 3 2" xfId="4689" xr:uid="{00000000-0005-0000-0000-000013060000}"/>
    <cellStyle name="Comma 3 28 2 4" xfId="3179" xr:uid="{00000000-0005-0000-0000-000014060000}"/>
    <cellStyle name="Comma 3 28 3" xfId="1186" xr:uid="{00000000-0005-0000-0000-000015060000}"/>
    <cellStyle name="Comma 3 28 3 2" xfId="1973" xr:uid="{00000000-0005-0000-0000-000016060000}"/>
    <cellStyle name="Comma 3 28 3 2 2" xfId="4217" xr:uid="{00000000-0005-0000-0000-000017060000}"/>
    <cellStyle name="Comma 3 28 3 3" xfId="2697" xr:uid="{00000000-0005-0000-0000-000018060000}"/>
    <cellStyle name="Comma 3 28 3 3 2" xfId="4941" xr:uid="{00000000-0005-0000-0000-000019060000}"/>
    <cellStyle name="Comma 3 28 3 4" xfId="3431" xr:uid="{00000000-0005-0000-0000-00001A060000}"/>
    <cellStyle name="Comma 3 28 4" xfId="1401" xr:uid="{00000000-0005-0000-0000-00001B060000}"/>
    <cellStyle name="Comma 3 28 4 2" xfId="3645" xr:uid="{00000000-0005-0000-0000-00001C060000}"/>
    <cellStyle name="Comma 3 28 5" xfId="2187" xr:uid="{00000000-0005-0000-0000-00001D060000}"/>
    <cellStyle name="Comma 3 28 5 2" xfId="4431" xr:uid="{00000000-0005-0000-0000-00001E060000}"/>
    <cellStyle name="Comma 3 28 6" xfId="2911" xr:uid="{00000000-0005-0000-0000-00001F060000}"/>
    <cellStyle name="Comma 3 29" xfId="122" xr:uid="{00000000-0005-0000-0000-000020060000}"/>
    <cellStyle name="Comma 3 29 2" xfId="934" xr:uid="{00000000-0005-0000-0000-000021060000}"/>
    <cellStyle name="Comma 3 29 2 2" xfId="1722" xr:uid="{00000000-0005-0000-0000-000022060000}"/>
    <cellStyle name="Comma 3 29 2 2 2" xfId="3966" xr:uid="{00000000-0005-0000-0000-000023060000}"/>
    <cellStyle name="Comma 3 29 2 3" xfId="2446" xr:uid="{00000000-0005-0000-0000-000024060000}"/>
    <cellStyle name="Comma 3 29 2 3 2" xfId="4690" xr:uid="{00000000-0005-0000-0000-000025060000}"/>
    <cellStyle name="Comma 3 29 2 4" xfId="3180" xr:uid="{00000000-0005-0000-0000-000026060000}"/>
    <cellStyle name="Comma 3 29 3" xfId="1187" xr:uid="{00000000-0005-0000-0000-000027060000}"/>
    <cellStyle name="Comma 3 29 3 2" xfId="1974" xr:uid="{00000000-0005-0000-0000-000028060000}"/>
    <cellStyle name="Comma 3 29 3 2 2" xfId="4218" xr:uid="{00000000-0005-0000-0000-000029060000}"/>
    <cellStyle name="Comma 3 29 3 3" xfId="2698" xr:uid="{00000000-0005-0000-0000-00002A060000}"/>
    <cellStyle name="Comma 3 29 3 3 2" xfId="4942" xr:uid="{00000000-0005-0000-0000-00002B060000}"/>
    <cellStyle name="Comma 3 29 3 4" xfId="3432" xr:uid="{00000000-0005-0000-0000-00002C060000}"/>
    <cellStyle name="Comma 3 29 4" xfId="1402" xr:uid="{00000000-0005-0000-0000-00002D060000}"/>
    <cellStyle name="Comma 3 29 4 2" xfId="3646" xr:uid="{00000000-0005-0000-0000-00002E060000}"/>
    <cellStyle name="Comma 3 29 5" xfId="2188" xr:uid="{00000000-0005-0000-0000-00002F060000}"/>
    <cellStyle name="Comma 3 29 5 2" xfId="4432" xr:uid="{00000000-0005-0000-0000-000030060000}"/>
    <cellStyle name="Comma 3 29 6" xfId="2912" xr:uid="{00000000-0005-0000-0000-000031060000}"/>
    <cellStyle name="Comma 3 3" xfId="123" xr:uid="{00000000-0005-0000-0000-000032060000}"/>
    <cellStyle name="Comma 3 3 2" xfId="935" xr:uid="{00000000-0005-0000-0000-000033060000}"/>
    <cellStyle name="Comma 3 3 2 2" xfId="1723" xr:uid="{00000000-0005-0000-0000-000034060000}"/>
    <cellStyle name="Comma 3 3 2 2 2" xfId="3967" xr:uid="{00000000-0005-0000-0000-000035060000}"/>
    <cellStyle name="Comma 3 3 2 3" xfId="2447" xr:uid="{00000000-0005-0000-0000-000036060000}"/>
    <cellStyle name="Comma 3 3 2 3 2" xfId="4691" xr:uid="{00000000-0005-0000-0000-000037060000}"/>
    <cellStyle name="Comma 3 3 2 4" xfId="3181" xr:uid="{00000000-0005-0000-0000-000038060000}"/>
    <cellStyle name="Comma 3 3 3" xfId="1188" xr:uid="{00000000-0005-0000-0000-000039060000}"/>
    <cellStyle name="Comma 3 3 3 2" xfId="1975" xr:uid="{00000000-0005-0000-0000-00003A060000}"/>
    <cellStyle name="Comma 3 3 3 2 2" xfId="4219" xr:uid="{00000000-0005-0000-0000-00003B060000}"/>
    <cellStyle name="Comma 3 3 3 3" xfId="2699" xr:uid="{00000000-0005-0000-0000-00003C060000}"/>
    <cellStyle name="Comma 3 3 3 3 2" xfId="4943" xr:uid="{00000000-0005-0000-0000-00003D060000}"/>
    <cellStyle name="Comma 3 3 3 4" xfId="3433" xr:uid="{00000000-0005-0000-0000-00003E060000}"/>
    <cellStyle name="Comma 3 3 4" xfId="1403" xr:uid="{00000000-0005-0000-0000-00003F060000}"/>
    <cellStyle name="Comma 3 3 4 2" xfId="3647" xr:uid="{00000000-0005-0000-0000-000040060000}"/>
    <cellStyle name="Comma 3 3 5" xfId="2189" xr:uid="{00000000-0005-0000-0000-000041060000}"/>
    <cellStyle name="Comma 3 3 5 2" xfId="4433" xr:uid="{00000000-0005-0000-0000-000042060000}"/>
    <cellStyle name="Comma 3 3 6" xfId="2913" xr:uid="{00000000-0005-0000-0000-000043060000}"/>
    <cellStyle name="Comma 3 30" xfId="124" xr:uid="{00000000-0005-0000-0000-000044060000}"/>
    <cellStyle name="Comma 3 30 2" xfId="936" xr:uid="{00000000-0005-0000-0000-000045060000}"/>
    <cellStyle name="Comma 3 30 2 2" xfId="1724" xr:uid="{00000000-0005-0000-0000-000046060000}"/>
    <cellStyle name="Comma 3 30 2 2 2" xfId="3968" xr:uid="{00000000-0005-0000-0000-000047060000}"/>
    <cellStyle name="Comma 3 30 2 3" xfId="2448" xr:uid="{00000000-0005-0000-0000-000048060000}"/>
    <cellStyle name="Comma 3 30 2 3 2" xfId="4692" xr:uid="{00000000-0005-0000-0000-000049060000}"/>
    <cellStyle name="Comma 3 30 2 4" xfId="3182" xr:uid="{00000000-0005-0000-0000-00004A060000}"/>
    <cellStyle name="Comma 3 30 3" xfId="1189" xr:uid="{00000000-0005-0000-0000-00004B060000}"/>
    <cellStyle name="Comma 3 30 3 2" xfId="1976" xr:uid="{00000000-0005-0000-0000-00004C060000}"/>
    <cellStyle name="Comma 3 30 3 2 2" xfId="4220" xr:uid="{00000000-0005-0000-0000-00004D060000}"/>
    <cellStyle name="Comma 3 30 3 3" xfId="2700" xr:uid="{00000000-0005-0000-0000-00004E060000}"/>
    <cellStyle name="Comma 3 30 3 3 2" xfId="4944" xr:uid="{00000000-0005-0000-0000-00004F060000}"/>
    <cellStyle name="Comma 3 30 3 4" xfId="3434" xr:uid="{00000000-0005-0000-0000-000050060000}"/>
    <cellStyle name="Comma 3 30 4" xfId="1404" xr:uid="{00000000-0005-0000-0000-000051060000}"/>
    <cellStyle name="Comma 3 30 4 2" xfId="3648" xr:uid="{00000000-0005-0000-0000-000052060000}"/>
    <cellStyle name="Comma 3 30 5" xfId="2190" xr:uid="{00000000-0005-0000-0000-000053060000}"/>
    <cellStyle name="Comma 3 30 5 2" xfId="4434" xr:uid="{00000000-0005-0000-0000-000054060000}"/>
    <cellStyle name="Comma 3 30 6" xfId="2914" xr:uid="{00000000-0005-0000-0000-000055060000}"/>
    <cellStyle name="Comma 3 31" xfId="125" xr:uid="{00000000-0005-0000-0000-000056060000}"/>
    <cellStyle name="Comma 3 31 2" xfId="937" xr:uid="{00000000-0005-0000-0000-000057060000}"/>
    <cellStyle name="Comma 3 31 2 2" xfId="1725" xr:uid="{00000000-0005-0000-0000-000058060000}"/>
    <cellStyle name="Comma 3 31 2 2 2" xfId="3969" xr:uid="{00000000-0005-0000-0000-000059060000}"/>
    <cellStyle name="Comma 3 31 2 3" xfId="2449" xr:uid="{00000000-0005-0000-0000-00005A060000}"/>
    <cellStyle name="Comma 3 31 2 3 2" xfId="4693" xr:uid="{00000000-0005-0000-0000-00005B060000}"/>
    <cellStyle name="Comma 3 31 2 4" xfId="3183" xr:uid="{00000000-0005-0000-0000-00005C060000}"/>
    <cellStyle name="Comma 3 31 3" xfId="1190" xr:uid="{00000000-0005-0000-0000-00005D060000}"/>
    <cellStyle name="Comma 3 31 3 2" xfId="1977" xr:uid="{00000000-0005-0000-0000-00005E060000}"/>
    <cellStyle name="Comma 3 31 3 2 2" xfId="4221" xr:uid="{00000000-0005-0000-0000-00005F060000}"/>
    <cellStyle name="Comma 3 31 3 3" xfId="2701" xr:uid="{00000000-0005-0000-0000-000060060000}"/>
    <cellStyle name="Comma 3 31 3 3 2" xfId="4945" xr:uid="{00000000-0005-0000-0000-000061060000}"/>
    <cellStyle name="Comma 3 31 3 4" xfId="3435" xr:uid="{00000000-0005-0000-0000-000062060000}"/>
    <cellStyle name="Comma 3 31 4" xfId="1405" xr:uid="{00000000-0005-0000-0000-000063060000}"/>
    <cellStyle name="Comma 3 31 4 2" xfId="3649" xr:uid="{00000000-0005-0000-0000-000064060000}"/>
    <cellStyle name="Comma 3 31 5" xfId="2191" xr:uid="{00000000-0005-0000-0000-000065060000}"/>
    <cellStyle name="Comma 3 31 5 2" xfId="4435" xr:uid="{00000000-0005-0000-0000-000066060000}"/>
    <cellStyle name="Comma 3 31 6" xfId="2915" xr:uid="{00000000-0005-0000-0000-000067060000}"/>
    <cellStyle name="Comma 3 32" xfId="126" xr:uid="{00000000-0005-0000-0000-000068060000}"/>
    <cellStyle name="Comma 3 32 2" xfId="938" xr:uid="{00000000-0005-0000-0000-000069060000}"/>
    <cellStyle name="Comma 3 32 2 2" xfId="1726" xr:uid="{00000000-0005-0000-0000-00006A060000}"/>
    <cellStyle name="Comma 3 32 2 2 2" xfId="3970" xr:uid="{00000000-0005-0000-0000-00006B060000}"/>
    <cellStyle name="Comma 3 32 2 3" xfId="2450" xr:uid="{00000000-0005-0000-0000-00006C060000}"/>
    <cellStyle name="Comma 3 32 2 3 2" xfId="4694" xr:uid="{00000000-0005-0000-0000-00006D060000}"/>
    <cellStyle name="Comma 3 32 2 4" xfId="3184" xr:uid="{00000000-0005-0000-0000-00006E060000}"/>
    <cellStyle name="Comma 3 32 3" xfId="1191" xr:uid="{00000000-0005-0000-0000-00006F060000}"/>
    <cellStyle name="Comma 3 32 3 2" xfId="1978" xr:uid="{00000000-0005-0000-0000-000070060000}"/>
    <cellStyle name="Comma 3 32 3 2 2" xfId="4222" xr:uid="{00000000-0005-0000-0000-000071060000}"/>
    <cellStyle name="Comma 3 32 3 3" xfId="2702" xr:uid="{00000000-0005-0000-0000-000072060000}"/>
    <cellStyle name="Comma 3 32 3 3 2" xfId="4946" xr:uid="{00000000-0005-0000-0000-000073060000}"/>
    <cellStyle name="Comma 3 32 3 4" xfId="3436" xr:uid="{00000000-0005-0000-0000-000074060000}"/>
    <cellStyle name="Comma 3 32 4" xfId="1406" xr:uid="{00000000-0005-0000-0000-000075060000}"/>
    <cellStyle name="Comma 3 32 4 2" xfId="3650" xr:uid="{00000000-0005-0000-0000-000076060000}"/>
    <cellStyle name="Comma 3 32 5" xfId="2192" xr:uid="{00000000-0005-0000-0000-000077060000}"/>
    <cellStyle name="Comma 3 32 5 2" xfId="4436" xr:uid="{00000000-0005-0000-0000-000078060000}"/>
    <cellStyle name="Comma 3 32 6" xfId="2916" xr:uid="{00000000-0005-0000-0000-000079060000}"/>
    <cellStyle name="Comma 3 33" xfId="127" xr:uid="{00000000-0005-0000-0000-00007A060000}"/>
    <cellStyle name="Comma 3 33 2" xfId="939" xr:uid="{00000000-0005-0000-0000-00007B060000}"/>
    <cellStyle name="Comma 3 33 2 2" xfId="1727" xr:uid="{00000000-0005-0000-0000-00007C060000}"/>
    <cellStyle name="Comma 3 33 2 2 2" xfId="3971" xr:uid="{00000000-0005-0000-0000-00007D060000}"/>
    <cellStyle name="Comma 3 33 2 3" xfId="2451" xr:uid="{00000000-0005-0000-0000-00007E060000}"/>
    <cellStyle name="Comma 3 33 2 3 2" xfId="4695" xr:uid="{00000000-0005-0000-0000-00007F060000}"/>
    <cellStyle name="Comma 3 33 2 4" xfId="3185" xr:uid="{00000000-0005-0000-0000-000080060000}"/>
    <cellStyle name="Comma 3 33 3" xfId="1192" xr:uid="{00000000-0005-0000-0000-000081060000}"/>
    <cellStyle name="Comma 3 33 3 2" xfId="1979" xr:uid="{00000000-0005-0000-0000-000082060000}"/>
    <cellStyle name="Comma 3 33 3 2 2" xfId="4223" xr:uid="{00000000-0005-0000-0000-000083060000}"/>
    <cellStyle name="Comma 3 33 3 3" xfId="2703" xr:uid="{00000000-0005-0000-0000-000084060000}"/>
    <cellStyle name="Comma 3 33 3 3 2" xfId="4947" xr:uid="{00000000-0005-0000-0000-000085060000}"/>
    <cellStyle name="Comma 3 33 3 4" xfId="3437" xr:uid="{00000000-0005-0000-0000-000086060000}"/>
    <cellStyle name="Comma 3 33 4" xfId="1407" xr:uid="{00000000-0005-0000-0000-000087060000}"/>
    <cellStyle name="Comma 3 33 4 2" xfId="3651" xr:uid="{00000000-0005-0000-0000-000088060000}"/>
    <cellStyle name="Comma 3 33 5" xfId="2193" xr:uid="{00000000-0005-0000-0000-000089060000}"/>
    <cellStyle name="Comma 3 33 5 2" xfId="4437" xr:uid="{00000000-0005-0000-0000-00008A060000}"/>
    <cellStyle name="Comma 3 33 6" xfId="2917" xr:uid="{00000000-0005-0000-0000-00008B060000}"/>
    <cellStyle name="Comma 3 34" xfId="128" xr:uid="{00000000-0005-0000-0000-00008C060000}"/>
    <cellStyle name="Comma 3 34 2" xfId="940" xr:uid="{00000000-0005-0000-0000-00008D060000}"/>
    <cellStyle name="Comma 3 34 2 2" xfId="1728" xr:uid="{00000000-0005-0000-0000-00008E060000}"/>
    <cellStyle name="Comma 3 34 2 2 2" xfId="3972" xr:uid="{00000000-0005-0000-0000-00008F060000}"/>
    <cellStyle name="Comma 3 34 2 3" xfId="2452" xr:uid="{00000000-0005-0000-0000-000090060000}"/>
    <cellStyle name="Comma 3 34 2 3 2" xfId="4696" xr:uid="{00000000-0005-0000-0000-000091060000}"/>
    <cellStyle name="Comma 3 34 2 4" xfId="3186" xr:uid="{00000000-0005-0000-0000-000092060000}"/>
    <cellStyle name="Comma 3 34 3" xfId="1193" xr:uid="{00000000-0005-0000-0000-000093060000}"/>
    <cellStyle name="Comma 3 34 3 2" xfId="1980" xr:uid="{00000000-0005-0000-0000-000094060000}"/>
    <cellStyle name="Comma 3 34 3 2 2" xfId="4224" xr:uid="{00000000-0005-0000-0000-000095060000}"/>
    <cellStyle name="Comma 3 34 3 3" xfId="2704" xr:uid="{00000000-0005-0000-0000-000096060000}"/>
    <cellStyle name="Comma 3 34 3 3 2" xfId="4948" xr:uid="{00000000-0005-0000-0000-000097060000}"/>
    <cellStyle name="Comma 3 34 3 4" xfId="3438" xr:uid="{00000000-0005-0000-0000-000098060000}"/>
    <cellStyle name="Comma 3 34 4" xfId="1408" xr:uid="{00000000-0005-0000-0000-000099060000}"/>
    <cellStyle name="Comma 3 34 4 2" xfId="3652" xr:uid="{00000000-0005-0000-0000-00009A060000}"/>
    <cellStyle name="Comma 3 34 5" xfId="2194" xr:uid="{00000000-0005-0000-0000-00009B060000}"/>
    <cellStyle name="Comma 3 34 5 2" xfId="4438" xr:uid="{00000000-0005-0000-0000-00009C060000}"/>
    <cellStyle name="Comma 3 34 6" xfId="2918" xr:uid="{00000000-0005-0000-0000-00009D060000}"/>
    <cellStyle name="Comma 3 35" xfId="129" xr:uid="{00000000-0005-0000-0000-00009E060000}"/>
    <cellStyle name="Comma 3 35 2" xfId="941" xr:uid="{00000000-0005-0000-0000-00009F060000}"/>
    <cellStyle name="Comma 3 35 2 2" xfId="1729" xr:uid="{00000000-0005-0000-0000-0000A0060000}"/>
    <cellStyle name="Comma 3 35 2 2 2" xfId="3973" xr:uid="{00000000-0005-0000-0000-0000A1060000}"/>
    <cellStyle name="Comma 3 35 2 3" xfId="2453" xr:uid="{00000000-0005-0000-0000-0000A2060000}"/>
    <cellStyle name="Comma 3 35 2 3 2" xfId="4697" xr:uid="{00000000-0005-0000-0000-0000A3060000}"/>
    <cellStyle name="Comma 3 35 2 4" xfId="3187" xr:uid="{00000000-0005-0000-0000-0000A4060000}"/>
    <cellStyle name="Comma 3 35 3" xfId="1194" xr:uid="{00000000-0005-0000-0000-0000A5060000}"/>
    <cellStyle name="Comma 3 35 3 2" xfId="1981" xr:uid="{00000000-0005-0000-0000-0000A6060000}"/>
    <cellStyle name="Comma 3 35 3 2 2" xfId="4225" xr:uid="{00000000-0005-0000-0000-0000A7060000}"/>
    <cellStyle name="Comma 3 35 3 3" xfId="2705" xr:uid="{00000000-0005-0000-0000-0000A8060000}"/>
    <cellStyle name="Comma 3 35 3 3 2" xfId="4949" xr:uid="{00000000-0005-0000-0000-0000A9060000}"/>
    <cellStyle name="Comma 3 35 3 4" xfId="3439" xr:uid="{00000000-0005-0000-0000-0000AA060000}"/>
    <cellStyle name="Comma 3 35 4" xfId="1409" xr:uid="{00000000-0005-0000-0000-0000AB060000}"/>
    <cellStyle name="Comma 3 35 4 2" xfId="3653" xr:uid="{00000000-0005-0000-0000-0000AC060000}"/>
    <cellStyle name="Comma 3 35 5" xfId="2195" xr:uid="{00000000-0005-0000-0000-0000AD060000}"/>
    <cellStyle name="Comma 3 35 5 2" xfId="4439" xr:uid="{00000000-0005-0000-0000-0000AE060000}"/>
    <cellStyle name="Comma 3 35 6" xfId="2919" xr:uid="{00000000-0005-0000-0000-0000AF060000}"/>
    <cellStyle name="Comma 3 36" xfId="130" xr:uid="{00000000-0005-0000-0000-0000B0060000}"/>
    <cellStyle name="Comma 3 36 2" xfId="942" xr:uid="{00000000-0005-0000-0000-0000B1060000}"/>
    <cellStyle name="Comma 3 36 2 2" xfId="1730" xr:uid="{00000000-0005-0000-0000-0000B2060000}"/>
    <cellStyle name="Comma 3 36 2 2 2" xfId="3974" xr:uid="{00000000-0005-0000-0000-0000B3060000}"/>
    <cellStyle name="Comma 3 36 2 3" xfId="2454" xr:uid="{00000000-0005-0000-0000-0000B4060000}"/>
    <cellStyle name="Comma 3 36 2 3 2" xfId="4698" xr:uid="{00000000-0005-0000-0000-0000B5060000}"/>
    <cellStyle name="Comma 3 36 2 4" xfId="3188" xr:uid="{00000000-0005-0000-0000-0000B6060000}"/>
    <cellStyle name="Comma 3 36 3" xfId="1195" xr:uid="{00000000-0005-0000-0000-0000B7060000}"/>
    <cellStyle name="Comma 3 36 3 2" xfId="1982" xr:uid="{00000000-0005-0000-0000-0000B8060000}"/>
    <cellStyle name="Comma 3 36 3 2 2" xfId="4226" xr:uid="{00000000-0005-0000-0000-0000B9060000}"/>
    <cellStyle name="Comma 3 36 3 3" xfId="2706" xr:uid="{00000000-0005-0000-0000-0000BA060000}"/>
    <cellStyle name="Comma 3 36 3 3 2" xfId="4950" xr:uid="{00000000-0005-0000-0000-0000BB060000}"/>
    <cellStyle name="Comma 3 36 3 4" xfId="3440" xr:uid="{00000000-0005-0000-0000-0000BC060000}"/>
    <cellStyle name="Comma 3 36 4" xfId="1410" xr:uid="{00000000-0005-0000-0000-0000BD060000}"/>
    <cellStyle name="Comma 3 36 4 2" xfId="3654" xr:uid="{00000000-0005-0000-0000-0000BE060000}"/>
    <cellStyle name="Comma 3 36 5" xfId="2196" xr:uid="{00000000-0005-0000-0000-0000BF060000}"/>
    <cellStyle name="Comma 3 36 5 2" xfId="4440" xr:uid="{00000000-0005-0000-0000-0000C0060000}"/>
    <cellStyle name="Comma 3 36 6" xfId="2920" xr:uid="{00000000-0005-0000-0000-0000C1060000}"/>
    <cellStyle name="Comma 3 37" xfId="131" xr:uid="{00000000-0005-0000-0000-0000C2060000}"/>
    <cellStyle name="Comma 3 37 2" xfId="943" xr:uid="{00000000-0005-0000-0000-0000C3060000}"/>
    <cellStyle name="Comma 3 37 2 2" xfId="1731" xr:uid="{00000000-0005-0000-0000-0000C4060000}"/>
    <cellStyle name="Comma 3 37 2 2 2" xfId="3975" xr:uid="{00000000-0005-0000-0000-0000C5060000}"/>
    <cellStyle name="Comma 3 37 2 3" xfId="2455" xr:uid="{00000000-0005-0000-0000-0000C6060000}"/>
    <cellStyle name="Comma 3 37 2 3 2" xfId="4699" xr:uid="{00000000-0005-0000-0000-0000C7060000}"/>
    <cellStyle name="Comma 3 37 2 4" xfId="3189" xr:uid="{00000000-0005-0000-0000-0000C8060000}"/>
    <cellStyle name="Comma 3 37 3" xfId="1196" xr:uid="{00000000-0005-0000-0000-0000C9060000}"/>
    <cellStyle name="Comma 3 37 3 2" xfId="1983" xr:uid="{00000000-0005-0000-0000-0000CA060000}"/>
    <cellStyle name="Comma 3 37 3 2 2" xfId="4227" xr:uid="{00000000-0005-0000-0000-0000CB060000}"/>
    <cellStyle name="Comma 3 37 3 3" xfId="2707" xr:uid="{00000000-0005-0000-0000-0000CC060000}"/>
    <cellStyle name="Comma 3 37 3 3 2" xfId="4951" xr:uid="{00000000-0005-0000-0000-0000CD060000}"/>
    <cellStyle name="Comma 3 37 3 4" xfId="3441" xr:uid="{00000000-0005-0000-0000-0000CE060000}"/>
    <cellStyle name="Comma 3 37 4" xfId="1411" xr:uid="{00000000-0005-0000-0000-0000CF060000}"/>
    <cellStyle name="Comma 3 37 4 2" xfId="3655" xr:uid="{00000000-0005-0000-0000-0000D0060000}"/>
    <cellStyle name="Comma 3 37 5" xfId="2197" xr:uid="{00000000-0005-0000-0000-0000D1060000}"/>
    <cellStyle name="Comma 3 37 5 2" xfId="4441" xr:uid="{00000000-0005-0000-0000-0000D2060000}"/>
    <cellStyle name="Comma 3 37 6" xfId="2921" xr:uid="{00000000-0005-0000-0000-0000D3060000}"/>
    <cellStyle name="Comma 3 38" xfId="132" xr:uid="{00000000-0005-0000-0000-0000D4060000}"/>
    <cellStyle name="Comma 3 38 2" xfId="944" xr:uid="{00000000-0005-0000-0000-0000D5060000}"/>
    <cellStyle name="Comma 3 38 2 2" xfId="1732" xr:uid="{00000000-0005-0000-0000-0000D6060000}"/>
    <cellStyle name="Comma 3 38 2 2 2" xfId="3976" xr:uid="{00000000-0005-0000-0000-0000D7060000}"/>
    <cellStyle name="Comma 3 38 2 3" xfId="2456" xr:uid="{00000000-0005-0000-0000-0000D8060000}"/>
    <cellStyle name="Comma 3 38 2 3 2" xfId="4700" xr:uid="{00000000-0005-0000-0000-0000D9060000}"/>
    <cellStyle name="Comma 3 38 2 4" xfId="3190" xr:uid="{00000000-0005-0000-0000-0000DA060000}"/>
    <cellStyle name="Comma 3 38 3" xfId="1197" xr:uid="{00000000-0005-0000-0000-0000DB060000}"/>
    <cellStyle name="Comma 3 38 3 2" xfId="1984" xr:uid="{00000000-0005-0000-0000-0000DC060000}"/>
    <cellStyle name="Comma 3 38 3 2 2" xfId="4228" xr:uid="{00000000-0005-0000-0000-0000DD060000}"/>
    <cellStyle name="Comma 3 38 3 3" xfId="2708" xr:uid="{00000000-0005-0000-0000-0000DE060000}"/>
    <cellStyle name="Comma 3 38 3 3 2" xfId="4952" xr:uid="{00000000-0005-0000-0000-0000DF060000}"/>
    <cellStyle name="Comma 3 38 3 4" xfId="3442" xr:uid="{00000000-0005-0000-0000-0000E0060000}"/>
    <cellStyle name="Comma 3 38 4" xfId="1412" xr:uid="{00000000-0005-0000-0000-0000E1060000}"/>
    <cellStyle name="Comma 3 38 4 2" xfId="3656" xr:uid="{00000000-0005-0000-0000-0000E2060000}"/>
    <cellStyle name="Comma 3 38 5" xfId="2198" xr:uid="{00000000-0005-0000-0000-0000E3060000}"/>
    <cellStyle name="Comma 3 38 5 2" xfId="4442" xr:uid="{00000000-0005-0000-0000-0000E4060000}"/>
    <cellStyle name="Comma 3 38 6" xfId="2922" xr:uid="{00000000-0005-0000-0000-0000E5060000}"/>
    <cellStyle name="Comma 3 39" xfId="133" xr:uid="{00000000-0005-0000-0000-0000E6060000}"/>
    <cellStyle name="Comma 3 39 2" xfId="945" xr:uid="{00000000-0005-0000-0000-0000E7060000}"/>
    <cellStyle name="Comma 3 39 2 2" xfId="1733" xr:uid="{00000000-0005-0000-0000-0000E8060000}"/>
    <cellStyle name="Comma 3 39 2 2 2" xfId="3977" xr:uid="{00000000-0005-0000-0000-0000E9060000}"/>
    <cellStyle name="Comma 3 39 2 3" xfId="2457" xr:uid="{00000000-0005-0000-0000-0000EA060000}"/>
    <cellStyle name="Comma 3 39 2 3 2" xfId="4701" xr:uid="{00000000-0005-0000-0000-0000EB060000}"/>
    <cellStyle name="Comma 3 39 2 4" xfId="3191" xr:uid="{00000000-0005-0000-0000-0000EC060000}"/>
    <cellStyle name="Comma 3 39 3" xfId="1198" xr:uid="{00000000-0005-0000-0000-0000ED060000}"/>
    <cellStyle name="Comma 3 39 3 2" xfId="1985" xr:uid="{00000000-0005-0000-0000-0000EE060000}"/>
    <cellStyle name="Comma 3 39 3 2 2" xfId="4229" xr:uid="{00000000-0005-0000-0000-0000EF060000}"/>
    <cellStyle name="Comma 3 39 3 3" xfId="2709" xr:uid="{00000000-0005-0000-0000-0000F0060000}"/>
    <cellStyle name="Comma 3 39 3 3 2" xfId="4953" xr:uid="{00000000-0005-0000-0000-0000F1060000}"/>
    <cellStyle name="Comma 3 39 3 4" xfId="3443" xr:uid="{00000000-0005-0000-0000-0000F2060000}"/>
    <cellStyle name="Comma 3 39 4" xfId="1413" xr:uid="{00000000-0005-0000-0000-0000F3060000}"/>
    <cellStyle name="Comma 3 39 4 2" xfId="3657" xr:uid="{00000000-0005-0000-0000-0000F4060000}"/>
    <cellStyle name="Comma 3 39 5" xfId="2199" xr:uid="{00000000-0005-0000-0000-0000F5060000}"/>
    <cellStyle name="Comma 3 39 5 2" xfId="4443" xr:uid="{00000000-0005-0000-0000-0000F6060000}"/>
    <cellStyle name="Comma 3 39 6" xfId="2923" xr:uid="{00000000-0005-0000-0000-0000F7060000}"/>
    <cellStyle name="Comma 3 4" xfId="134" xr:uid="{00000000-0005-0000-0000-0000F8060000}"/>
    <cellStyle name="Comma 3 4 2" xfId="946" xr:uid="{00000000-0005-0000-0000-0000F9060000}"/>
    <cellStyle name="Comma 3 4 2 2" xfId="1734" xr:uid="{00000000-0005-0000-0000-0000FA060000}"/>
    <cellStyle name="Comma 3 4 2 2 2" xfId="3978" xr:uid="{00000000-0005-0000-0000-0000FB060000}"/>
    <cellStyle name="Comma 3 4 2 3" xfId="2458" xr:uid="{00000000-0005-0000-0000-0000FC060000}"/>
    <cellStyle name="Comma 3 4 2 3 2" xfId="4702" xr:uid="{00000000-0005-0000-0000-0000FD060000}"/>
    <cellStyle name="Comma 3 4 2 4" xfId="3192" xr:uid="{00000000-0005-0000-0000-0000FE060000}"/>
    <cellStyle name="Comma 3 4 3" xfId="1199" xr:uid="{00000000-0005-0000-0000-0000FF060000}"/>
    <cellStyle name="Comma 3 4 3 2" xfId="1986" xr:uid="{00000000-0005-0000-0000-000000070000}"/>
    <cellStyle name="Comma 3 4 3 2 2" xfId="4230" xr:uid="{00000000-0005-0000-0000-000001070000}"/>
    <cellStyle name="Comma 3 4 3 3" xfId="2710" xr:uid="{00000000-0005-0000-0000-000002070000}"/>
    <cellStyle name="Comma 3 4 3 3 2" xfId="4954" xr:uid="{00000000-0005-0000-0000-000003070000}"/>
    <cellStyle name="Comma 3 4 3 4" xfId="3444" xr:uid="{00000000-0005-0000-0000-000004070000}"/>
    <cellStyle name="Comma 3 4 4" xfId="1414" xr:uid="{00000000-0005-0000-0000-000005070000}"/>
    <cellStyle name="Comma 3 4 4 2" xfId="3658" xr:uid="{00000000-0005-0000-0000-000006070000}"/>
    <cellStyle name="Comma 3 4 5" xfId="2200" xr:uid="{00000000-0005-0000-0000-000007070000}"/>
    <cellStyle name="Comma 3 4 5 2" xfId="4444" xr:uid="{00000000-0005-0000-0000-000008070000}"/>
    <cellStyle name="Comma 3 4 6" xfId="2924" xr:uid="{00000000-0005-0000-0000-000009070000}"/>
    <cellStyle name="Comma 3 40" xfId="135" xr:uid="{00000000-0005-0000-0000-00000A070000}"/>
    <cellStyle name="Comma 3 40 2" xfId="947" xr:uid="{00000000-0005-0000-0000-00000B070000}"/>
    <cellStyle name="Comma 3 40 2 2" xfId="1735" xr:uid="{00000000-0005-0000-0000-00000C070000}"/>
    <cellStyle name="Comma 3 40 2 2 2" xfId="3979" xr:uid="{00000000-0005-0000-0000-00000D070000}"/>
    <cellStyle name="Comma 3 40 2 3" xfId="2459" xr:uid="{00000000-0005-0000-0000-00000E070000}"/>
    <cellStyle name="Comma 3 40 2 3 2" xfId="4703" xr:uid="{00000000-0005-0000-0000-00000F070000}"/>
    <cellStyle name="Comma 3 40 2 4" xfId="3193" xr:uid="{00000000-0005-0000-0000-000010070000}"/>
    <cellStyle name="Comma 3 40 3" xfId="1200" xr:uid="{00000000-0005-0000-0000-000011070000}"/>
    <cellStyle name="Comma 3 40 3 2" xfId="1987" xr:uid="{00000000-0005-0000-0000-000012070000}"/>
    <cellStyle name="Comma 3 40 3 2 2" xfId="4231" xr:uid="{00000000-0005-0000-0000-000013070000}"/>
    <cellStyle name="Comma 3 40 3 3" xfId="2711" xr:uid="{00000000-0005-0000-0000-000014070000}"/>
    <cellStyle name="Comma 3 40 3 3 2" xfId="4955" xr:uid="{00000000-0005-0000-0000-000015070000}"/>
    <cellStyle name="Comma 3 40 3 4" xfId="3445" xr:uid="{00000000-0005-0000-0000-000016070000}"/>
    <cellStyle name="Comma 3 40 4" xfId="1415" xr:uid="{00000000-0005-0000-0000-000017070000}"/>
    <cellStyle name="Comma 3 40 4 2" xfId="3659" xr:uid="{00000000-0005-0000-0000-000018070000}"/>
    <cellStyle name="Comma 3 40 5" xfId="2201" xr:uid="{00000000-0005-0000-0000-000019070000}"/>
    <cellStyle name="Comma 3 40 5 2" xfId="4445" xr:uid="{00000000-0005-0000-0000-00001A070000}"/>
    <cellStyle name="Comma 3 40 6" xfId="2925" xr:uid="{00000000-0005-0000-0000-00001B070000}"/>
    <cellStyle name="Comma 3 41" xfId="136" xr:uid="{00000000-0005-0000-0000-00001C070000}"/>
    <cellStyle name="Comma 3 41 2" xfId="948" xr:uid="{00000000-0005-0000-0000-00001D070000}"/>
    <cellStyle name="Comma 3 41 2 2" xfId="1736" xr:uid="{00000000-0005-0000-0000-00001E070000}"/>
    <cellStyle name="Comma 3 41 2 2 2" xfId="3980" xr:uid="{00000000-0005-0000-0000-00001F070000}"/>
    <cellStyle name="Comma 3 41 2 3" xfId="2460" xr:uid="{00000000-0005-0000-0000-000020070000}"/>
    <cellStyle name="Comma 3 41 2 3 2" xfId="4704" xr:uid="{00000000-0005-0000-0000-000021070000}"/>
    <cellStyle name="Comma 3 41 2 4" xfId="3194" xr:uid="{00000000-0005-0000-0000-000022070000}"/>
    <cellStyle name="Comma 3 41 3" xfId="1201" xr:uid="{00000000-0005-0000-0000-000023070000}"/>
    <cellStyle name="Comma 3 41 3 2" xfId="1988" xr:uid="{00000000-0005-0000-0000-000024070000}"/>
    <cellStyle name="Comma 3 41 3 2 2" xfId="4232" xr:uid="{00000000-0005-0000-0000-000025070000}"/>
    <cellStyle name="Comma 3 41 3 3" xfId="2712" xr:uid="{00000000-0005-0000-0000-000026070000}"/>
    <cellStyle name="Comma 3 41 3 3 2" xfId="4956" xr:uid="{00000000-0005-0000-0000-000027070000}"/>
    <cellStyle name="Comma 3 41 3 4" xfId="3446" xr:uid="{00000000-0005-0000-0000-000028070000}"/>
    <cellStyle name="Comma 3 41 4" xfId="1416" xr:uid="{00000000-0005-0000-0000-000029070000}"/>
    <cellStyle name="Comma 3 41 4 2" xfId="3660" xr:uid="{00000000-0005-0000-0000-00002A070000}"/>
    <cellStyle name="Comma 3 41 5" xfId="2202" xr:uid="{00000000-0005-0000-0000-00002B070000}"/>
    <cellStyle name="Comma 3 41 5 2" xfId="4446" xr:uid="{00000000-0005-0000-0000-00002C070000}"/>
    <cellStyle name="Comma 3 41 6" xfId="2926" xr:uid="{00000000-0005-0000-0000-00002D070000}"/>
    <cellStyle name="Comma 3 42" xfId="137" xr:uid="{00000000-0005-0000-0000-00002E070000}"/>
    <cellStyle name="Comma 3 42 2" xfId="949" xr:uid="{00000000-0005-0000-0000-00002F070000}"/>
    <cellStyle name="Comma 3 42 2 2" xfId="1737" xr:uid="{00000000-0005-0000-0000-000030070000}"/>
    <cellStyle name="Comma 3 42 2 2 2" xfId="3981" xr:uid="{00000000-0005-0000-0000-000031070000}"/>
    <cellStyle name="Comma 3 42 2 3" xfId="2461" xr:uid="{00000000-0005-0000-0000-000032070000}"/>
    <cellStyle name="Comma 3 42 2 3 2" xfId="4705" xr:uid="{00000000-0005-0000-0000-000033070000}"/>
    <cellStyle name="Comma 3 42 2 4" xfId="3195" xr:uid="{00000000-0005-0000-0000-000034070000}"/>
    <cellStyle name="Comma 3 42 3" xfId="1202" xr:uid="{00000000-0005-0000-0000-000035070000}"/>
    <cellStyle name="Comma 3 42 3 2" xfId="1989" xr:uid="{00000000-0005-0000-0000-000036070000}"/>
    <cellStyle name="Comma 3 42 3 2 2" xfId="4233" xr:uid="{00000000-0005-0000-0000-000037070000}"/>
    <cellStyle name="Comma 3 42 3 3" xfId="2713" xr:uid="{00000000-0005-0000-0000-000038070000}"/>
    <cellStyle name="Comma 3 42 3 3 2" xfId="4957" xr:uid="{00000000-0005-0000-0000-000039070000}"/>
    <cellStyle name="Comma 3 42 3 4" xfId="3447" xr:uid="{00000000-0005-0000-0000-00003A070000}"/>
    <cellStyle name="Comma 3 42 4" xfId="1417" xr:uid="{00000000-0005-0000-0000-00003B070000}"/>
    <cellStyle name="Comma 3 42 4 2" xfId="3661" xr:uid="{00000000-0005-0000-0000-00003C070000}"/>
    <cellStyle name="Comma 3 42 5" xfId="2203" xr:uid="{00000000-0005-0000-0000-00003D070000}"/>
    <cellStyle name="Comma 3 42 5 2" xfId="4447" xr:uid="{00000000-0005-0000-0000-00003E070000}"/>
    <cellStyle name="Comma 3 42 6" xfId="2927" xr:uid="{00000000-0005-0000-0000-00003F070000}"/>
    <cellStyle name="Comma 3 43" xfId="138" xr:uid="{00000000-0005-0000-0000-000040070000}"/>
    <cellStyle name="Comma 3 43 2" xfId="950" xr:uid="{00000000-0005-0000-0000-000041070000}"/>
    <cellStyle name="Comma 3 43 2 2" xfId="1738" xr:uid="{00000000-0005-0000-0000-000042070000}"/>
    <cellStyle name="Comma 3 43 2 2 2" xfId="3982" xr:uid="{00000000-0005-0000-0000-000043070000}"/>
    <cellStyle name="Comma 3 43 2 3" xfId="2462" xr:uid="{00000000-0005-0000-0000-000044070000}"/>
    <cellStyle name="Comma 3 43 2 3 2" xfId="4706" xr:uid="{00000000-0005-0000-0000-000045070000}"/>
    <cellStyle name="Comma 3 43 2 4" xfId="3196" xr:uid="{00000000-0005-0000-0000-000046070000}"/>
    <cellStyle name="Comma 3 43 3" xfId="1203" xr:uid="{00000000-0005-0000-0000-000047070000}"/>
    <cellStyle name="Comma 3 43 3 2" xfId="1990" xr:uid="{00000000-0005-0000-0000-000048070000}"/>
    <cellStyle name="Comma 3 43 3 2 2" xfId="4234" xr:uid="{00000000-0005-0000-0000-000049070000}"/>
    <cellStyle name="Comma 3 43 3 3" xfId="2714" xr:uid="{00000000-0005-0000-0000-00004A070000}"/>
    <cellStyle name="Comma 3 43 3 3 2" xfId="4958" xr:uid="{00000000-0005-0000-0000-00004B070000}"/>
    <cellStyle name="Comma 3 43 3 4" xfId="3448" xr:uid="{00000000-0005-0000-0000-00004C070000}"/>
    <cellStyle name="Comma 3 43 4" xfId="1418" xr:uid="{00000000-0005-0000-0000-00004D070000}"/>
    <cellStyle name="Comma 3 43 4 2" xfId="3662" xr:uid="{00000000-0005-0000-0000-00004E070000}"/>
    <cellStyle name="Comma 3 43 5" xfId="2204" xr:uid="{00000000-0005-0000-0000-00004F070000}"/>
    <cellStyle name="Comma 3 43 5 2" xfId="4448" xr:uid="{00000000-0005-0000-0000-000050070000}"/>
    <cellStyle name="Comma 3 43 6" xfId="2928" xr:uid="{00000000-0005-0000-0000-000051070000}"/>
    <cellStyle name="Comma 3 44" xfId="139" xr:uid="{00000000-0005-0000-0000-000052070000}"/>
    <cellStyle name="Comma 3 44 2" xfId="951" xr:uid="{00000000-0005-0000-0000-000053070000}"/>
    <cellStyle name="Comma 3 44 2 2" xfId="1739" xr:uid="{00000000-0005-0000-0000-000054070000}"/>
    <cellStyle name="Comma 3 44 2 2 2" xfId="3983" xr:uid="{00000000-0005-0000-0000-000055070000}"/>
    <cellStyle name="Comma 3 44 2 3" xfId="2463" xr:uid="{00000000-0005-0000-0000-000056070000}"/>
    <cellStyle name="Comma 3 44 2 3 2" xfId="4707" xr:uid="{00000000-0005-0000-0000-000057070000}"/>
    <cellStyle name="Comma 3 44 2 4" xfId="3197" xr:uid="{00000000-0005-0000-0000-000058070000}"/>
    <cellStyle name="Comma 3 44 3" xfId="1204" xr:uid="{00000000-0005-0000-0000-000059070000}"/>
    <cellStyle name="Comma 3 44 3 2" xfId="1991" xr:uid="{00000000-0005-0000-0000-00005A070000}"/>
    <cellStyle name="Comma 3 44 3 2 2" xfId="4235" xr:uid="{00000000-0005-0000-0000-00005B070000}"/>
    <cellStyle name="Comma 3 44 3 3" xfId="2715" xr:uid="{00000000-0005-0000-0000-00005C070000}"/>
    <cellStyle name="Comma 3 44 3 3 2" xfId="4959" xr:uid="{00000000-0005-0000-0000-00005D070000}"/>
    <cellStyle name="Comma 3 44 3 4" xfId="3449" xr:uid="{00000000-0005-0000-0000-00005E070000}"/>
    <cellStyle name="Comma 3 44 4" xfId="1419" xr:uid="{00000000-0005-0000-0000-00005F070000}"/>
    <cellStyle name="Comma 3 44 4 2" xfId="3663" xr:uid="{00000000-0005-0000-0000-000060070000}"/>
    <cellStyle name="Comma 3 44 5" xfId="2205" xr:uid="{00000000-0005-0000-0000-000061070000}"/>
    <cellStyle name="Comma 3 44 5 2" xfId="4449" xr:uid="{00000000-0005-0000-0000-000062070000}"/>
    <cellStyle name="Comma 3 44 6" xfId="2929" xr:uid="{00000000-0005-0000-0000-000063070000}"/>
    <cellStyle name="Comma 3 45" xfId="140" xr:uid="{00000000-0005-0000-0000-000064070000}"/>
    <cellStyle name="Comma 3 45 2" xfId="952" xr:uid="{00000000-0005-0000-0000-000065070000}"/>
    <cellStyle name="Comma 3 45 2 2" xfId="1740" xr:uid="{00000000-0005-0000-0000-000066070000}"/>
    <cellStyle name="Comma 3 45 2 2 2" xfId="3984" xr:uid="{00000000-0005-0000-0000-000067070000}"/>
    <cellStyle name="Comma 3 45 2 3" xfId="2464" xr:uid="{00000000-0005-0000-0000-000068070000}"/>
    <cellStyle name="Comma 3 45 2 3 2" xfId="4708" xr:uid="{00000000-0005-0000-0000-000069070000}"/>
    <cellStyle name="Comma 3 45 2 4" xfId="3198" xr:uid="{00000000-0005-0000-0000-00006A070000}"/>
    <cellStyle name="Comma 3 45 3" xfId="1205" xr:uid="{00000000-0005-0000-0000-00006B070000}"/>
    <cellStyle name="Comma 3 45 3 2" xfId="1992" xr:uid="{00000000-0005-0000-0000-00006C070000}"/>
    <cellStyle name="Comma 3 45 3 2 2" xfId="4236" xr:uid="{00000000-0005-0000-0000-00006D070000}"/>
    <cellStyle name="Comma 3 45 3 3" xfId="2716" xr:uid="{00000000-0005-0000-0000-00006E070000}"/>
    <cellStyle name="Comma 3 45 3 3 2" xfId="4960" xr:uid="{00000000-0005-0000-0000-00006F070000}"/>
    <cellStyle name="Comma 3 45 3 4" xfId="3450" xr:uid="{00000000-0005-0000-0000-000070070000}"/>
    <cellStyle name="Comma 3 45 4" xfId="1420" xr:uid="{00000000-0005-0000-0000-000071070000}"/>
    <cellStyle name="Comma 3 45 4 2" xfId="3664" xr:uid="{00000000-0005-0000-0000-000072070000}"/>
    <cellStyle name="Comma 3 45 5" xfId="2206" xr:uid="{00000000-0005-0000-0000-000073070000}"/>
    <cellStyle name="Comma 3 45 5 2" xfId="4450" xr:uid="{00000000-0005-0000-0000-000074070000}"/>
    <cellStyle name="Comma 3 45 6" xfId="2930" xr:uid="{00000000-0005-0000-0000-000075070000}"/>
    <cellStyle name="Comma 3 46" xfId="141" xr:uid="{00000000-0005-0000-0000-000076070000}"/>
    <cellStyle name="Comma 3 46 2" xfId="953" xr:uid="{00000000-0005-0000-0000-000077070000}"/>
    <cellStyle name="Comma 3 46 2 2" xfId="1741" xr:uid="{00000000-0005-0000-0000-000078070000}"/>
    <cellStyle name="Comma 3 46 2 2 2" xfId="3985" xr:uid="{00000000-0005-0000-0000-000079070000}"/>
    <cellStyle name="Comma 3 46 2 3" xfId="2465" xr:uid="{00000000-0005-0000-0000-00007A070000}"/>
    <cellStyle name="Comma 3 46 2 3 2" xfId="4709" xr:uid="{00000000-0005-0000-0000-00007B070000}"/>
    <cellStyle name="Comma 3 46 2 4" xfId="3199" xr:uid="{00000000-0005-0000-0000-00007C070000}"/>
    <cellStyle name="Comma 3 46 3" xfId="1206" xr:uid="{00000000-0005-0000-0000-00007D070000}"/>
    <cellStyle name="Comma 3 46 3 2" xfId="1993" xr:uid="{00000000-0005-0000-0000-00007E070000}"/>
    <cellStyle name="Comma 3 46 3 2 2" xfId="4237" xr:uid="{00000000-0005-0000-0000-00007F070000}"/>
    <cellStyle name="Comma 3 46 3 3" xfId="2717" xr:uid="{00000000-0005-0000-0000-000080070000}"/>
    <cellStyle name="Comma 3 46 3 3 2" xfId="4961" xr:uid="{00000000-0005-0000-0000-000081070000}"/>
    <cellStyle name="Comma 3 46 3 4" xfId="3451" xr:uid="{00000000-0005-0000-0000-000082070000}"/>
    <cellStyle name="Comma 3 46 4" xfId="1421" xr:uid="{00000000-0005-0000-0000-000083070000}"/>
    <cellStyle name="Comma 3 46 4 2" xfId="3665" xr:uid="{00000000-0005-0000-0000-000084070000}"/>
    <cellStyle name="Comma 3 46 5" xfId="2207" xr:uid="{00000000-0005-0000-0000-000085070000}"/>
    <cellStyle name="Comma 3 46 5 2" xfId="4451" xr:uid="{00000000-0005-0000-0000-000086070000}"/>
    <cellStyle name="Comma 3 46 6" xfId="2931" xr:uid="{00000000-0005-0000-0000-000087070000}"/>
    <cellStyle name="Comma 3 47" xfId="142" xr:uid="{00000000-0005-0000-0000-000088070000}"/>
    <cellStyle name="Comma 3 47 2" xfId="954" xr:uid="{00000000-0005-0000-0000-000089070000}"/>
    <cellStyle name="Comma 3 47 2 2" xfId="1742" xr:uid="{00000000-0005-0000-0000-00008A070000}"/>
    <cellStyle name="Comma 3 47 2 2 2" xfId="3986" xr:uid="{00000000-0005-0000-0000-00008B070000}"/>
    <cellStyle name="Comma 3 47 2 3" xfId="2466" xr:uid="{00000000-0005-0000-0000-00008C070000}"/>
    <cellStyle name="Comma 3 47 2 3 2" xfId="4710" xr:uid="{00000000-0005-0000-0000-00008D070000}"/>
    <cellStyle name="Comma 3 47 2 4" xfId="3200" xr:uid="{00000000-0005-0000-0000-00008E070000}"/>
    <cellStyle name="Comma 3 47 3" xfId="1207" xr:uid="{00000000-0005-0000-0000-00008F070000}"/>
    <cellStyle name="Comma 3 47 3 2" xfId="1994" xr:uid="{00000000-0005-0000-0000-000090070000}"/>
    <cellStyle name="Comma 3 47 3 2 2" xfId="4238" xr:uid="{00000000-0005-0000-0000-000091070000}"/>
    <cellStyle name="Comma 3 47 3 3" xfId="2718" xr:uid="{00000000-0005-0000-0000-000092070000}"/>
    <cellStyle name="Comma 3 47 3 3 2" xfId="4962" xr:uid="{00000000-0005-0000-0000-000093070000}"/>
    <cellStyle name="Comma 3 47 3 4" xfId="3452" xr:uid="{00000000-0005-0000-0000-000094070000}"/>
    <cellStyle name="Comma 3 47 4" xfId="1422" xr:uid="{00000000-0005-0000-0000-000095070000}"/>
    <cellStyle name="Comma 3 47 4 2" xfId="3666" xr:uid="{00000000-0005-0000-0000-000096070000}"/>
    <cellStyle name="Comma 3 47 5" xfId="2208" xr:uid="{00000000-0005-0000-0000-000097070000}"/>
    <cellStyle name="Comma 3 47 5 2" xfId="4452" xr:uid="{00000000-0005-0000-0000-000098070000}"/>
    <cellStyle name="Comma 3 47 6" xfId="2932" xr:uid="{00000000-0005-0000-0000-000099070000}"/>
    <cellStyle name="Comma 3 48" xfId="143" xr:uid="{00000000-0005-0000-0000-00009A070000}"/>
    <cellStyle name="Comma 3 48 2" xfId="955" xr:uid="{00000000-0005-0000-0000-00009B070000}"/>
    <cellStyle name="Comma 3 48 2 2" xfId="1743" xr:uid="{00000000-0005-0000-0000-00009C070000}"/>
    <cellStyle name="Comma 3 48 2 2 2" xfId="3987" xr:uid="{00000000-0005-0000-0000-00009D070000}"/>
    <cellStyle name="Comma 3 48 2 3" xfId="2467" xr:uid="{00000000-0005-0000-0000-00009E070000}"/>
    <cellStyle name="Comma 3 48 2 3 2" xfId="4711" xr:uid="{00000000-0005-0000-0000-00009F070000}"/>
    <cellStyle name="Comma 3 48 2 4" xfId="3201" xr:uid="{00000000-0005-0000-0000-0000A0070000}"/>
    <cellStyle name="Comma 3 48 3" xfId="1208" xr:uid="{00000000-0005-0000-0000-0000A1070000}"/>
    <cellStyle name="Comma 3 48 3 2" xfId="1995" xr:uid="{00000000-0005-0000-0000-0000A2070000}"/>
    <cellStyle name="Comma 3 48 3 2 2" xfId="4239" xr:uid="{00000000-0005-0000-0000-0000A3070000}"/>
    <cellStyle name="Comma 3 48 3 3" xfId="2719" xr:uid="{00000000-0005-0000-0000-0000A4070000}"/>
    <cellStyle name="Comma 3 48 3 3 2" xfId="4963" xr:uid="{00000000-0005-0000-0000-0000A5070000}"/>
    <cellStyle name="Comma 3 48 3 4" xfId="3453" xr:uid="{00000000-0005-0000-0000-0000A6070000}"/>
    <cellStyle name="Comma 3 48 4" xfId="1423" xr:uid="{00000000-0005-0000-0000-0000A7070000}"/>
    <cellStyle name="Comma 3 48 4 2" xfId="3667" xr:uid="{00000000-0005-0000-0000-0000A8070000}"/>
    <cellStyle name="Comma 3 48 5" xfId="2209" xr:uid="{00000000-0005-0000-0000-0000A9070000}"/>
    <cellStyle name="Comma 3 48 5 2" xfId="4453" xr:uid="{00000000-0005-0000-0000-0000AA070000}"/>
    <cellStyle name="Comma 3 48 6" xfId="2933" xr:uid="{00000000-0005-0000-0000-0000AB070000}"/>
    <cellStyle name="Comma 3 49" xfId="144" xr:uid="{00000000-0005-0000-0000-0000AC070000}"/>
    <cellStyle name="Comma 3 49 2" xfId="956" xr:uid="{00000000-0005-0000-0000-0000AD070000}"/>
    <cellStyle name="Comma 3 49 2 2" xfId="1744" xr:uid="{00000000-0005-0000-0000-0000AE070000}"/>
    <cellStyle name="Comma 3 49 2 2 2" xfId="3988" xr:uid="{00000000-0005-0000-0000-0000AF070000}"/>
    <cellStyle name="Comma 3 49 2 3" xfId="2468" xr:uid="{00000000-0005-0000-0000-0000B0070000}"/>
    <cellStyle name="Comma 3 49 2 3 2" xfId="4712" xr:uid="{00000000-0005-0000-0000-0000B1070000}"/>
    <cellStyle name="Comma 3 49 2 4" xfId="3202" xr:uid="{00000000-0005-0000-0000-0000B2070000}"/>
    <cellStyle name="Comma 3 49 3" xfId="1209" xr:uid="{00000000-0005-0000-0000-0000B3070000}"/>
    <cellStyle name="Comma 3 49 3 2" xfId="1996" xr:uid="{00000000-0005-0000-0000-0000B4070000}"/>
    <cellStyle name="Comma 3 49 3 2 2" xfId="4240" xr:uid="{00000000-0005-0000-0000-0000B5070000}"/>
    <cellStyle name="Comma 3 49 3 3" xfId="2720" xr:uid="{00000000-0005-0000-0000-0000B6070000}"/>
    <cellStyle name="Comma 3 49 3 3 2" xfId="4964" xr:uid="{00000000-0005-0000-0000-0000B7070000}"/>
    <cellStyle name="Comma 3 49 3 4" xfId="3454" xr:uid="{00000000-0005-0000-0000-0000B8070000}"/>
    <cellStyle name="Comma 3 49 4" xfId="1424" xr:uid="{00000000-0005-0000-0000-0000B9070000}"/>
    <cellStyle name="Comma 3 49 4 2" xfId="3668" xr:uid="{00000000-0005-0000-0000-0000BA070000}"/>
    <cellStyle name="Comma 3 49 5" xfId="2210" xr:uid="{00000000-0005-0000-0000-0000BB070000}"/>
    <cellStyle name="Comma 3 49 5 2" xfId="4454" xr:uid="{00000000-0005-0000-0000-0000BC070000}"/>
    <cellStyle name="Comma 3 49 6" xfId="2934" xr:uid="{00000000-0005-0000-0000-0000BD070000}"/>
    <cellStyle name="Comma 3 5" xfId="145" xr:uid="{00000000-0005-0000-0000-0000BE070000}"/>
    <cellStyle name="Comma 3 5 2" xfId="957" xr:uid="{00000000-0005-0000-0000-0000BF070000}"/>
    <cellStyle name="Comma 3 5 2 2" xfId="1745" xr:uid="{00000000-0005-0000-0000-0000C0070000}"/>
    <cellStyle name="Comma 3 5 2 2 2" xfId="3989" xr:uid="{00000000-0005-0000-0000-0000C1070000}"/>
    <cellStyle name="Comma 3 5 2 3" xfId="2469" xr:uid="{00000000-0005-0000-0000-0000C2070000}"/>
    <cellStyle name="Comma 3 5 2 3 2" xfId="4713" xr:uid="{00000000-0005-0000-0000-0000C3070000}"/>
    <cellStyle name="Comma 3 5 2 4" xfId="3203" xr:uid="{00000000-0005-0000-0000-0000C4070000}"/>
    <cellStyle name="Comma 3 5 3" xfId="1210" xr:uid="{00000000-0005-0000-0000-0000C5070000}"/>
    <cellStyle name="Comma 3 5 3 2" xfId="1997" xr:uid="{00000000-0005-0000-0000-0000C6070000}"/>
    <cellStyle name="Comma 3 5 3 2 2" xfId="4241" xr:uid="{00000000-0005-0000-0000-0000C7070000}"/>
    <cellStyle name="Comma 3 5 3 3" xfId="2721" xr:uid="{00000000-0005-0000-0000-0000C8070000}"/>
    <cellStyle name="Comma 3 5 3 3 2" xfId="4965" xr:uid="{00000000-0005-0000-0000-0000C9070000}"/>
    <cellStyle name="Comma 3 5 3 4" xfId="3455" xr:uid="{00000000-0005-0000-0000-0000CA070000}"/>
    <cellStyle name="Comma 3 5 4" xfId="1425" xr:uid="{00000000-0005-0000-0000-0000CB070000}"/>
    <cellStyle name="Comma 3 5 4 2" xfId="3669" xr:uid="{00000000-0005-0000-0000-0000CC070000}"/>
    <cellStyle name="Comma 3 5 5" xfId="2211" xr:uid="{00000000-0005-0000-0000-0000CD070000}"/>
    <cellStyle name="Comma 3 5 5 2" xfId="4455" xr:uid="{00000000-0005-0000-0000-0000CE070000}"/>
    <cellStyle name="Comma 3 5 6" xfId="2935" xr:uid="{00000000-0005-0000-0000-0000CF070000}"/>
    <cellStyle name="Comma 3 50" xfId="146" xr:uid="{00000000-0005-0000-0000-0000D0070000}"/>
    <cellStyle name="Comma 3 50 2" xfId="958" xr:uid="{00000000-0005-0000-0000-0000D1070000}"/>
    <cellStyle name="Comma 3 50 2 2" xfId="1746" xr:uid="{00000000-0005-0000-0000-0000D2070000}"/>
    <cellStyle name="Comma 3 50 2 2 2" xfId="3990" xr:uid="{00000000-0005-0000-0000-0000D3070000}"/>
    <cellStyle name="Comma 3 50 2 3" xfId="2470" xr:uid="{00000000-0005-0000-0000-0000D4070000}"/>
    <cellStyle name="Comma 3 50 2 3 2" xfId="4714" xr:uid="{00000000-0005-0000-0000-0000D5070000}"/>
    <cellStyle name="Comma 3 50 2 4" xfId="3204" xr:uid="{00000000-0005-0000-0000-0000D6070000}"/>
    <cellStyle name="Comma 3 50 3" xfId="1211" xr:uid="{00000000-0005-0000-0000-0000D7070000}"/>
    <cellStyle name="Comma 3 50 3 2" xfId="1998" xr:uid="{00000000-0005-0000-0000-0000D8070000}"/>
    <cellStyle name="Comma 3 50 3 2 2" xfId="4242" xr:uid="{00000000-0005-0000-0000-0000D9070000}"/>
    <cellStyle name="Comma 3 50 3 3" xfId="2722" xr:uid="{00000000-0005-0000-0000-0000DA070000}"/>
    <cellStyle name="Comma 3 50 3 3 2" xfId="4966" xr:uid="{00000000-0005-0000-0000-0000DB070000}"/>
    <cellStyle name="Comma 3 50 3 4" xfId="3456" xr:uid="{00000000-0005-0000-0000-0000DC070000}"/>
    <cellStyle name="Comma 3 50 4" xfId="1426" xr:uid="{00000000-0005-0000-0000-0000DD070000}"/>
    <cellStyle name="Comma 3 50 4 2" xfId="3670" xr:uid="{00000000-0005-0000-0000-0000DE070000}"/>
    <cellStyle name="Comma 3 50 5" xfId="2212" xr:uid="{00000000-0005-0000-0000-0000DF070000}"/>
    <cellStyle name="Comma 3 50 5 2" xfId="4456" xr:uid="{00000000-0005-0000-0000-0000E0070000}"/>
    <cellStyle name="Comma 3 50 6" xfId="2936" xr:uid="{00000000-0005-0000-0000-0000E1070000}"/>
    <cellStyle name="Comma 3 51" xfId="147" xr:uid="{00000000-0005-0000-0000-0000E2070000}"/>
    <cellStyle name="Comma 3 51 2" xfId="959" xr:uid="{00000000-0005-0000-0000-0000E3070000}"/>
    <cellStyle name="Comma 3 51 2 2" xfId="1747" xr:uid="{00000000-0005-0000-0000-0000E4070000}"/>
    <cellStyle name="Comma 3 51 2 2 2" xfId="3991" xr:uid="{00000000-0005-0000-0000-0000E5070000}"/>
    <cellStyle name="Comma 3 51 2 3" xfId="2471" xr:uid="{00000000-0005-0000-0000-0000E6070000}"/>
    <cellStyle name="Comma 3 51 2 3 2" xfId="4715" xr:uid="{00000000-0005-0000-0000-0000E7070000}"/>
    <cellStyle name="Comma 3 51 2 4" xfId="3205" xr:uid="{00000000-0005-0000-0000-0000E8070000}"/>
    <cellStyle name="Comma 3 51 3" xfId="1212" xr:uid="{00000000-0005-0000-0000-0000E9070000}"/>
    <cellStyle name="Comma 3 51 3 2" xfId="1999" xr:uid="{00000000-0005-0000-0000-0000EA070000}"/>
    <cellStyle name="Comma 3 51 3 2 2" xfId="4243" xr:uid="{00000000-0005-0000-0000-0000EB070000}"/>
    <cellStyle name="Comma 3 51 3 3" xfId="2723" xr:uid="{00000000-0005-0000-0000-0000EC070000}"/>
    <cellStyle name="Comma 3 51 3 3 2" xfId="4967" xr:uid="{00000000-0005-0000-0000-0000ED070000}"/>
    <cellStyle name="Comma 3 51 3 4" xfId="3457" xr:uid="{00000000-0005-0000-0000-0000EE070000}"/>
    <cellStyle name="Comma 3 51 4" xfId="1427" xr:uid="{00000000-0005-0000-0000-0000EF070000}"/>
    <cellStyle name="Comma 3 51 4 2" xfId="3671" xr:uid="{00000000-0005-0000-0000-0000F0070000}"/>
    <cellStyle name="Comma 3 51 5" xfId="2213" xr:uid="{00000000-0005-0000-0000-0000F1070000}"/>
    <cellStyle name="Comma 3 51 5 2" xfId="4457" xr:uid="{00000000-0005-0000-0000-0000F2070000}"/>
    <cellStyle name="Comma 3 51 6" xfId="2937" xr:uid="{00000000-0005-0000-0000-0000F3070000}"/>
    <cellStyle name="Comma 3 52" xfId="148" xr:uid="{00000000-0005-0000-0000-0000F4070000}"/>
    <cellStyle name="Comma 3 52 2" xfId="960" xr:uid="{00000000-0005-0000-0000-0000F5070000}"/>
    <cellStyle name="Comma 3 52 2 2" xfId="1748" xr:uid="{00000000-0005-0000-0000-0000F6070000}"/>
    <cellStyle name="Comma 3 52 2 2 2" xfId="3992" xr:uid="{00000000-0005-0000-0000-0000F7070000}"/>
    <cellStyle name="Comma 3 52 2 3" xfId="2472" xr:uid="{00000000-0005-0000-0000-0000F8070000}"/>
    <cellStyle name="Comma 3 52 2 3 2" xfId="4716" xr:uid="{00000000-0005-0000-0000-0000F9070000}"/>
    <cellStyle name="Comma 3 52 2 4" xfId="3206" xr:uid="{00000000-0005-0000-0000-0000FA070000}"/>
    <cellStyle name="Comma 3 52 3" xfId="1213" xr:uid="{00000000-0005-0000-0000-0000FB070000}"/>
    <cellStyle name="Comma 3 52 3 2" xfId="2000" xr:uid="{00000000-0005-0000-0000-0000FC070000}"/>
    <cellStyle name="Comma 3 52 3 2 2" xfId="4244" xr:uid="{00000000-0005-0000-0000-0000FD070000}"/>
    <cellStyle name="Comma 3 52 3 3" xfId="2724" xr:uid="{00000000-0005-0000-0000-0000FE070000}"/>
    <cellStyle name="Comma 3 52 3 3 2" xfId="4968" xr:uid="{00000000-0005-0000-0000-0000FF070000}"/>
    <cellStyle name="Comma 3 52 3 4" xfId="3458" xr:uid="{00000000-0005-0000-0000-000000080000}"/>
    <cellStyle name="Comma 3 52 4" xfId="1428" xr:uid="{00000000-0005-0000-0000-000001080000}"/>
    <cellStyle name="Comma 3 52 4 2" xfId="3672" xr:uid="{00000000-0005-0000-0000-000002080000}"/>
    <cellStyle name="Comma 3 52 5" xfId="2214" xr:uid="{00000000-0005-0000-0000-000003080000}"/>
    <cellStyle name="Comma 3 52 5 2" xfId="4458" xr:uid="{00000000-0005-0000-0000-000004080000}"/>
    <cellStyle name="Comma 3 52 6" xfId="2938" xr:uid="{00000000-0005-0000-0000-000005080000}"/>
    <cellStyle name="Comma 3 53" xfId="149" xr:uid="{00000000-0005-0000-0000-000006080000}"/>
    <cellStyle name="Comma 3 53 2" xfId="961" xr:uid="{00000000-0005-0000-0000-000007080000}"/>
    <cellStyle name="Comma 3 53 2 2" xfId="1749" xr:uid="{00000000-0005-0000-0000-000008080000}"/>
    <cellStyle name="Comma 3 53 2 2 2" xfId="3993" xr:uid="{00000000-0005-0000-0000-000009080000}"/>
    <cellStyle name="Comma 3 53 2 3" xfId="2473" xr:uid="{00000000-0005-0000-0000-00000A080000}"/>
    <cellStyle name="Comma 3 53 2 3 2" xfId="4717" xr:uid="{00000000-0005-0000-0000-00000B080000}"/>
    <cellStyle name="Comma 3 53 2 4" xfId="3207" xr:uid="{00000000-0005-0000-0000-00000C080000}"/>
    <cellStyle name="Comma 3 53 3" xfId="1214" xr:uid="{00000000-0005-0000-0000-00000D080000}"/>
    <cellStyle name="Comma 3 53 3 2" xfId="2001" xr:uid="{00000000-0005-0000-0000-00000E080000}"/>
    <cellStyle name="Comma 3 53 3 2 2" xfId="4245" xr:uid="{00000000-0005-0000-0000-00000F080000}"/>
    <cellStyle name="Comma 3 53 3 3" xfId="2725" xr:uid="{00000000-0005-0000-0000-000010080000}"/>
    <cellStyle name="Comma 3 53 3 3 2" xfId="4969" xr:uid="{00000000-0005-0000-0000-000011080000}"/>
    <cellStyle name="Comma 3 53 3 4" xfId="3459" xr:uid="{00000000-0005-0000-0000-000012080000}"/>
    <cellStyle name="Comma 3 53 4" xfId="1429" xr:uid="{00000000-0005-0000-0000-000013080000}"/>
    <cellStyle name="Comma 3 53 4 2" xfId="3673" xr:uid="{00000000-0005-0000-0000-000014080000}"/>
    <cellStyle name="Comma 3 53 5" xfId="2215" xr:uid="{00000000-0005-0000-0000-000015080000}"/>
    <cellStyle name="Comma 3 53 5 2" xfId="4459" xr:uid="{00000000-0005-0000-0000-000016080000}"/>
    <cellStyle name="Comma 3 53 6" xfId="2939" xr:uid="{00000000-0005-0000-0000-000017080000}"/>
    <cellStyle name="Comma 3 54" xfId="101" xr:uid="{00000000-0005-0000-0000-000018080000}"/>
    <cellStyle name="Comma 3 54 2" xfId="913" xr:uid="{00000000-0005-0000-0000-000019080000}"/>
    <cellStyle name="Comma 3 54 2 2" xfId="1701" xr:uid="{00000000-0005-0000-0000-00001A080000}"/>
    <cellStyle name="Comma 3 54 2 2 2" xfId="3945" xr:uid="{00000000-0005-0000-0000-00001B080000}"/>
    <cellStyle name="Comma 3 54 2 3" xfId="2425" xr:uid="{00000000-0005-0000-0000-00001C080000}"/>
    <cellStyle name="Comma 3 54 2 3 2" xfId="4669" xr:uid="{00000000-0005-0000-0000-00001D080000}"/>
    <cellStyle name="Comma 3 54 2 4" xfId="3159" xr:uid="{00000000-0005-0000-0000-00001E080000}"/>
    <cellStyle name="Comma 3 54 3" xfId="1166" xr:uid="{00000000-0005-0000-0000-00001F080000}"/>
    <cellStyle name="Comma 3 54 3 2" xfId="1953" xr:uid="{00000000-0005-0000-0000-000020080000}"/>
    <cellStyle name="Comma 3 54 3 2 2" xfId="4197" xr:uid="{00000000-0005-0000-0000-000021080000}"/>
    <cellStyle name="Comma 3 54 3 3" xfId="2677" xr:uid="{00000000-0005-0000-0000-000022080000}"/>
    <cellStyle name="Comma 3 54 3 3 2" xfId="4921" xr:uid="{00000000-0005-0000-0000-000023080000}"/>
    <cellStyle name="Comma 3 54 3 4" xfId="3411" xr:uid="{00000000-0005-0000-0000-000024080000}"/>
    <cellStyle name="Comma 3 54 4" xfId="1381" xr:uid="{00000000-0005-0000-0000-000025080000}"/>
    <cellStyle name="Comma 3 54 4 2" xfId="3625" xr:uid="{00000000-0005-0000-0000-000026080000}"/>
    <cellStyle name="Comma 3 54 5" xfId="2167" xr:uid="{00000000-0005-0000-0000-000027080000}"/>
    <cellStyle name="Comma 3 54 5 2" xfId="4411" xr:uid="{00000000-0005-0000-0000-000028080000}"/>
    <cellStyle name="Comma 3 54 6" xfId="2891" xr:uid="{00000000-0005-0000-0000-000029080000}"/>
    <cellStyle name="Comma 3 55" xfId="869" xr:uid="{00000000-0005-0000-0000-00002A080000}"/>
    <cellStyle name="Comma 3 55 2" xfId="1657" xr:uid="{00000000-0005-0000-0000-00002B080000}"/>
    <cellStyle name="Comma 3 55 2 2" xfId="3901" xr:uid="{00000000-0005-0000-0000-00002C080000}"/>
    <cellStyle name="Comma 3 55 3" xfId="2381" xr:uid="{00000000-0005-0000-0000-00002D080000}"/>
    <cellStyle name="Comma 3 55 3 2" xfId="4625" xr:uid="{00000000-0005-0000-0000-00002E080000}"/>
    <cellStyle name="Comma 3 55 4" xfId="3115" xr:uid="{00000000-0005-0000-0000-00002F080000}"/>
    <cellStyle name="Comma 3 56" xfId="1077" xr:uid="{00000000-0005-0000-0000-000030080000}"/>
    <cellStyle name="Comma 3 56 2" xfId="1864" xr:uid="{00000000-0005-0000-0000-000031080000}"/>
    <cellStyle name="Comma 3 56 2 2" xfId="4108" xr:uid="{00000000-0005-0000-0000-000032080000}"/>
    <cellStyle name="Comma 3 56 3" xfId="2588" xr:uid="{00000000-0005-0000-0000-000033080000}"/>
    <cellStyle name="Comma 3 56 3 2" xfId="4832" xr:uid="{00000000-0005-0000-0000-000034080000}"/>
    <cellStyle name="Comma 3 56 4" xfId="3322" xr:uid="{00000000-0005-0000-0000-000035080000}"/>
    <cellStyle name="Comma 3 57" xfId="1099" xr:uid="{00000000-0005-0000-0000-000036080000}"/>
    <cellStyle name="Comma 3 57 2" xfId="1886" xr:uid="{00000000-0005-0000-0000-000037080000}"/>
    <cellStyle name="Comma 3 57 2 2" xfId="4130" xr:uid="{00000000-0005-0000-0000-000038080000}"/>
    <cellStyle name="Comma 3 57 3" xfId="2610" xr:uid="{00000000-0005-0000-0000-000039080000}"/>
    <cellStyle name="Comma 3 57 3 2" xfId="4854" xr:uid="{00000000-0005-0000-0000-00003A080000}"/>
    <cellStyle name="Comma 3 57 4" xfId="3344" xr:uid="{00000000-0005-0000-0000-00003B080000}"/>
    <cellStyle name="Comma 3 58" xfId="1121" xr:uid="{00000000-0005-0000-0000-00003C080000}"/>
    <cellStyle name="Comma 3 58 2" xfId="1908" xr:uid="{00000000-0005-0000-0000-00003D080000}"/>
    <cellStyle name="Comma 3 58 2 2" xfId="4152" xr:uid="{00000000-0005-0000-0000-00003E080000}"/>
    <cellStyle name="Comma 3 58 3" xfId="2632" xr:uid="{00000000-0005-0000-0000-00003F080000}"/>
    <cellStyle name="Comma 3 58 3 2" xfId="4876" xr:uid="{00000000-0005-0000-0000-000040080000}"/>
    <cellStyle name="Comma 3 58 4" xfId="3366" xr:uid="{00000000-0005-0000-0000-000041080000}"/>
    <cellStyle name="Comma 3 59" xfId="1337" xr:uid="{00000000-0005-0000-0000-000042080000}"/>
    <cellStyle name="Comma 3 59 2" xfId="3581" xr:uid="{00000000-0005-0000-0000-000043080000}"/>
    <cellStyle name="Comma 3 6" xfId="150" xr:uid="{00000000-0005-0000-0000-000044080000}"/>
    <cellStyle name="Comma 3 6 2" xfId="962" xr:uid="{00000000-0005-0000-0000-000045080000}"/>
    <cellStyle name="Comma 3 6 2 2" xfId="1750" xr:uid="{00000000-0005-0000-0000-000046080000}"/>
    <cellStyle name="Comma 3 6 2 2 2" xfId="3994" xr:uid="{00000000-0005-0000-0000-000047080000}"/>
    <cellStyle name="Comma 3 6 2 3" xfId="2474" xr:uid="{00000000-0005-0000-0000-000048080000}"/>
    <cellStyle name="Comma 3 6 2 3 2" xfId="4718" xr:uid="{00000000-0005-0000-0000-000049080000}"/>
    <cellStyle name="Comma 3 6 2 4" xfId="3208" xr:uid="{00000000-0005-0000-0000-00004A080000}"/>
    <cellStyle name="Comma 3 6 3" xfId="1215" xr:uid="{00000000-0005-0000-0000-00004B080000}"/>
    <cellStyle name="Comma 3 6 3 2" xfId="2002" xr:uid="{00000000-0005-0000-0000-00004C080000}"/>
    <cellStyle name="Comma 3 6 3 2 2" xfId="4246" xr:uid="{00000000-0005-0000-0000-00004D080000}"/>
    <cellStyle name="Comma 3 6 3 3" xfId="2726" xr:uid="{00000000-0005-0000-0000-00004E080000}"/>
    <cellStyle name="Comma 3 6 3 3 2" xfId="4970" xr:uid="{00000000-0005-0000-0000-00004F080000}"/>
    <cellStyle name="Comma 3 6 3 4" xfId="3460" xr:uid="{00000000-0005-0000-0000-000050080000}"/>
    <cellStyle name="Comma 3 6 4" xfId="1430" xr:uid="{00000000-0005-0000-0000-000051080000}"/>
    <cellStyle name="Comma 3 6 4 2" xfId="3674" xr:uid="{00000000-0005-0000-0000-000052080000}"/>
    <cellStyle name="Comma 3 6 5" xfId="2216" xr:uid="{00000000-0005-0000-0000-000053080000}"/>
    <cellStyle name="Comma 3 6 5 2" xfId="4460" xr:uid="{00000000-0005-0000-0000-000054080000}"/>
    <cellStyle name="Comma 3 6 6" xfId="2940" xr:uid="{00000000-0005-0000-0000-000055080000}"/>
    <cellStyle name="Comma 3 60" xfId="2123" xr:uid="{00000000-0005-0000-0000-000056080000}"/>
    <cellStyle name="Comma 3 60 2" xfId="4367" xr:uid="{00000000-0005-0000-0000-000057080000}"/>
    <cellStyle name="Comma 3 61" xfId="2847" xr:uid="{00000000-0005-0000-0000-000058080000}"/>
    <cellStyle name="Comma 3 62" xfId="5089" xr:uid="{00000000-0005-0000-0000-000059080000}"/>
    <cellStyle name="Comma 3 7" xfId="151" xr:uid="{00000000-0005-0000-0000-00005A080000}"/>
    <cellStyle name="Comma 3 7 2" xfId="963" xr:uid="{00000000-0005-0000-0000-00005B080000}"/>
    <cellStyle name="Comma 3 7 2 2" xfId="1751" xr:uid="{00000000-0005-0000-0000-00005C080000}"/>
    <cellStyle name="Comma 3 7 2 2 2" xfId="3995" xr:uid="{00000000-0005-0000-0000-00005D080000}"/>
    <cellStyle name="Comma 3 7 2 3" xfId="2475" xr:uid="{00000000-0005-0000-0000-00005E080000}"/>
    <cellStyle name="Comma 3 7 2 3 2" xfId="4719" xr:uid="{00000000-0005-0000-0000-00005F080000}"/>
    <cellStyle name="Comma 3 7 2 4" xfId="3209" xr:uid="{00000000-0005-0000-0000-000060080000}"/>
    <cellStyle name="Comma 3 7 3" xfId="1216" xr:uid="{00000000-0005-0000-0000-000061080000}"/>
    <cellStyle name="Comma 3 7 3 2" xfId="2003" xr:uid="{00000000-0005-0000-0000-000062080000}"/>
    <cellStyle name="Comma 3 7 3 2 2" xfId="4247" xr:uid="{00000000-0005-0000-0000-000063080000}"/>
    <cellStyle name="Comma 3 7 3 3" xfId="2727" xr:uid="{00000000-0005-0000-0000-000064080000}"/>
    <cellStyle name="Comma 3 7 3 3 2" xfId="4971" xr:uid="{00000000-0005-0000-0000-000065080000}"/>
    <cellStyle name="Comma 3 7 3 4" xfId="3461" xr:uid="{00000000-0005-0000-0000-000066080000}"/>
    <cellStyle name="Comma 3 7 4" xfId="1431" xr:uid="{00000000-0005-0000-0000-000067080000}"/>
    <cellStyle name="Comma 3 7 4 2" xfId="3675" xr:uid="{00000000-0005-0000-0000-000068080000}"/>
    <cellStyle name="Comma 3 7 5" xfId="2217" xr:uid="{00000000-0005-0000-0000-000069080000}"/>
    <cellStyle name="Comma 3 7 5 2" xfId="4461" xr:uid="{00000000-0005-0000-0000-00006A080000}"/>
    <cellStyle name="Comma 3 7 6" xfId="2941" xr:uid="{00000000-0005-0000-0000-00006B080000}"/>
    <cellStyle name="Comma 3 8" xfId="152" xr:uid="{00000000-0005-0000-0000-00006C080000}"/>
    <cellStyle name="Comma 3 8 2" xfId="964" xr:uid="{00000000-0005-0000-0000-00006D080000}"/>
    <cellStyle name="Comma 3 8 2 2" xfId="1752" xr:uid="{00000000-0005-0000-0000-00006E080000}"/>
    <cellStyle name="Comma 3 8 2 2 2" xfId="3996" xr:uid="{00000000-0005-0000-0000-00006F080000}"/>
    <cellStyle name="Comma 3 8 2 3" xfId="2476" xr:uid="{00000000-0005-0000-0000-000070080000}"/>
    <cellStyle name="Comma 3 8 2 3 2" xfId="4720" xr:uid="{00000000-0005-0000-0000-000071080000}"/>
    <cellStyle name="Comma 3 8 2 4" xfId="3210" xr:uid="{00000000-0005-0000-0000-000072080000}"/>
    <cellStyle name="Comma 3 8 3" xfId="1217" xr:uid="{00000000-0005-0000-0000-000073080000}"/>
    <cellStyle name="Comma 3 8 3 2" xfId="2004" xr:uid="{00000000-0005-0000-0000-000074080000}"/>
    <cellStyle name="Comma 3 8 3 2 2" xfId="4248" xr:uid="{00000000-0005-0000-0000-000075080000}"/>
    <cellStyle name="Comma 3 8 3 3" xfId="2728" xr:uid="{00000000-0005-0000-0000-000076080000}"/>
    <cellStyle name="Comma 3 8 3 3 2" xfId="4972" xr:uid="{00000000-0005-0000-0000-000077080000}"/>
    <cellStyle name="Comma 3 8 3 4" xfId="3462" xr:uid="{00000000-0005-0000-0000-000078080000}"/>
    <cellStyle name="Comma 3 8 4" xfId="1432" xr:uid="{00000000-0005-0000-0000-000079080000}"/>
    <cellStyle name="Comma 3 8 4 2" xfId="3676" xr:uid="{00000000-0005-0000-0000-00007A080000}"/>
    <cellStyle name="Comma 3 8 5" xfId="2218" xr:uid="{00000000-0005-0000-0000-00007B080000}"/>
    <cellStyle name="Comma 3 8 5 2" xfId="4462" xr:uid="{00000000-0005-0000-0000-00007C080000}"/>
    <cellStyle name="Comma 3 8 6" xfId="2942" xr:uid="{00000000-0005-0000-0000-00007D080000}"/>
    <cellStyle name="Comma 3 9" xfId="153" xr:uid="{00000000-0005-0000-0000-00007E080000}"/>
    <cellStyle name="Comma 3 9 2" xfId="965" xr:uid="{00000000-0005-0000-0000-00007F080000}"/>
    <cellStyle name="Comma 3 9 2 2" xfId="1753" xr:uid="{00000000-0005-0000-0000-000080080000}"/>
    <cellStyle name="Comma 3 9 2 2 2" xfId="3997" xr:uid="{00000000-0005-0000-0000-000081080000}"/>
    <cellStyle name="Comma 3 9 2 3" xfId="2477" xr:uid="{00000000-0005-0000-0000-000082080000}"/>
    <cellStyle name="Comma 3 9 2 3 2" xfId="4721" xr:uid="{00000000-0005-0000-0000-000083080000}"/>
    <cellStyle name="Comma 3 9 2 4" xfId="3211" xr:uid="{00000000-0005-0000-0000-000084080000}"/>
    <cellStyle name="Comma 3 9 3" xfId="1218" xr:uid="{00000000-0005-0000-0000-000085080000}"/>
    <cellStyle name="Comma 3 9 3 2" xfId="2005" xr:uid="{00000000-0005-0000-0000-000086080000}"/>
    <cellStyle name="Comma 3 9 3 2 2" xfId="4249" xr:uid="{00000000-0005-0000-0000-000087080000}"/>
    <cellStyle name="Comma 3 9 3 3" xfId="2729" xr:uid="{00000000-0005-0000-0000-000088080000}"/>
    <cellStyle name="Comma 3 9 3 3 2" xfId="4973" xr:uid="{00000000-0005-0000-0000-000089080000}"/>
    <cellStyle name="Comma 3 9 3 4" xfId="3463" xr:uid="{00000000-0005-0000-0000-00008A080000}"/>
    <cellStyle name="Comma 3 9 4" xfId="1433" xr:uid="{00000000-0005-0000-0000-00008B080000}"/>
    <cellStyle name="Comma 3 9 4 2" xfId="3677" xr:uid="{00000000-0005-0000-0000-00008C080000}"/>
    <cellStyle name="Comma 3 9 5" xfId="2219" xr:uid="{00000000-0005-0000-0000-00008D080000}"/>
    <cellStyle name="Comma 3 9 5 2" xfId="4463" xr:uid="{00000000-0005-0000-0000-00008E080000}"/>
    <cellStyle name="Comma 3 9 6" xfId="2943" xr:uid="{00000000-0005-0000-0000-00008F080000}"/>
    <cellStyle name="Comma 30" xfId="817" xr:uid="{00000000-0005-0000-0000-000090080000}"/>
    <cellStyle name="Comma 30 2" xfId="1051" xr:uid="{00000000-0005-0000-0000-000091080000}"/>
    <cellStyle name="Comma 30 2 2" xfId="1839" xr:uid="{00000000-0005-0000-0000-000092080000}"/>
    <cellStyle name="Comma 30 2 2 2" xfId="4083" xr:uid="{00000000-0005-0000-0000-000093080000}"/>
    <cellStyle name="Comma 30 2 3" xfId="2563" xr:uid="{00000000-0005-0000-0000-000094080000}"/>
    <cellStyle name="Comma 30 2 3 2" xfId="4807" xr:uid="{00000000-0005-0000-0000-000095080000}"/>
    <cellStyle name="Comma 30 2 4" xfId="3297" xr:uid="{00000000-0005-0000-0000-000096080000}"/>
    <cellStyle name="Comma 30 3" xfId="1305" xr:uid="{00000000-0005-0000-0000-000097080000}"/>
    <cellStyle name="Comma 30 3 2" xfId="2092" xr:uid="{00000000-0005-0000-0000-000098080000}"/>
    <cellStyle name="Comma 30 3 2 2" xfId="4336" xr:uid="{00000000-0005-0000-0000-000099080000}"/>
    <cellStyle name="Comma 30 3 3" xfId="2814" xr:uid="{00000000-0005-0000-0000-00009A080000}"/>
    <cellStyle name="Comma 30 3 3 2" xfId="5058" xr:uid="{00000000-0005-0000-0000-00009B080000}"/>
    <cellStyle name="Comma 30 3 4" xfId="3550" xr:uid="{00000000-0005-0000-0000-00009C080000}"/>
    <cellStyle name="Comma 30 4" xfId="1625" xr:uid="{00000000-0005-0000-0000-00009D080000}"/>
    <cellStyle name="Comma 30 4 2" xfId="3869" xr:uid="{00000000-0005-0000-0000-00009E080000}"/>
    <cellStyle name="Comma 30 5" xfId="2349" xr:uid="{00000000-0005-0000-0000-00009F080000}"/>
    <cellStyle name="Comma 30 5 2" xfId="4593" xr:uid="{00000000-0005-0000-0000-0000A0080000}"/>
    <cellStyle name="Comma 30 6" xfId="3083" xr:uid="{00000000-0005-0000-0000-0000A1080000}"/>
    <cellStyle name="Comma 31" xfId="728" xr:uid="{00000000-0005-0000-0000-0000A2080000}"/>
    <cellStyle name="Comma 31 2" xfId="1041" xr:uid="{00000000-0005-0000-0000-0000A3080000}"/>
    <cellStyle name="Comma 31 2 2" xfId="1829" xr:uid="{00000000-0005-0000-0000-0000A4080000}"/>
    <cellStyle name="Comma 31 2 2 2" xfId="4073" xr:uid="{00000000-0005-0000-0000-0000A5080000}"/>
    <cellStyle name="Comma 31 2 3" xfId="2553" xr:uid="{00000000-0005-0000-0000-0000A6080000}"/>
    <cellStyle name="Comma 31 2 3 2" xfId="4797" xr:uid="{00000000-0005-0000-0000-0000A7080000}"/>
    <cellStyle name="Comma 31 2 4" xfId="3287" xr:uid="{00000000-0005-0000-0000-0000A8080000}"/>
    <cellStyle name="Comma 31 3" xfId="1294" xr:uid="{00000000-0005-0000-0000-0000A9080000}"/>
    <cellStyle name="Comma 31 3 2" xfId="2081" xr:uid="{00000000-0005-0000-0000-0000AA080000}"/>
    <cellStyle name="Comma 31 3 2 2" xfId="4325" xr:uid="{00000000-0005-0000-0000-0000AB080000}"/>
    <cellStyle name="Comma 31 3 3" xfId="2804" xr:uid="{00000000-0005-0000-0000-0000AC080000}"/>
    <cellStyle name="Comma 31 3 3 2" xfId="5048" xr:uid="{00000000-0005-0000-0000-0000AD080000}"/>
    <cellStyle name="Comma 31 3 4" xfId="3539" xr:uid="{00000000-0005-0000-0000-0000AE080000}"/>
    <cellStyle name="Comma 31 4" xfId="1561" xr:uid="{00000000-0005-0000-0000-0000AF080000}"/>
    <cellStyle name="Comma 31 4 2" xfId="3805" xr:uid="{00000000-0005-0000-0000-0000B0080000}"/>
    <cellStyle name="Comma 31 5" xfId="2339" xr:uid="{00000000-0005-0000-0000-0000B1080000}"/>
    <cellStyle name="Comma 31 5 2" xfId="4583" xr:uid="{00000000-0005-0000-0000-0000B2080000}"/>
    <cellStyle name="Comma 31 6" xfId="3019" xr:uid="{00000000-0005-0000-0000-0000B3080000}"/>
    <cellStyle name="Comma 32" xfId="825" xr:uid="{00000000-0005-0000-0000-0000B4080000}"/>
    <cellStyle name="Comma 32 2" xfId="1054" xr:uid="{00000000-0005-0000-0000-0000B5080000}"/>
    <cellStyle name="Comma 32 2 2" xfId="1842" xr:uid="{00000000-0005-0000-0000-0000B6080000}"/>
    <cellStyle name="Comma 32 2 2 2" xfId="4086" xr:uid="{00000000-0005-0000-0000-0000B7080000}"/>
    <cellStyle name="Comma 32 2 3" xfId="2566" xr:uid="{00000000-0005-0000-0000-0000B8080000}"/>
    <cellStyle name="Comma 32 2 3 2" xfId="4810" xr:uid="{00000000-0005-0000-0000-0000B9080000}"/>
    <cellStyle name="Comma 32 2 4" xfId="3300" xr:uid="{00000000-0005-0000-0000-0000BA080000}"/>
    <cellStyle name="Comma 32 3" xfId="1308" xr:uid="{00000000-0005-0000-0000-0000BB080000}"/>
    <cellStyle name="Comma 32 3 2" xfId="2095" xr:uid="{00000000-0005-0000-0000-0000BC080000}"/>
    <cellStyle name="Comma 32 3 2 2" xfId="4339" xr:uid="{00000000-0005-0000-0000-0000BD080000}"/>
    <cellStyle name="Comma 32 3 3" xfId="2817" xr:uid="{00000000-0005-0000-0000-0000BE080000}"/>
    <cellStyle name="Comma 32 3 3 2" xfId="5061" xr:uid="{00000000-0005-0000-0000-0000BF080000}"/>
    <cellStyle name="Comma 32 3 4" xfId="3553" xr:uid="{00000000-0005-0000-0000-0000C0080000}"/>
    <cellStyle name="Comma 32 4" xfId="1628" xr:uid="{00000000-0005-0000-0000-0000C1080000}"/>
    <cellStyle name="Comma 32 4 2" xfId="3872" xr:uid="{00000000-0005-0000-0000-0000C2080000}"/>
    <cellStyle name="Comma 32 5" xfId="2352" xr:uid="{00000000-0005-0000-0000-0000C3080000}"/>
    <cellStyle name="Comma 32 5 2" xfId="4596" xr:uid="{00000000-0005-0000-0000-0000C4080000}"/>
    <cellStyle name="Comma 32 6" xfId="3086" xr:uid="{00000000-0005-0000-0000-0000C5080000}"/>
    <cellStyle name="Comma 33" xfId="154" xr:uid="{00000000-0005-0000-0000-0000C6080000}"/>
    <cellStyle name="Comma 33 2" xfId="966" xr:uid="{00000000-0005-0000-0000-0000C7080000}"/>
    <cellStyle name="Comma 33 2 2" xfId="1754" xr:uid="{00000000-0005-0000-0000-0000C8080000}"/>
    <cellStyle name="Comma 33 2 2 2" xfId="3998" xr:uid="{00000000-0005-0000-0000-0000C9080000}"/>
    <cellStyle name="Comma 33 2 3" xfId="2478" xr:uid="{00000000-0005-0000-0000-0000CA080000}"/>
    <cellStyle name="Comma 33 2 3 2" xfId="4722" xr:uid="{00000000-0005-0000-0000-0000CB080000}"/>
    <cellStyle name="Comma 33 2 4" xfId="3212" xr:uid="{00000000-0005-0000-0000-0000CC080000}"/>
    <cellStyle name="Comma 33 3" xfId="1219" xr:uid="{00000000-0005-0000-0000-0000CD080000}"/>
    <cellStyle name="Comma 33 3 2" xfId="2006" xr:uid="{00000000-0005-0000-0000-0000CE080000}"/>
    <cellStyle name="Comma 33 3 2 2" xfId="4250" xr:uid="{00000000-0005-0000-0000-0000CF080000}"/>
    <cellStyle name="Comma 33 3 3" xfId="2730" xr:uid="{00000000-0005-0000-0000-0000D0080000}"/>
    <cellStyle name="Comma 33 3 3 2" xfId="4974" xr:uid="{00000000-0005-0000-0000-0000D1080000}"/>
    <cellStyle name="Comma 33 3 4" xfId="3464" xr:uid="{00000000-0005-0000-0000-0000D2080000}"/>
    <cellStyle name="Comma 33 4" xfId="1434" xr:uid="{00000000-0005-0000-0000-0000D3080000}"/>
    <cellStyle name="Comma 33 4 2" xfId="3678" xr:uid="{00000000-0005-0000-0000-0000D4080000}"/>
    <cellStyle name="Comma 33 5" xfId="2220" xr:uid="{00000000-0005-0000-0000-0000D5080000}"/>
    <cellStyle name="Comma 33 5 2" xfId="4464" xr:uid="{00000000-0005-0000-0000-0000D6080000}"/>
    <cellStyle name="Comma 33 6" xfId="2944" xr:uid="{00000000-0005-0000-0000-0000D7080000}"/>
    <cellStyle name="Comma 34" xfId="731" xr:uid="{00000000-0005-0000-0000-0000D8080000}"/>
    <cellStyle name="Comma 34 2" xfId="1044" xr:uid="{00000000-0005-0000-0000-0000D9080000}"/>
    <cellStyle name="Comma 34 2 2" xfId="1832" xr:uid="{00000000-0005-0000-0000-0000DA080000}"/>
    <cellStyle name="Comma 34 2 2 2" xfId="4076" xr:uid="{00000000-0005-0000-0000-0000DB080000}"/>
    <cellStyle name="Comma 34 2 3" xfId="2556" xr:uid="{00000000-0005-0000-0000-0000DC080000}"/>
    <cellStyle name="Comma 34 2 3 2" xfId="4800" xr:uid="{00000000-0005-0000-0000-0000DD080000}"/>
    <cellStyle name="Comma 34 2 4" xfId="3290" xr:uid="{00000000-0005-0000-0000-0000DE080000}"/>
    <cellStyle name="Comma 34 3" xfId="1297" xr:uid="{00000000-0005-0000-0000-0000DF080000}"/>
    <cellStyle name="Comma 34 3 2" xfId="2084" xr:uid="{00000000-0005-0000-0000-0000E0080000}"/>
    <cellStyle name="Comma 34 3 2 2" xfId="4328" xr:uid="{00000000-0005-0000-0000-0000E1080000}"/>
    <cellStyle name="Comma 34 3 3" xfId="2807" xr:uid="{00000000-0005-0000-0000-0000E2080000}"/>
    <cellStyle name="Comma 34 3 3 2" xfId="5051" xr:uid="{00000000-0005-0000-0000-0000E3080000}"/>
    <cellStyle name="Comma 34 3 4" xfId="3542" xr:uid="{00000000-0005-0000-0000-0000E4080000}"/>
    <cellStyle name="Comma 34 4" xfId="1564" xr:uid="{00000000-0005-0000-0000-0000E5080000}"/>
    <cellStyle name="Comma 34 4 2" xfId="3808" xr:uid="{00000000-0005-0000-0000-0000E6080000}"/>
    <cellStyle name="Comma 34 5" xfId="2342" xr:uid="{00000000-0005-0000-0000-0000E7080000}"/>
    <cellStyle name="Comma 34 5 2" xfId="4586" xr:uid="{00000000-0005-0000-0000-0000E8080000}"/>
    <cellStyle name="Comma 34 6" xfId="3022" xr:uid="{00000000-0005-0000-0000-0000E9080000}"/>
    <cellStyle name="Comma 35" xfId="824" xr:uid="{00000000-0005-0000-0000-0000EA080000}"/>
    <cellStyle name="Comma 35 2" xfId="1053" xr:uid="{00000000-0005-0000-0000-0000EB080000}"/>
    <cellStyle name="Comma 35 2 2" xfId="1841" xr:uid="{00000000-0005-0000-0000-0000EC080000}"/>
    <cellStyle name="Comma 35 2 2 2" xfId="4085" xr:uid="{00000000-0005-0000-0000-0000ED080000}"/>
    <cellStyle name="Comma 35 2 3" xfId="2565" xr:uid="{00000000-0005-0000-0000-0000EE080000}"/>
    <cellStyle name="Comma 35 2 3 2" xfId="4809" xr:uid="{00000000-0005-0000-0000-0000EF080000}"/>
    <cellStyle name="Comma 35 2 4" xfId="3299" xr:uid="{00000000-0005-0000-0000-0000F0080000}"/>
    <cellStyle name="Comma 35 3" xfId="1307" xr:uid="{00000000-0005-0000-0000-0000F1080000}"/>
    <cellStyle name="Comma 35 3 2" xfId="2094" xr:uid="{00000000-0005-0000-0000-0000F2080000}"/>
    <cellStyle name="Comma 35 3 2 2" xfId="4338" xr:uid="{00000000-0005-0000-0000-0000F3080000}"/>
    <cellStyle name="Comma 35 3 3" xfId="2816" xr:uid="{00000000-0005-0000-0000-0000F4080000}"/>
    <cellStyle name="Comma 35 3 3 2" xfId="5060" xr:uid="{00000000-0005-0000-0000-0000F5080000}"/>
    <cellStyle name="Comma 35 3 4" xfId="3552" xr:uid="{00000000-0005-0000-0000-0000F6080000}"/>
    <cellStyle name="Comma 35 4" xfId="1627" xr:uid="{00000000-0005-0000-0000-0000F7080000}"/>
    <cellStyle name="Comma 35 4 2" xfId="3871" xr:uid="{00000000-0005-0000-0000-0000F8080000}"/>
    <cellStyle name="Comma 35 5" xfId="2351" xr:uid="{00000000-0005-0000-0000-0000F9080000}"/>
    <cellStyle name="Comma 35 5 2" xfId="4595" xr:uid="{00000000-0005-0000-0000-0000FA080000}"/>
    <cellStyle name="Comma 35 6" xfId="3085" xr:uid="{00000000-0005-0000-0000-0000FB080000}"/>
    <cellStyle name="Comma 36" xfId="24" xr:uid="{00000000-0005-0000-0000-0000FC080000}"/>
    <cellStyle name="Comma 36 10" xfId="5090" xr:uid="{00000000-0005-0000-0000-0000FD080000}"/>
    <cellStyle name="Comma 36 2" xfId="27" xr:uid="{00000000-0005-0000-0000-0000FE080000}"/>
    <cellStyle name="Comma 36 2 2" xfId="872" xr:uid="{00000000-0005-0000-0000-0000FF080000}"/>
    <cellStyle name="Comma 36 2 2 2" xfId="1660" xr:uid="{00000000-0005-0000-0000-000000090000}"/>
    <cellStyle name="Comma 36 2 2 2 2" xfId="3904" xr:uid="{00000000-0005-0000-0000-000001090000}"/>
    <cellStyle name="Comma 36 2 2 3" xfId="2384" xr:uid="{00000000-0005-0000-0000-000002090000}"/>
    <cellStyle name="Comma 36 2 2 3 2" xfId="4628" xr:uid="{00000000-0005-0000-0000-000003090000}"/>
    <cellStyle name="Comma 36 2 2 4" xfId="3118" xr:uid="{00000000-0005-0000-0000-000004090000}"/>
    <cellStyle name="Comma 36 2 3" xfId="1080" xr:uid="{00000000-0005-0000-0000-000005090000}"/>
    <cellStyle name="Comma 36 2 3 2" xfId="1867" xr:uid="{00000000-0005-0000-0000-000006090000}"/>
    <cellStyle name="Comma 36 2 3 2 2" xfId="4111" xr:uid="{00000000-0005-0000-0000-000007090000}"/>
    <cellStyle name="Comma 36 2 3 3" xfId="2591" xr:uid="{00000000-0005-0000-0000-000008090000}"/>
    <cellStyle name="Comma 36 2 3 3 2" xfId="4835" xr:uid="{00000000-0005-0000-0000-000009090000}"/>
    <cellStyle name="Comma 36 2 3 4" xfId="3325" xr:uid="{00000000-0005-0000-0000-00000A090000}"/>
    <cellStyle name="Comma 36 2 4" xfId="1102" xr:uid="{00000000-0005-0000-0000-00000B090000}"/>
    <cellStyle name="Comma 36 2 4 2" xfId="1889" xr:uid="{00000000-0005-0000-0000-00000C090000}"/>
    <cellStyle name="Comma 36 2 4 2 2" xfId="4133" xr:uid="{00000000-0005-0000-0000-00000D090000}"/>
    <cellStyle name="Comma 36 2 4 3" xfId="2613" xr:uid="{00000000-0005-0000-0000-00000E090000}"/>
    <cellStyle name="Comma 36 2 4 3 2" xfId="4857" xr:uid="{00000000-0005-0000-0000-00000F090000}"/>
    <cellStyle name="Comma 36 2 4 4" xfId="3347" xr:uid="{00000000-0005-0000-0000-000010090000}"/>
    <cellStyle name="Comma 36 2 5" xfId="1124" xr:uid="{00000000-0005-0000-0000-000011090000}"/>
    <cellStyle name="Comma 36 2 5 2" xfId="1911" xr:uid="{00000000-0005-0000-0000-000012090000}"/>
    <cellStyle name="Comma 36 2 5 2 2" xfId="4155" xr:uid="{00000000-0005-0000-0000-000013090000}"/>
    <cellStyle name="Comma 36 2 5 3" xfId="2635" xr:uid="{00000000-0005-0000-0000-000014090000}"/>
    <cellStyle name="Comma 36 2 5 3 2" xfId="4879" xr:uid="{00000000-0005-0000-0000-000015090000}"/>
    <cellStyle name="Comma 36 2 5 4" xfId="3369" xr:uid="{00000000-0005-0000-0000-000016090000}"/>
    <cellStyle name="Comma 36 2 6" xfId="1340" xr:uid="{00000000-0005-0000-0000-000017090000}"/>
    <cellStyle name="Comma 36 2 6 2" xfId="3584" xr:uid="{00000000-0005-0000-0000-000018090000}"/>
    <cellStyle name="Comma 36 2 7" xfId="2126" xr:uid="{00000000-0005-0000-0000-000019090000}"/>
    <cellStyle name="Comma 36 2 7 2" xfId="4370" xr:uid="{00000000-0005-0000-0000-00001A090000}"/>
    <cellStyle name="Comma 36 2 8" xfId="2850" xr:uid="{00000000-0005-0000-0000-00001B090000}"/>
    <cellStyle name="Comma 36 2 9" xfId="5092" xr:uid="{00000000-0005-0000-0000-00001C090000}"/>
    <cellStyle name="Comma 36 3" xfId="870" xr:uid="{00000000-0005-0000-0000-00001D090000}"/>
    <cellStyle name="Comma 36 3 2" xfId="1658" xr:uid="{00000000-0005-0000-0000-00001E090000}"/>
    <cellStyle name="Comma 36 3 2 2" xfId="3902" xr:uid="{00000000-0005-0000-0000-00001F090000}"/>
    <cellStyle name="Comma 36 3 3" xfId="2382" xr:uid="{00000000-0005-0000-0000-000020090000}"/>
    <cellStyle name="Comma 36 3 3 2" xfId="4626" xr:uid="{00000000-0005-0000-0000-000021090000}"/>
    <cellStyle name="Comma 36 3 4" xfId="3116" xr:uid="{00000000-0005-0000-0000-000022090000}"/>
    <cellStyle name="Comma 36 4" xfId="1078" xr:uid="{00000000-0005-0000-0000-000023090000}"/>
    <cellStyle name="Comma 36 4 2" xfId="1865" xr:uid="{00000000-0005-0000-0000-000024090000}"/>
    <cellStyle name="Comma 36 4 2 2" xfId="4109" xr:uid="{00000000-0005-0000-0000-000025090000}"/>
    <cellStyle name="Comma 36 4 3" xfId="2589" xr:uid="{00000000-0005-0000-0000-000026090000}"/>
    <cellStyle name="Comma 36 4 3 2" xfId="4833" xr:uid="{00000000-0005-0000-0000-000027090000}"/>
    <cellStyle name="Comma 36 4 4" xfId="3323" xr:uid="{00000000-0005-0000-0000-000028090000}"/>
    <cellStyle name="Comma 36 5" xfId="1100" xr:uid="{00000000-0005-0000-0000-000029090000}"/>
    <cellStyle name="Comma 36 5 2" xfId="1887" xr:uid="{00000000-0005-0000-0000-00002A090000}"/>
    <cellStyle name="Comma 36 5 2 2" xfId="4131" xr:uid="{00000000-0005-0000-0000-00002B090000}"/>
    <cellStyle name="Comma 36 5 3" xfId="2611" xr:uid="{00000000-0005-0000-0000-00002C090000}"/>
    <cellStyle name="Comma 36 5 3 2" xfId="4855" xr:uid="{00000000-0005-0000-0000-00002D090000}"/>
    <cellStyle name="Comma 36 5 4" xfId="3345" xr:uid="{00000000-0005-0000-0000-00002E090000}"/>
    <cellStyle name="Comma 36 6" xfId="1122" xr:uid="{00000000-0005-0000-0000-00002F090000}"/>
    <cellStyle name="Comma 36 6 2" xfId="1909" xr:uid="{00000000-0005-0000-0000-000030090000}"/>
    <cellStyle name="Comma 36 6 2 2" xfId="4153" xr:uid="{00000000-0005-0000-0000-000031090000}"/>
    <cellStyle name="Comma 36 6 3" xfId="2633" xr:uid="{00000000-0005-0000-0000-000032090000}"/>
    <cellStyle name="Comma 36 6 3 2" xfId="4877" xr:uid="{00000000-0005-0000-0000-000033090000}"/>
    <cellStyle name="Comma 36 6 4" xfId="3367" xr:uid="{00000000-0005-0000-0000-000034090000}"/>
    <cellStyle name="Comma 36 7" xfId="1338" xr:uid="{00000000-0005-0000-0000-000035090000}"/>
    <cellStyle name="Comma 36 7 2" xfId="3582" xr:uid="{00000000-0005-0000-0000-000036090000}"/>
    <cellStyle name="Comma 36 8" xfId="2124" xr:uid="{00000000-0005-0000-0000-000037090000}"/>
    <cellStyle name="Comma 36 8 2" xfId="4368" xr:uid="{00000000-0005-0000-0000-000038090000}"/>
    <cellStyle name="Comma 36 9" xfId="2848" xr:uid="{00000000-0005-0000-0000-000039090000}"/>
    <cellStyle name="Comma 37" xfId="727" xr:uid="{00000000-0005-0000-0000-00003A090000}"/>
    <cellStyle name="Comma 37 2" xfId="1040" xr:uid="{00000000-0005-0000-0000-00003B090000}"/>
    <cellStyle name="Comma 37 2 2" xfId="1828" xr:uid="{00000000-0005-0000-0000-00003C090000}"/>
    <cellStyle name="Comma 37 2 2 2" xfId="4072" xr:uid="{00000000-0005-0000-0000-00003D090000}"/>
    <cellStyle name="Comma 37 2 3" xfId="2552" xr:uid="{00000000-0005-0000-0000-00003E090000}"/>
    <cellStyle name="Comma 37 2 3 2" xfId="4796" xr:uid="{00000000-0005-0000-0000-00003F090000}"/>
    <cellStyle name="Comma 37 2 4" xfId="3286" xr:uid="{00000000-0005-0000-0000-000040090000}"/>
    <cellStyle name="Comma 37 3" xfId="1293" xr:uid="{00000000-0005-0000-0000-000041090000}"/>
    <cellStyle name="Comma 37 3 2" xfId="2080" xr:uid="{00000000-0005-0000-0000-000042090000}"/>
    <cellStyle name="Comma 37 3 2 2" xfId="4324" xr:uid="{00000000-0005-0000-0000-000043090000}"/>
    <cellStyle name="Comma 37 3 3" xfId="2803" xr:uid="{00000000-0005-0000-0000-000044090000}"/>
    <cellStyle name="Comma 37 3 3 2" xfId="5047" xr:uid="{00000000-0005-0000-0000-000045090000}"/>
    <cellStyle name="Comma 37 3 4" xfId="3538" xr:uid="{00000000-0005-0000-0000-000046090000}"/>
    <cellStyle name="Comma 37 4" xfId="1560" xr:uid="{00000000-0005-0000-0000-000047090000}"/>
    <cellStyle name="Comma 37 4 2" xfId="3804" xr:uid="{00000000-0005-0000-0000-000048090000}"/>
    <cellStyle name="Comma 37 5" xfId="2338" xr:uid="{00000000-0005-0000-0000-000049090000}"/>
    <cellStyle name="Comma 37 5 2" xfId="4582" xr:uid="{00000000-0005-0000-0000-00004A090000}"/>
    <cellStyle name="Comma 37 6" xfId="3018" xr:uid="{00000000-0005-0000-0000-00004B090000}"/>
    <cellStyle name="Comma 38" xfId="826" xr:uid="{00000000-0005-0000-0000-00004C090000}"/>
    <cellStyle name="Comma 38 2" xfId="1055" xr:uid="{00000000-0005-0000-0000-00004D090000}"/>
    <cellStyle name="Comma 38 2 2" xfId="1843" xr:uid="{00000000-0005-0000-0000-00004E090000}"/>
    <cellStyle name="Comma 38 2 2 2" xfId="4087" xr:uid="{00000000-0005-0000-0000-00004F090000}"/>
    <cellStyle name="Comma 38 2 3" xfId="2567" xr:uid="{00000000-0005-0000-0000-000050090000}"/>
    <cellStyle name="Comma 38 2 3 2" xfId="4811" xr:uid="{00000000-0005-0000-0000-000051090000}"/>
    <cellStyle name="Comma 38 2 4" xfId="3301" xr:uid="{00000000-0005-0000-0000-000052090000}"/>
    <cellStyle name="Comma 38 3" xfId="1309" xr:uid="{00000000-0005-0000-0000-000053090000}"/>
    <cellStyle name="Comma 38 3 2" xfId="2096" xr:uid="{00000000-0005-0000-0000-000054090000}"/>
    <cellStyle name="Comma 38 3 2 2" xfId="4340" xr:uid="{00000000-0005-0000-0000-000055090000}"/>
    <cellStyle name="Comma 38 3 3" xfId="2818" xr:uid="{00000000-0005-0000-0000-000056090000}"/>
    <cellStyle name="Comma 38 3 3 2" xfId="5062" xr:uid="{00000000-0005-0000-0000-000057090000}"/>
    <cellStyle name="Comma 38 3 4" xfId="3554" xr:uid="{00000000-0005-0000-0000-000058090000}"/>
    <cellStyle name="Comma 38 4" xfId="1629" xr:uid="{00000000-0005-0000-0000-000059090000}"/>
    <cellStyle name="Comma 38 4 2" xfId="3873" xr:uid="{00000000-0005-0000-0000-00005A090000}"/>
    <cellStyle name="Comma 38 5" xfId="2353" xr:uid="{00000000-0005-0000-0000-00005B090000}"/>
    <cellStyle name="Comma 38 5 2" xfId="4597" xr:uid="{00000000-0005-0000-0000-00005C090000}"/>
    <cellStyle name="Comma 38 6" xfId="3087" xr:uid="{00000000-0005-0000-0000-00005D090000}"/>
    <cellStyle name="Comma 39" xfId="730" xr:uid="{00000000-0005-0000-0000-00005E090000}"/>
    <cellStyle name="Comma 39 2" xfId="1043" xr:uid="{00000000-0005-0000-0000-00005F090000}"/>
    <cellStyle name="Comma 39 2 2" xfId="1831" xr:uid="{00000000-0005-0000-0000-000060090000}"/>
    <cellStyle name="Comma 39 2 2 2" xfId="4075" xr:uid="{00000000-0005-0000-0000-000061090000}"/>
    <cellStyle name="Comma 39 2 3" xfId="2555" xr:uid="{00000000-0005-0000-0000-000062090000}"/>
    <cellStyle name="Comma 39 2 3 2" xfId="4799" xr:uid="{00000000-0005-0000-0000-000063090000}"/>
    <cellStyle name="Comma 39 2 4" xfId="3289" xr:uid="{00000000-0005-0000-0000-000064090000}"/>
    <cellStyle name="Comma 39 3" xfId="1296" xr:uid="{00000000-0005-0000-0000-000065090000}"/>
    <cellStyle name="Comma 39 3 2" xfId="2083" xr:uid="{00000000-0005-0000-0000-000066090000}"/>
    <cellStyle name="Comma 39 3 2 2" xfId="4327" xr:uid="{00000000-0005-0000-0000-000067090000}"/>
    <cellStyle name="Comma 39 3 3" xfId="2806" xr:uid="{00000000-0005-0000-0000-000068090000}"/>
    <cellStyle name="Comma 39 3 3 2" xfId="5050" xr:uid="{00000000-0005-0000-0000-000069090000}"/>
    <cellStyle name="Comma 39 3 4" xfId="3541" xr:uid="{00000000-0005-0000-0000-00006A090000}"/>
    <cellStyle name="Comma 39 4" xfId="1563" xr:uid="{00000000-0005-0000-0000-00006B090000}"/>
    <cellStyle name="Comma 39 4 2" xfId="3807" xr:uid="{00000000-0005-0000-0000-00006C090000}"/>
    <cellStyle name="Comma 39 5" xfId="2341" xr:uid="{00000000-0005-0000-0000-00006D090000}"/>
    <cellStyle name="Comma 39 5 2" xfId="4585" xr:uid="{00000000-0005-0000-0000-00006E090000}"/>
    <cellStyle name="Comma 39 6" xfId="3021" xr:uid="{00000000-0005-0000-0000-00006F090000}"/>
    <cellStyle name="Comma 4" xfId="14" xr:uid="{00000000-0005-0000-0000-000070090000}"/>
    <cellStyle name="Comma 4 10" xfId="5081" xr:uid="{00000000-0005-0000-0000-000071090000}"/>
    <cellStyle name="Comma 4 2" xfId="156" xr:uid="{00000000-0005-0000-0000-000072090000}"/>
    <cellStyle name="Comma 4 2 2" xfId="968" xr:uid="{00000000-0005-0000-0000-000073090000}"/>
    <cellStyle name="Comma 4 2 2 2" xfId="1756" xr:uid="{00000000-0005-0000-0000-000074090000}"/>
    <cellStyle name="Comma 4 2 2 2 2" xfId="4000" xr:uid="{00000000-0005-0000-0000-000075090000}"/>
    <cellStyle name="Comma 4 2 2 3" xfId="2480" xr:uid="{00000000-0005-0000-0000-000076090000}"/>
    <cellStyle name="Comma 4 2 2 3 2" xfId="4724" xr:uid="{00000000-0005-0000-0000-000077090000}"/>
    <cellStyle name="Comma 4 2 2 4" xfId="3214" xr:uid="{00000000-0005-0000-0000-000078090000}"/>
    <cellStyle name="Comma 4 2 3" xfId="1221" xr:uid="{00000000-0005-0000-0000-000079090000}"/>
    <cellStyle name="Comma 4 2 3 2" xfId="2008" xr:uid="{00000000-0005-0000-0000-00007A090000}"/>
    <cellStyle name="Comma 4 2 3 2 2" xfId="4252" xr:uid="{00000000-0005-0000-0000-00007B090000}"/>
    <cellStyle name="Comma 4 2 3 3" xfId="2732" xr:uid="{00000000-0005-0000-0000-00007C090000}"/>
    <cellStyle name="Comma 4 2 3 3 2" xfId="4976" xr:uid="{00000000-0005-0000-0000-00007D090000}"/>
    <cellStyle name="Comma 4 2 3 4" xfId="3466" xr:uid="{00000000-0005-0000-0000-00007E090000}"/>
    <cellStyle name="Comma 4 2 4" xfId="1436" xr:uid="{00000000-0005-0000-0000-00007F090000}"/>
    <cellStyle name="Comma 4 2 4 2" xfId="3680" xr:uid="{00000000-0005-0000-0000-000080090000}"/>
    <cellStyle name="Comma 4 2 5" xfId="2222" xr:uid="{00000000-0005-0000-0000-000081090000}"/>
    <cellStyle name="Comma 4 2 5 2" xfId="4466" xr:uid="{00000000-0005-0000-0000-000082090000}"/>
    <cellStyle name="Comma 4 2 6" xfId="2946" xr:uid="{00000000-0005-0000-0000-000083090000}"/>
    <cellStyle name="Comma 4 3" xfId="155" xr:uid="{00000000-0005-0000-0000-000084090000}"/>
    <cellStyle name="Comma 4 3 2" xfId="967" xr:uid="{00000000-0005-0000-0000-000085090000}"/>
    <cellStyle name="Comma 4 3 2 2" xfId="1755" xr:uid="{00000000-0005-0000-0000-000086090000}"/>
    <cellStyle name="Comma 4 3 2 2 2" xfId="3999" xr:uid="{00000000-0005-0000-0000-000087090000}"/>
    <cellStyle name="Comma 4 3 2 3" xfId="2479" xr:uid="{00000000-0005-0000-0000-000088090000}"/>
    <cellStyle name="Comma 4 3 2 3 2" xfId="4723" xr:uid="{00000000-0005-0000-0000-000089090000}"/>
    <cellStyle name="Comma 4 3 2 4" xfId="3213" xr:uid="{00000000-0005-0000-0000-00008A090000}"/>
    <cellStyle name="Comma 4 3 3" xfId="1220" xr:uid="{00000000-0005-0000-0000-00008B090000}"/>
    <cellStyle name="Comma 4 3 3 2" xfId="2007" xr:uid="{00000000-0005-0000-0000-00008C090000}"/>
    <cellStyle name="Comma 4 3 3 2 2" xfId="4251" xr:uid="{00000000-0005-0000-0000-00008D090000}"/>
    <cellStyle name="Comma 4 3 3 3" xfId="2731" xr:uid="{00000000-0005-0000-0000-00008E090000}"/>
    <cellStyle name="Comma 4 3 3 3 2" xfId="4975" xr:uid="{00000000-0005-0000-0000-00008F090000}"/>
    <cellStyle name="Comma 4 3 3 4" xfId="3465" xr:uid="{00000000-0005-0000-0000-000090090000}"/>
    <cellStyle name="Comma 4 3 4" xfId="1435" xr:uid="{00000000-0005-0000-0000-000091090000}"/>
    <cellStyle name="Comma 4 3 4 2" xfId="3679" xr:uid="{00000000-0005-0000-0000-000092090000}"/>
    <cellStyle name="Comma 4 3 5" xfId="2221" xr:uid="{00000000-0005-0000-0000-000093090000}"/>
    <cellStyle name="Comma 4 3 5 2" xfId="4465" xr:uid="{00000000-0005-0000-0000-000094090000}"/>
    <cellStyle name="Comma 4 3 6" xfId="2945" xr:uid="{00000000-0005-0000-0000-000095090000}"/>
    <cellStyle name="Comma 4 4" xfId="861" xr:uid="{00000000-0005-0000-0000-000096090000}"/>
    <cellStyle name="Comma 4 4 2" xfId="1649" xr:uid="{00000000-0005-0000-0000-000097090000}"/>
    <cellStyle name="Comma 4 4 2 2" xfId="3893" xr:uid="{00000000-0005-0000-0000-000098090000}"/>
    <cellStyle name="Comma 4 4 3" xfId="2373" xr:uid="{00000000-0005-0000-0000-000099090000}"/>
    <cellStyle name="Comma 4 4 3 2" xfId="4617" xr:uid="{00000000-0005-0000-0000-00009A090000}"/>
    <cellStyle name="Comma 4 4 4" xfId="3107" xr:uid="{00000000-0005-0000-0000-00009B090000}"/>
    <cellStyle name="Comma 4 5" xfId="1091" xr:uid="{00000000-0005-0000-0000-00009C090000}"/>
    <cellStyle name="Comma 4 5 2" xfId="1878" xr:uid="{00000000-0005-0000-0000-00009D090000}"/>
    <cellStyle name="Comma 4 5 2 2" xfId="4122" xr:uid="{00000000-0005-0000-0000-00009E090000}"/>
    <cellStyle name="Comma 4 5 3" xfId="2602" xr:uid="{00000000-0005-0000-0000-00009F090000}"/>
    <cellStyle name="Comma 4 5 3 2" xfId="4846" xr:uid="{00000000-0005-0000-0000-0000A0090000}"/>
    <cellStyle name="Comma 4 5 4" xfId="3336" xr:uid="{00000000-0005-0000-0000-0000A1090000}"/>
    <cellStyle name="Comma 4 6" xfId="1113" xr:uid="{00000000-0005-0000-0000-0000A2090000}"/>
    <cellStyle name="Comma 4 6 2" xfId="1900" xr:uid="{00000000-0005-0000-0000-0000A3090000}"/>
    <cellStyle name="Comma 4 6 2 2" xfId="4144" xr:uid="{00000000-0005-0000-0000-0000A4090000}"/>
    <cellStyle name="Comma 4 6 3" xfId="2624" xr:uid="{00000000-0005-0000-0000-0000A5090000}"/>
    <cellStyle name="Comma 4 6 3 2" xfId="4868" xr:uid="{00000000-0005-0000-0000-0000A6090000}"/>
    <cellStyle name="Comma 4 6 4" xfId="3358" xr:uid="{00000000-0005-0000-0000-0000A7090000}"/>
    <cellStyle name="Comma 4 7" xfId="1329" xr:uid="{00000000-0005-0000-0000-0000A8090000}"/>
    <cellStyle name="Comma 4 7 2" xfId="3573" xr:uid="{00000000-0005-0000-0000-0000A9090000}"/>
    <cellStyle name="Comma 4 8" xfId="2115" xr:uid="{00000000-0005-0000-0000-0000AA090000}"/>
    <cellStyle name="Comma 4 8 2" xfId="4359" xr:uid="{00000000-0005-0000-0000-0000AB090000}"/>
    <cellStyle name="Comma 4 9" xfId="2839" xr:uid="{00000000-0005-0000-0000-0000AC090000}"/>
    <cellStyle name="Comma 40" xfId="827" xr:uid="{00000000-0005-0000-0000-0000AD090000}"/>
    <cellStyle name="Comma 40 2" xfId="1056" xr:uid="{00000000-0005-0000-0000-0000AE090000}"/>
    <cellStyle name="Comma 40 2 2" xfId="1844" xr:uid="{00000000-0005-0000-0000-0000AF090000}"/>
    <cellStyle name="Comma 40 2 2 2" xfId="4088" xr:uid="{00000000-0005-0000-0000-0000B0090000}"/>
    <cellStyle name="Comma 40 2 3" xfId="2568" xr:uid="{00000000-0005-0000-0000-0000B1090000}"/>
    <cellStyle name="Comma 40 2 3 2" xfId="4812" xr:uid="{00000000-0005-0000-0000-0000B2090000}"/>
    <cellStyle name="Comma 40 2 4" xfId="3302" xr:uid="{00000000-0005-0000-0000-0000B3090000}"/>
    <cellStyle name="Comma 40 3" xfId="1310" xr:uid="{00000000-0005-0000-0000-0000B4090000}"/>
    <cellStyle name="Comma 40 3 2" xfId="2097" xr:uid="{00000000-0005-0000-0000-0000B5090000}"/>
    <cellStyle name="Comma 40 3 2 2" xfId="4341" xr:uid="{00000000-0005-0000-0000-0000B6090000}"/>
    <cellStyle name="Comma 40 3 3" xfId="2819" xr:uid="{00000000-0005-0000-0000-0000B7090000}"/>
    <cellStyle name="Comma 40 3 3 2" xfId="5063" xr:uid="{00000000-0005-0000-0000-0000B8090000}"/>
    <cellStyle name="Comma 40 3 4" xfId="3555" xr:uid="{00000000-0005-0000-0000-0000B9090000}"/>
    <cellStyle name="Comma 40 4" xfId="1630" xr:uid="{00000000-0005-0000-0000-0000BA090000}"/>
    <cellStyle name="Comma 40 4 2" xfId="3874" xr:uid="{00000000-0005-0000-0000-0000BB090000}"/>
    <cellStyle name="Comma 40 5" xfId="2354" xr:uid="{00000000-0005-0000-0000-0000BC090000}"/>
    <cellStyle name="Comma 40 5 2" xfId="4598" xr:uid="{00000000-0005-0000-0000-0000BD090000}"/>
    <cellStyle name="Comma 40 6" xfId="3088" xr:uid="{00000000-0005-0000-0000-0000BE090000}"/>
    <cellStyle name="Comma 41" xfId="729" xr:uid="{00000000-0005-0000-0000-0000BF090000}"/>
    <cellStyle name="Comma 41 2" xfId="1042" xr:uid="{00000000-0005-0000-0000-0000C0090000}"/>
    <cellStyle name="Comma 41 2 2" xfId="1830" xr:uid="{00000000-0005-0000-0000-0000C1090000}"/>
    <cellStyle name="Comma 41 2 2 2" xfId="4074" xr:uid="{00000000-0005-0000-0000-0000C2090000}"/>
    <cellStyle name="Comma 41 2 3" xfId="2554" xr:uid="{00000000-0005-0000-0000-0000C3090000}"/>
    <cellStyle name="Comma 41 2 3 2" xfId="4798" xr:uid="{00000000-0005-0000-0000-0000C4090000}"/>
    <cellStyle name="Comma 41 2 4" xfId="3288" xr:uid="{00000000-0005-0000-0000-0000C5090000}"/>
    <cellStyle name="Comma 41 3" xfId="1295" xr:uid="{00000000-0005-0000-0000-0000C6090000}"/>
    <cellStyle name="Comma 41 3 2" xfId="2082" xr:uid="{00000000-0005-0000-0000-0000C7090000}"/>
    <cellStyle name="Comma 41 3 2 2" xfId="4326" xr:uid="{00000000-0005-0000-0000-0000C8090000}"/>
    <cellStyle name="Comma 41 3 3" xfId="2805" xr:uid="{00000000-0005-0000-0000-0000C9090000}"/>
    <cellStyle name="Comma 41 3 3 2" xfId="5049" xr:uid="{00000000-0005-0000-0000-0000CA090000}"/>
    <cellStyle name="Comma 41 3 4" xfId="3540" xr:uid="{00000000-0005-0000-0000-0000CB090000}"/>
    <cellStyle name="Comma 41 4" xfId="1562" xr:uid="{00000000-0005-0000-0000-0000CC090000}"/>
    <cellStyle name="Comma 41 4 2" xfId="3806" xr:uid="{00000000-0005-0000-0000-0000CD090000}"/>
    <cellStyle name="Comma 41 5" xfId="2340" xr:uid="{00000000-0005-0000-0000-0000CE090000}"/>
    <cellStyle name="Comma 41 5 2" xfId="4584" xr:uid="{00000000-0005-0000-0000-0000CF090000}"/>
    <cellStyle name="Comma 41 6" xfId="3020" xr:uid="{00000000-0005-0000-0000-0000D0090000}"/>
    <cellStyle name="Comma 42" xfId="828" xr:uid="{00000000-0005-0000-0000-0000D1090000}"/>
    <cellStyle name="Comma 42 2" xfId="1057" xr:uid="{00000000-0005-0000-0000-0000D2090000}"/>
    <cellStyle name="Comma 42 2 2" xfId="1845" xr:uid="{00000000-0005-0000-0000-0000D3090000}"/>
    <cellStyle name="Comma 42 2 2 2" xfId="4089" xr:uid="{00000000-0005-0000-0000-0000D4090000}"/>
    <cellStyle name="Comma 42 2 3" xfId="2569" xr:uid="{00000000-0005-0000-0000-0000D5090000}"/>
    <cellStyle name="Comma 42 2 3 2" xfId="4813" xr:uid="{00000000-0005-0000-0000-0000D6090000}"/>
    <cellStyle name="Comma 42 2 4" xfId="3303" xr:uid="{00000000-0005-0000-0000-0000D7090000}"/>
    <cellStyle name="Comma 42 3" xfId="1311" xr:uid="{00000000-0005-0000-0000-0000D8090000}"/>
    <cellStyle name="Comma 42 3 2" xfId="2098" xr:uid="{00000000-0005-0000-0000-0000D9090000}"/>
    <cellStyle name="Comma 42 3 2 2" xfId="4342" xr:uid="{00000000-0005-0000-0000-0000DA090000}"/>
    <cellStyle name="Comma 42 3 3" xfId="2820" xr:uid="{00000000-0005-0000-0000-0000DB090000}"/>
    <cellStyle name="Comma 42 3 3 2" xfId="5064" xr:uid="{00000000-0005-0000-0000-0000DC090000}"/>
    <cellStyle name="Comma 42 3 4" xfId="3556" xr:uid="{00000000-0005-0000-0000-0000DD090000}"/>
    <cellStyle name="Comma 42 4" xfId="1631" xr:uid="{00000000-0005-0000-0000-0000DE090000}"/>
    <cellStyle name="Comma 42 4 2" xfId="3875" xr:uid="{00000000-0005-0000-0000-0000DF090000}"/>
    <cellStyle name="Comma 42 5" xfId="2355" xr:uid="{00000000-0005-0000-0000-0000E0090000}"/>
    <cellStyle name="Comma 42 5 2" xfId="4599" xr:uid="{00000000-0005-0000-0000-0000E1090000}"/>
    <cellStyle name="Comma 42 6" xfId="3089" xr:uid="{00000000-0005-0000-0000-0000E2090000}"/>
    <cellStyle name="Comma 43" xfId="732" xr:uid="{00000000-0005-0000-0000-0000E3090000}"/>
    <cellStyle name="Comma 43 2" xfId="1045" xr:uid="{00000000-0005-0000-0000-0000E4090000}"/>
    <cellStyle name="Comma 43 2 2" xfId="1833" xr:uid="{00000000-0005-0000-0000-0000E5090000}"/>
    <cellStyle name="Comma 43 2 2 2" xfId="4077" xr:uid="{00000000-0005-0000-0000-0000E6090000}"/>
    <cellStyle name="Comma 43 2 3" xfId="2557" xr:uid="{00000000-0005-0000-0000-0000E7090000}"/>
    <cellStyle name="Comma 43 2 3 2" xfId="4801" xr:uid="{00000000-0005-0000-0000-0000E8090000}"/>
    <cellStyle name="Comma 43 2 4" xfId="3291" xr:uid="{00000000-0005-0000-0000-0000E9090000}"/>
    <cellStyle name="Comma 43 3" xfId="1298" xr:uid="{00000000-0005-0000-0000-0000EA090000}"/>
    <cellStyle name="Comma 43 3 2" xfId="2085" xr:uid="{00000000-0005-0000-0000-0000EB090000}"/>
    <cellStyle name="Comma 43 3 2 2" xfId="4329" xr:uid="{00000000-0005-0000-0000-0000EC090000}"/>
    <cellStyle name="Comma 43 3 3" xfId="2808" xr:uid="{00000000-0005-0000-0000-0000ED090000}"/>
    <cellStyle name="Comma 43 3 3 2" xfId="5052" xr:uid="{00000000-0005-0000-0000-0000EE090000}"/>
    <cellStyle name="Comma 43 3 4" xfId="3543" xr:uid="{00000000-0005-0000-0000-0000EF090000}"/>
    <cellStyle name="Comma 43 4" xfId="1565" xr:uid="{00000000-0005-0000-0000-0000F0090000}"/>
    <cellStyle name="Comma 43 4 2" xfId="3809" xr:uid="{00000000-0005-0000-0000-0000F1090000}"/>
    <cellStyle name="Comma 43 5" xfId="2343" xr:uid="{00000000-0005-0000-0000-0000F2090000}"/>
    <cellStyle name="Comma 43 5 2" xfId="4587" xr:uid="{00000000-0005-0000-0000-0000F3090000}"/>
    <cellStyle name="Comma 43 6" xfId="3023" xr:uid="{00000000-0005-0000-0000-0000F4090000}"/>
    <cellStyle name="Comma 44" xfId="157" xr:uid="{00000000-0005-0000-0000-0000F5090000}"/>
    <cellStyle name="Comma 44 2" xfId="969" xr:uid="{00000000-0005-0000-0000-0000F6090000}"/>
    <cellStyle name="Comma 44 2 2" xfId="1757" xr:uid="{00000000-0005-0000-0000-0000F7090000}"/>
    <cellStyle name="Comma 44 2 2 2" xfId="4001" xr:uid="{00000000-0005-0000-0000-0000F8090000}"/>
    <cellStyle name="Comma 44 2 3" xfId="2481" xr:uid="{00000000-0005-0000-0000-0000F9090000}"/>
    <cellStyle name="Comma 44 2 3 2" xfId="4725" xr:uid="{00000000-0005-0000-0000-0000FA090000}"/>
    <cellStyle name="Comma 44 2 4" xfId="3215" xr:uid="{00000000-0005-0000-0000-0000FB090000}"/>
    <cellStyle name="Comma 44 3" xfId="1222" xr:uid="{00000000-0005-0000-0000-0000FC090000}"/>
    <cellStyle name="Comma 44 3 2" xfId="2009" xr:uid="{00000000-0005-0000-0000-0000FD090000}"/>
    <cellStyle name="Comma 44 3 2 2" xfId="4253" xr:uid="{00000000-0005-0000-0000-0000FE090000}"/>
    <cellStyle name="Comma 44 3 3" xfId="2733" xr:uid="{00000000-0005-0000-0000-0000FF090000}"/>
    <cellStyle name="Comma 44 3 3 2" xfId="4977" xr:uid="{00000000-0005-0000-0000-0000000A0000}"/>
    <cellStyle name="Comma 44 3 4" xfId="3467" xr:uid="{00000000-0005-0000-0000-0000010A0000}"/>
    <cellStyle name="Comma 44 4" xfId="1437" xr:uid="{00000000-0005-0000-0000-0000020A0000}"/>
    <cellStyle name="Comma 44 4 2" xfId="3681" xr:uid="{00000000-0005-0000-0000-0000030A0000}"/>
    <cellStyle name="Comma 44 5" xfId="2223" xr:uid="{00000000-0005-0000-0000-0000040A0000}"/>
    <cellStyle name="Comma 44 5 2" xfId="4467" xr:uid="{00000000-0005-0000-0000-0000050A0000}"/>
    <cellStyle name="Comma 44 6" xfId="2947" xr:uid="{00000000-0005-0000-0000-0000060A0000}"/>
    <cellStyle name="Comma 45" xfId="829" xr:uid="{00000000-0005-0000-0000-0000070A0000}"/>
    <cellStyle name="Comma 45 2" xfId="1058" xr:uid="{00000000-0005-0000-0000-0000080A0000}"/>
    <cellStyle name="Comma 45 2 2" xfId="1846" xr:uid="{00000000-0005-0000-0000-0000090A0000}"/>
    <cellStyle name="Comma 45 2 2 2" xfId="4090" xr:uid="{00000000-0005-0000-0000-00000A0A0000}"/>
    <cellStyle name="Comma 45 2 3" xfId="2570" xr:uid="{00000000-0005-0000-0000-00000B0A0000}"/>
    <cellStyle name="Comma 45 2 3 2" xfId="4814" xr:uid="{00000000-0005-0000-0000-00000C0A0000}"/>
    <cellStyle name="Comma 45 2 4" xfId="3304" xr:uid="{00000000-0005-0000-0000-00000D0A0000}"/>
    <cellStyle name="Comma 45 3" xfId="1312" xr:uid="{00000000-0005-0000-0000-00000E0A0000}"/>
    <cellStyle name="Comma 45 3 2" xfId="2099" xr:uid="{00000000-0005-0000-0000-00000F0A0000}"/>
    <cellStyle name="Comma 45 3 2 2" xfId="4343" xr:uid="{00000000-0005-0000-0000-0000100A0000}"/>
    <cellStyle name="Comma 45 3 3" xfId="2821" xr:uid="{00000000-0005-0000-0000-0000110A0000}"/>
    <cellStyle name="Comma 45 3 3 2" xfId="5065" xr:uid="{00000000-0005-0000-0000-0000120A0000}"/>
    <cellStyle name="Comma 45 3 4" xfId="3557" xr:uid="{00000000-0005-0000-0000-0000130A0000}"/>
    <cellStyle name="Comma 45 4" xfId="1632" xr:uid="{00000000-0005-0000-0000-0000140A0000}"/>
    <cellStyle name="Comma 45 4 2" xfId="3876" xr:uid="{00000000-0005-0000-0000-0000150A0000}"/>
    <cellStyle name="Comma 45 5" xfId="2356" xr:uid="{00000000-0005-0000-0000-0000160A0000}"/>
    <cellStyle name="Comma 45 5 2" xfId="4600" xr:uid="{00000000-0005-0000-0000-0000170A0000}"/>
    <cellStyle name="Comma 45 6" xfId="3090" xr:uid="{00000000-0005-0000-0000-0000180A0000}"/>
    <cellStyle name="Comma 46" xfId="841" xr:uid="{00000000-0005-0000-0000-0000190A0000}"/>
    <cellStyle name="Comma 46 2" xfId="1060" xr:uid="{00000000-0005-0000-0000-00001A0A0000}"/>
    <cellStyle name="Comma 46 2 2" xfId="1848" xr:uid="{00000000-0005-0000-0000-00001B0A0000}"/>
    <cellStyle name="Comma 46 2 2 2" xfId="4092" xr:uid="{00000000-0005-0000-0000-00001C0A0000}"/>
    <cellStyle name="Comma 46 2 3" xfId="2572" xr:uid="{00000000-0005-0000-0000-00001D0A0000}"/>
    <cellStyle name="Comma 46 2 3 2" xfId="4816" xr:uid="{00000000-0005-0000-0000-00001E0A0000}"/>
    <cellStyle name="Comma 46 2 4" xfId="3306" xr:uid="{00000000-0005-0000-0000-00001F0A0000}"/>
    <cellStyle name="Comma 46 3" xfId="1314" xr:uid="{00000000-0005-0000-0000-0000200A0000}"/>
    <cellStyle name="Comma 46 3 2" xfId="2101" xr:uid="{00000000-0005-0000-0000-0000210A0000}"/>
    <cellStyle name="Comma 46 3 2 2" xfId="4345" xr:uid="{00000000-0005-0000-0000-0000220A0000}"/>
    <cellStyle name="Comma 46 3 3" xfId="2823" xr:uid="{00000000-0005-0000-0000-0000230A0000}"/>
    <cellStyle name="Comma 46 3 3 2" xfId="5067" xr:uid="{00000000-0005-0000-0000-0000240A0000}"/>
    <cellStyle name="Comma 46 3 4" xfId="3559" xr:uid="{00000000-0005-0000-0000-0000250A0000}"/>
    <cellStyle name="Comma 46 4" xfId="1634" xr:uid="{00000000-0005-0000-0000-0000260A0000}"/>
    <cellStyle name="Comma 46 4 2" xfId="3878" xr:uid="{00000000-0005-0000-0000-0000270A0000}"/>
    <cellStyle name="Comma 46 5" xfId="2358" xr:uid="{00000000-0005-0000-0000-0000280A0000}"/>
    <cellStyle name="Comma 46 5 2" xfId="4602" xr:uid="{00000000-0005-0000-0000-0000290A0000}"/>
    <cellStyle name="Comma 46 6" xfId="3092" xr:uid="{00000000-0005-0000-0000-00002A0A0000}"/>
    <cellStyle name="Comma 47" xfId="842" xr:uid="{00000000-0005-0000-0000-00002B0A0000}"/>
    <cellStyle name="Comma 47 2" xfId="1061" xr:uid="{00000000-0005-0000-0000-00002C0A0000}"/>
    <cellStyle name="Comma 47 2 2" xfId="1849" xr:uid="{00000000-0005-0000-0000-00002D0A0000}"/>
    <cellStyle name="Comma 47 2 2 2" xfId="4093" xr:uid="{00000000-0005-0000-0000-00002E0A0000}"/>
    <cellStyle name="Comma 47 2 3" xfId="2573" xr:uid="{00000000-0005-0000-0000-00002F0A0000}"/>
    <cellStyle name="Comma 47 2 3 2" xfId="4817" xr:uid="{00000000-0005-0000-0000-0000300A0000}"/>
    <cellStyle name="Comma 47 2 4" xfId="3307" xr:uid="{00000000-0005-0000-0000-0000310A0000}"/>
    <cellStyle name="Comma 47 3" xfId="1315" xr:uid="{00000000-0005-0000-0000-0000320A0000}"/>
    <cellStyle name="Comma 47 3 2" xfId="2102" xr:uid="{00000000-0005-0000-0000-0000330A0000}"/>
    <cellStyle name="Comma 47 3 2 2" xfId="4346" xr:uid="{00000000-0005-0000-0000-0000340A0000}"/>
    <cellStyle name="Comma 47 3 3" xfId="2824" xr:uid="{00000000-0005-0000-0000-0000350A0000}"/>
    <cellStyle name="Comma 47 3 3 2" xfId="5068" xr:uid="{00000000-0005-0000-0000-0000360A0000}"/>
    <cellStyle name="Comma 47 3 4" xfId="3560" xr:uid="{00000000-0005-0000-0000-0000370A0000}"/>
    <cellStyle name="Comma 47 4" xfId="1635" xr:uid="{00000000-0005-0000-0000-0000380A0000}"/>
    <cellStyle name="Comma 47 4 2" xfId="3879" xr:uid="{00000000-0005-0000-0000-0000390A0000}"/>
    <cellStyle name="Comma 47 5" xfId="2359" xr:uid="{00000000-0005-0000-0000-00003A0A0000}"/>
    <cellStyle name="Comma 47 5 2" xfId="4603" xr:uid="{00000000-0005-0000-0000-00003B0A0000}"/>
    <cellStyle name="Comma 47 6" xfId="3093" xr:uid="{00000000-0005-0000-0000-00003C0A0000}"/>
    <cellStyle name="Comma 48" xfId="158" xr:uid="{00000000-0005-0000-0000-00003D0A0000}"/>
    <cellStyle name="Comma 48 2" xfId="970" xr:uid="{00000000-0005-0000-0000-00003E0A0000}"/>
    <cellStyle name="Comma 48 2 2" xfId="1758" xr:uid="{00000000-0005-0000-0000-00003F0A0000}"/>
    <cellStyle name="Comma 48 2 2 2" xfId="4002" xr:uid="{00000000-0005-0000-0000-0000400A0000}"/>
    <cellStyle name="Comma 48 2 3" xfId="2482" xr:uid="{00000000-0005-0000-0000-0000410A0000}"/>
    <cellStyle name="Comma 48 2 3 2" xfId="4726" xr:uid="{00000000-0005-0000-0000-0000420A0000}"/>
    <cellStyle name="Comma 48 2 4" xfId="3216" xr:uid="{00000000-0005-0000-0000-0000430A0000}"/>
    <cellStyle name="Comma 48 3" xfId="1223" xr:uid="{00000000-0005-0000-0000-0000440A0000}"/>
    <cellStyle name="Comma 48 3 2" xfId="2010" xr:uid="{00000000-0005-0000-0000-0000450A0000}"/>
    <cellStyle name="Comma 48 3 2 2" xfId="4254" xr:uid="{00000000-0005-0000-0000-0000460A0000}"/>
    <cellStyle name="Comma 48 3 3" xfId="2734" xr:uid="{00000000-0005-0000-0000-0000470A0000}"/>
    <cellStyle name="Comma 48 3 3 2" xfId="4978" xr:uid="{00000000-0005-0000-0000-0000480A0000}"/>
    <cellStyle name="Comma 48 3 4" xfId="3468" xr:uid="{00000000-0005-0000-0000-0000490A0000}"/>
    <cellStyle name="Comma 48 4" xfId="1438" xr:uid="{00000000-0005-0000-0000-00004A0A0000}"/>
    <cellStyle name="Comma 48 4 2" xfId="3682" xr:uid="{00000000-0005-0000-0000-00004B0A0000}"/>
    <cellStyle name="Comma 48 5" xfId="2224" xr:uid="{00000000-0005-0000-0000-00004C0A0000}"/>
    <cellStyle name="Comma 48 5 2" xfId="4468" xr:uid="{00000000-0005-0000-0000-00004D0A0000}"/>
    <cellStyle name="Comma 48 6" xfId="2948" xr:uid="{00000000-0005-0000-0000-00004E0A0000}"/>
    <cellStyle name="Comma 49" xfId="736" xr:uid="{00000000-0005-0000-0000-00004F0A0000}"/>
    <cellStyle name="Comma 49 2" xfId="1048" xr:uid="{00000000-0005-0000-0000-0000500A0000}"/>
    <cellStyle name="Comma 49 2 2" xfId="1836" xr:uid="{00000000-0005-0000-0000-0000510A0000}"/>
    <cellStyle name="Comma 49 2 2 2" xfId="4080" xr:uid="{00000000-0005-0000-0000-0000520A0000}"/>
    <cellStyle name="Comma 49 2 3" xfId="2560" xr:uid="{00000000-0005-0000-0000-0000530A0000}"/>
    <cellStyle name="Comma 49 2 3 2" xfId="4804" xr:uid="{00000000-0005-0000-0000-0000540A0000}"/>
    <cellStyle name="Comma 49 2 4" xfId="3294" xr:uid="{00000000-0005-0000-0000-0000550A0000}"/>
    <cellStyle name="Comma 49 3" xfId="1301" xr:uid="{00000000-0005-0000-0000-0000560A0000}"/>
    <cellStyle name="Comma 49 3 2" xfId="2088" xr:uid="{00000000-0005-0000-0000-0000570A0000}"/>
    <cellStyle name="Comma 49 3 2 2" xfId="4332" xr:uid="{00000000-0005-0000-0000-0000580A0000}"/>
    <cellStyle name="Comma 49 3 3" xfId="2811" xr:uid="{00000000-0005-0000-0000-0000590A0000}"/>
    <cellStyle name="Comma 49 3 3 2" xfId="5055" xr:uid="{00000000-0005-0000-0000-00005A0A0000}"/>
    <cellStyle name="Comma 49 3 4" xfId="3546" xr:uid="{00000000-0005-0000-0000-00005B0A0000}"/>
    <cellStyle name="Comma 49 4" xfId="1568" xr:uid="{00000000-0005-0000-0000-00005C0A0000}"/>
    <cellStyle name="Comma 49 4 2" xfId="3812" xr:uid="{00000000-0005-0000-0000-00005D0A0000}"/>
    <cellStyle name="Comma 49 5" xfId="2346" xr:uid="{00000000-0005-0000-0000-00005E0A0000}"/>
    <cellStyle name="Comma 49 5 2" xfId="4590" xr:uid="{00000000-0005-0000-0000-00005F0A0000}"/>
    <cellStyle name="Comma 49 6" xfId="3026" xr:uid="{00000000-0005-0000-0000-0000600A0000}"/>
    <cellStyle name="Comma 5" xfId="159" xr:uid="{00000000-0005-0000-0000-0000610A0000}"/>
    <cellStyle name="Comma 5 10" xfId="160" xr:uid="{00000000-0005-0000-0000-0000620A0000}"/>
    <cellStyle name="Comma 5 2" xfId="161" xr:uid="{00000000-0005-0000-0000-0000630A0000}"/>
    <cellStyle name="Comma 5 3" xfId="162" xr:uid="{00000000-0005-0000-0000-0000640A0000}"/>
    <cellStyle name="Comma 5 3 2" xfId="972" xr:uid="{00000000-0005-0000-0000-0000650A0000}"/>
    <cellStyle name="Comma 5 3 2 2" xfId="1760" xr:uid="{00000000-0005-0000-0000-0000660A0000}"/>
    <cellStyle name="Comma 5 3 2 2 2" xfId="4004" xr:uid="{00000000-0005-0000-0000-0000670A0000}"/>
    <cellStyle name="Comma 5 3 2 3" xfId="2484" xr:uid="{00000000-0005-0000-0000-0000680A0000}"/>
    <cellStyle name="Comma 5 3 2 3 2" xfId="4728" xr:uid="{00000000-0005-0000-0000-0000690A0000}"/>
    <cellStyle name="Comma 5 3 2 4" xfId="3218" xr:uid="{00000000-0005-0000-0000-00006A0A0000}"/>
    <cellStyle name="Comma 5 3 3" xfId="1225" xr:uid="{00000000-0005-0000-0000-00006B0A0000}"/>
    <cellStyle name="Comma 5 3 3 2" xfId="2012" xr:uid="{00000000-0005-0000-0000-00006C0A0000}"/>
    <cellStyle name="Comma 5 3 3 2 2" xfId="4256" xr:uid="{00000000-0005-0000-0000-00006D0A0000}"/>
    <cellStyle name="Comma 5 3 3 3" xfId="2736" xr:uid="{00000000-0005-0000-0000-00006E0A0000}"/>
    <cellStyle name="Comma 5 3 3 3 2" xfId="4980" xr:uid="{00000000-0005-0000-0000-00006F0A0000}"/>
    <cellStyle name="Comma 5 3 3 4" xfId="3470" xr:uid="{00000000-0005-0000-0000-0000700A0000}"/>
    <cellStyle name="Comma 5 3 4" xfId="1440" xr:uid="{00000000-0005-0000-0000-0000710A0000}"/>
    <cellStyle name="Comma 5 3 4 2" xfId="3684" xr:uid="{00000000-0005-0000-0000-0000720A0000}"/>
    <cellStyle name="Comma 5 3 5" xfId="2226" xr:uid="{00000000-0005-0000-0000-0000730A0000}"/>
    <cellStyle name="Comma 5 3 5 2" xfId="4470" xr:uid="{00000000-0005-0000-0000-0000740A0000}"/>
    <cellStyle name="Comma 5 3 6" xfId="2950" xr:uid="{00000000-0005-0000-0000-0000750A0000}"/>
    <cellStyle name="Comma 5 4" xfId="971" xr:uid="{00000000-0005-0000-0000-0000760A0000}"/>
    <cellStyle name="Comma 5 4 2" xfId="1759" xr:uid="{00000000-0005-0000-0000-0000770A0000}"/>
    <cellStyle name="Comma 5 4 2 2" xfId="4003" xr:uid="{00000000-0005-0000-0000-0000780A0000}"/>
    <cellStyle name="Comma 5 4 3" xfId="2483" xr:uid="{00000000-0005-0000-0000-0000790A0000}"/>
    <cellStyle name="Comma 5 4 3 2" xfId="4727" xr:uid="{00000000-0005-0000-0000-00007A0A0000}"/>
    <cellStyle name="Comma 5 4 4" xfId="3217" xr:uid="{00000000-0005-0000-0000-00007B0A0000}"/>
    <cellStyle name="Comma 5 5" xfId="1224" xr:uid="{00000000-0005-0000-0000-00007C0A0000}"/>
    <cellStyle name="Comma 5 5 2" xfId="2011" xr:uid="{00000000-0005-0000-0000-00007D0A0000}"/>
    <cellStyle name="Comma 5 5 2 2" xfId="4255" xr:uid="{00000000-0005-0000-0000-00007E0A0000}"/>
    <cellStyle name="Comma 5 5 3" xfId="2735" xr:uid="{00000000-0005-0000-0000-00007F0A0000}"/>
    <cellStyle name="Comma 5 5 3 2" xfId="4979" xr:uid="{00000000-0005-0000-0000-0000800A0000}"/>
    <cellStyle name="Comma 5 5 4" xfId="3469" xr:uid="{00000000-0005-0000-0000-0000810A0000}"/>
    <cellStyle name="Comma 5 6" xfId="1439" xr:uid="{00000000-0005-0000-0000-0000820A0000}"/>
    <cellStyle name="Comma 5 6 2" xfId="3683" xr:uid="{00000000-0005-0000-0000-0000830A0000}"/>
    <cellStyle name="Comma 5 7" xfId="2225" xr:uid="{00000000-0005-0000-0000-0000840A0000}"/>
    <cellStyle name="Comma 5 7 2" xfId="4469" xr:uid="{00000000-0005-0000-0000-0000850A0000}"/>
    <cellStyle name="Comma 5 8" xfId="2949" xr:uid="{00000000-0005-0000-0000-0000860A0000}"/>
    <cellStyle name="Comma 50" xfId="844" xr:uid="{00000000-0005-0000-0000-0000870A0000}"/>
    <cellStyle name="Comma 50 2" xfId="1062" xr:uid="{00000000-0005-0000-0000-0000880A0000}"/>
    <cellStyle name="Comma 50 2 2" xfId="1850" xr:uid="{00000000-0005-0000-0000-0000890A0000}"/>
    <cellStyle name="Comma 50 2 2 2" xfId="4094" xr:uid="{00000000-0005-0000-0000-00008A0A0000}"/>
    <cellStyle name="Comma 50 2 3" xfId="2574" xr:uid="{00000000-0005-0000-0000-00008B0A0000}"/>
    <cellStyle name="Comma 50 2 3 2" xfId="4818" xr:uid="{00000000-0005-0000-0000-00008C0A0000}"/>
    <cellStyle name="Comma 50 2 4" xfId="3308" xr:uid="{00000000-0005-0000-0000-00008D0A0000}"/>
    <cellStyle name="Comma 50 3" xfId="1316" xr:uid="{00000000-0005-0000-0000-00008E0A0000}"/>
    <cellStyle name="Comma 50 3 2" xfId="2103" xr:uid="{00000000-0005-0000-0000-00008F0A0000}"/>
    <cellStyle name="Comma 50 3 2 2" xfId="4347" xr:uid="{00000000-0005-0000-0000-0000900A0000}"/>
    <cellStyle name="Comma 50 3 3" xfId="2825" xr:uid="{00000000-0005-0000-0000-0000910A0000}"/>
    <cellStyle name="Comma 50 3 3 2" xfId="5069" xr:uid="{00000000-0005-0000-0000-0000920A0000}"/>
    <cellStyle name="Comma 50 3 4" xfId="3561" xr:uid="{00000000-0005-0000-0000-0000930A0000}"/>
    <cellStyle name="Comma 50 4" xfId="1636" xr:uid="{00000000-0005-0000-0000-0000940A0000}"/>
    <cellStyle name="Comma 50 4 2" xfId="3880" xr:uid="{00000000-0005-0000-0000-0000950A0000}"/>
    <cellStyle name="Comma 50 5" xfId="2360" xr:uid="{00000000-0005-0000-0000-0000960A0000}"/>
    <cellStyle name="Comma 50 5 2" xfId="4604" xr:uid="{00000000-0005-0000-0000-0000970A0000}"/>
    <cellStyle name="Comma 50 6" xfId="3094" xr:uid="{00000000-0005-0000-0000-0000980A0000}"/>
    <cellStyle name="Comma 51" xfId="836" xr:uid="{00000000-0005-0000-0000-0000990A0000}"/>
    <cellStyle name="Comma 51 2" xfId="1059" xr:uid="{00000000-0005-0000-0000-00009A0A0000}"/>
    <cellStyle name="Comma 51 2 2" xfId="1847" xr:uid="{00000000-0005-0000-0000-00009B0A0000}"/>
    <cellStyle name="Comma 51 2 2 2" xfId="4091" xr:uid="{00000000-0005-0000-0000-00009C0A0000}"/>
    <cellStyle name="Comma 51 2 3" xfId="2571" xr:uid="{00000000-0005-0000-0000-00009D0A0000}"/>
    <cellStyle name="Comma 51 2 3 2" xfId="4815" xr:uid="{00000000-0005-0000-0000-00009E0A0000}"/>
    <cellStyle name="Comma 51 2 4" xfId="3305" xr:uid="{00000000-0005-0000-0000-00009F0A0000}"/>
    <cellStyle name="Comma 51 3" xfId="1313" xr:uid="{00000000-0005-0000-0000-0000A00A0000}"/>
    <cellStyle name="Comma 51 3 2" xfId="2100" xr:uid="{00000000-0005-0000-0000-0000A10A0000}"/>
    <cellStyle name="Comma 51 3 2 2" xfId="4344" xr:uid="{00000000-0005-0000-0000-0000A20A0000}"/>
    <cellStyle name="Comma 51 3 3" xfId="2822" xr:uid="{00000000-0005-0000-0000-0000A30A0000}"/>
    <cellStyle name="Comma 51 3 3 2" xfId="5066" xr:uid="{00000000-0005-0000-0000-0000A40A0000}"/>
    <cellStyle name="Comma 51 3 4" xfId="3558" xr:uid="{00000000-0005-0000-0000-0000A50A0000}"/>
    <cellStyle name="Comma 51 4" xfId="1633" xr:uid="{00000000-0005-0000-0000-0000A60A0000}"/>
    <cellStyle name="Comma 51 4 2" xfId="3877" xr:uid="{00000000-0005-0000-0000-0000A70A0000}"/>
    <cellStyle name="Comma 51 5" xfId="2357" xr:uid="{00000000-0005-0000-0000-0000A80A0000}"/>
    <cellStyle name="Comma 51 5 2" xfId="4601" xr:uid="{00000000-0005-0000-0000-0000A90A0000}"/>
    <cellStyle name="Comma 51 6" xfId="3091" xr:uid="{00000000-0005-0000-0000-0000AA0A0000}"/>
    <cellStyle name="Comma 52" xfId="846" xr:uid="{00000000-0005-0000-0000-0000AB0A0000}"/>
    <cellStyle name="Comma 52 2" xfId="1063" xr:uid="{00000000-0005-0000-0000-0000AC0A0000}"/>
    <cellStyle name="Comma 52 2 2" xfId="1851" xr:uid="{00000000-0005-0000-0000-0000AD0A0000}"/>
    <cellStyle name="Comma 52 2 2 2" xfId="4095" xr:uid="{00000000-0005-0000-0000-0000AE0A0000}"/>
    <cellStyle name="Comma 52 2 3" xfId="2575" xr:uid="{00000000-0005-0000-0000-0000AF0A0000}"/>
    <cellStyle name="Comma 52 2 3 2" xfId="4819" xr:uid="{00000000-0005-0000-0000-0000B00A0000}"/>
    <cellStyle name="Comma 52 2 4" xfId="3309" xr:uid="{00000000-0005-0000-0000-0000B10A0000}"/>
    <cellStyle name="Comma 52 3" xfId="1317" xr:uid="{00000000-0005-0000-0000-0000B20A0000}"/>
    <cellStyle name="Comma 52 3 2" xfId="2104" xr:uid="{00000000-0005-0000-0000-0000B30A0000}"/>
    <cellStyle name="Comma 52 3 2 2" xfId="4348" xr:uid="{00000000-0005-0000-0000-0000B40A0000}"/>
    <cellStyle name="Comma 52 3 3" xfId="2826" xr:uid="{00000000-0005-0000-0000-0000B50A0000}"/>
    <cellStyle name="Comma 52 3 3 2" xfId="5070" xr:uid="{00000000-0005-0000-0000-0000B60A0000}"/>
    <cellStyle name="Comma 52 3 4" xfId="3562" xr:uid="{00000000-0005-0000-0000-0000B70A0000}"/>
    <cellStyle name="Comma 52 4" xfId="1637" xr:uid="{00000000-0005-0000-0000-0000B80A0000}"/>
    <cellStyle name="Comma 52 4 2" xfId="3881" xr:uid="{00000000-0005-0000-0000-0000B90A0000}"/>
    <cellStyle name="Comma 52 5" xfId="2361" xr:uid="{00000000-0005-0000-0000-0000BA0A0000}"/>
    <cellStyle name="Comma 52 5 2" xfId="4605" xr:uid="{00000000-0005-0000-0000-0000BB0A0000}"/>
    <cellStyle name="Comma 52 6" xfId="3095" xr:uid="{00000000-0005-0000-0000-0000BC0A0000}"/>
    <cellStyle name="Comma 53" xfId="163" xr:uid="{00000000-0005-0000-0000-0000BD0A0000}"/>
    <cellStyle name="Comma 53 2" xfId="973" xr:uid="{00000000-0005-0000-0000-0000BE0A0000}"/>
    <cellStyle name="Comma 53 2 2" xfId="1761" xr:uid="{00000000-0005-0000-0000-0000BF0A0000}"/>
    <cellStyle name="Comma 53 2 2 2" xfId="4005" xr:uid="{00000000-0005-0000-0000-0000C00A0000}"/>
    <cellStyle name="Comma 53 2 3" xfId="2485" xr:uid="{00000000-0005-0000-0000-0000C10A0000}"/>
    <cellStyle name="Comma 53 2 3 2" xfId="4729" xr:uid="{00000000-0005-0000-0000-0000C20A0000}"/>
    <cellStyle name="Comma 53 2 4" xfId="3219" xr:uid="{00000000-0005-0000-0000-0000C30A0000}"/>
    <cellStyle name="Comma 53 3" xfId="1226" xr:uid="{00000000-0005-0000-0000-0000C40A0000}"/>
    <cellStyle name="Comma 53 3 2" xfId="2013" xr:uid="{00000000-0005-0000-0000-0000C50A0000}"/>
    <cellStyle name="Comma 53 3 2 2" xfId="4257" xr:uid="{00000000-0005-0000-0000-0000C60A0000}"/>
    <cellStyle name="Comma 53 3 3" xfId="2737" xr:uid="{00000000-0005-0000-0000-0000C70A0000}"/>
    <cellStyle name="Comma 53 3 3 2" xfId="4981" xr:uid="{00000000-0005-0000-0000-0000C80A0000}"/>
    <cellStyle name="Comma 53 3 4" xfId="3471" xr:uid="{00000000-0005-0000-0000-0000C90A0000}"/>
    <cellStyle name="Comma 53 4" xfId="1441" xr:uid="{00000000-0005-0000-0000-0000CA0A0000}"/>
    <cellStyle name="Comma 53 4 2" xfId="3685" xr:uid="{00000000-0005-0000-0000-0000CB0A0000}"/>
    <cellStyle name="Comma 53 5" xfId="2227" xr:uid="{00000000-0005-0000-0000-0000CC0A0000}"/>
    <cellStyle name="Comma 53 5 2" xfId="4471" xr:uid="{00000000-0005-0000-0000-0000CD0A0000}"/>
    <cellStyle name="Comma 53 6" xfId="2951" xr:uid="{00000000-0005-0000-0000-0000CE0A0000}"/>
    <cellStyle name="Comma 54" xfId="735" xr:uid="{00000000-0005-0000-0000-0000CF0A0000}"/>
    <cellStyle name="Comma 54 2" xfId="1047" xr:uid="{00000000-0005-0000-0000-0000D00A0000}"/>
    <cellStyle name="Comma 54 2 2" xfId="1835" xr:uid="{00000000-0005-0000-0000-0000D10A0000}"/>
    <cellStyle name="Comma 54 2 2 2" xfId="4079" xr:uid="{00000000-0005-0000-0000-0000D20A0000}"/>
    <cellStyle name="Comma 54 2 3" xfId="2559" xr:uid="{00000000-0005-0000-0000-0000D30A0000}"/>
    <cellStyle name="Comma 54 2 3 2" xfId="4803" xr:uid="{00000000-0005-0000-0000-0000D40A0000}"/>
    <cellStyle name="Comma 54 2 4" xfId="3293" xr:uid="{00000000-0005-0000-0000-0000D50A0000}"/>
    <cellStyle name="Comma 54 3" xfId="1300" xr:uid="{00000000-0005-0000-0000-0000D60A0000}"/>
    <cellStyle name="Comma 54 3 2" xfId="2087" xr:uid="{00000000-0005-0000-0000-0000D70A0000}"/>
    <cellStyle name="Comma 54 3 2 2" xfId="4331" xr:uid="{00000000-0005-0000-0000-0000D80A0000}"/>
    <cellStyle name="Comma 54 3 3" xfId="2810" xr:uid="{00000000-0005-0000-0000-0000D90A0000}"/>
    <cellStyle name="Comma 54 3 3 2" xfId="5054" xr:uid="{00000000-0005-0000-0000-0000DA0A0000}"/>
    <cellStyle name="Comma 54 3 4" xfId="3545" xr:uid="{00000000-0005-0000-0000-0000DB0A0000}"/>
    <cellStyle name="Comma 54 4" xfId="1567" xr:uid="{00000000-0005-0000-0000-0000DC0A0000}"/>
    <cellStyle name="Comma 54 4 2" xfId="3811" xr:uid="{00000000-0005-0000-0000-0000DD0A0000}"/>
    <cellStyle name="Comma 54 5" xfId="2345" xr:uid="{00000000-0005-0000-0000-0000DE0A0000}"/>
    <cellStyle name="Comma 54 5 2" xfId="4589" xr:uid="{00000000-0005-0000-0000-0000DF0A0000}"/>
    <cellStyle name="Comma 54 6" xfId="3025" xr:uid="{00000000-0005-0000-0000-0000E00A0000}"/>
    <cellStyle name="Comma 55" xfId="848" xr:uid="{00000000-0005-0000-0000-0000E10A0000}"/>
    <cellStyle name="Comma 55 2" xfId="1065" xr:uid="{00000000-0005-0000-0000-0000E20A0000}"/>
    <cellStyle name="Comma 55 2 2" xfId="1853" xr:uid="{00000000-0005-0000-0000-0000E30A0000}"/>
    <cellStyle name="Comma 55 2 2 2" xfId="4097" xr:uid="{00000000-0005-0000-0000-0000E40A0000}"/>
    <cellStyle name="Comma 55 2 3" xfId="2577" xr:uid="{00000000-0005-0000-0000-0000E50A0000}"/>
    <cellStyle name="Comma 55 2 3 2" xfId="4821" xr:uid="{00000000-0005-0000-0000-0000E60A0000}"/>
    <cellStyle name="Comma 55 2 4" xfId="3311" xr:uid="{00000000-0005-0000-0000-0000E70A0000}"/>
    <cellStyle name="Comma 55 3" xfId="1319" xr:uid="{00000000-0005-0000-0000-0000E80A0000}"/>
    <cellStyle name="Comma 55 3 2" xfId="2106" xr:uid="{00000000-0005-0000-0000-0000E90A0000}"/>
    <cellStyle name="Comma 55 3 2 2" xfId="4350" xr:uid="{00000000-0005-0000-0000-0000EA0A0000}"/>
    <cellStyle name="Comma 55 3 3" xfId="2828" xr:uid="{00000000-0005-0000-0000-0000EB0A0000}"/>
    <cellStyle name="Comma 55 3 3 2" xfId="5072" xr:uid="{00000000-0005-0000-0000-0000EC0A0000}"/>
    <cellStyle name="Comma 55 3 4" xfId="3564" xr:uid="{00000000-0005-0000-0000-0000ED0A0000}"/>
    <cellStyle name="Comma 55 4" xfId="1639" xr:uid="{00000000-0005-0000-0000-0000EE0A0000}"/>
    <cellStyle name="Comma 55 4 2" xfId="3883" xr:uid="{00000000-0005-0000-0000-0000EF0A0000}"/>
    <cellStyle name="Comma 55 5" xfId="2363" xr:uid="{00000000-0005-0000-0000-0000F00A0000}"/>
    <cellStyle name="Comma 55 5 2" xfId="4607" xr:uid="{00000000-0005-0000-0000-0000F10A0000}"/>
    <cellStyle name="Comma 55 6" xfId="3097" xr:uid="{00000000-0005-0000-0000-0000F20A0000}"/>
    <cellStyle name="Comma 56" xfId="734" xr:uid="{00000000-0005-0000-0000-0000F30A0000}"/>
    <cellStyle name="Comma 56 2" xfId="1046" xr:uid="{00000000-0005-0000-0000-0000F40A0000}"/>
    <cellStyle name="Comma 56 2 2" xfId="1834" xr:uid="{00000000-0005-0000-0000-0000F50A0000}"/>
    <cellStyle name="Comma 56 2 2 2" xfId="4078" xr:uid="{00000000-0005-0000-0000-0000F60A0000}"/>
    <cellStyle name="Comma 56 2 3" xfId="2558" xr:uid="{00000000-0005-0000-0000-0000F70A0000}"/>
    <cellStyle name="Comma 56 2 3 2" xfId="4802" xr:uid="{00000000-0005-0000-0000-0000F80A0000}"/>
    <cellStyle name="Comma 56 2 4" xfId="3292" xr:uid="{00000000-0005-0000-0000-0000F90A0000}"/>
    <cellStyle name="Comma 56 3" xfId="1299" xr:uid="{00000000-0005-0000-0000-0000FA0A0000}"/>
    <cellStyle name="Comma 56 3 2" xfId="2086" xr:uid="{00000000-0005-0000-0000-0000FB0A0000}"/>
    <cellStyle name="Comma 56 3 2 2" xfId="4330" xr:uid="{00000000-0005-0000-0000-0000FC0A0000}"/>
    <cellStyle name="Comma 56 3 3" xfId="2809" xr:uid="{00000000-0005-0000-0000-0000FD0A0000}"/>
    <cellStyle name="Comma 56 3 3 2" xfId="5053" xr:uid="{00000000-0005-0000-0000-0000FE0A0000}"/>
    <cellStyle name="Comma 56 3 4" xfId="3544" xr:uid="{00000000-0005-0000-0000-0000FF0A0000}"/>
    <cellStyle name="Comma 56 4" xfId="1566" xr:uid="{00000000-0005-0000-0000-0000000B0000}"/>
    <cellStyle name="Comma 56 4 2" xfId="3810" xr:uid="{00000000-0005-0000-0000-0000010B0000}"/>
    <cellStyle name="Comma 56 5" xfId="2344" xr:uid="{00000000-0005-0000-0000-0000020B0000}"/>
    <cellStyle name="Comma 56 5 2" xfId="4588" xr:uid="{00000000-0005-0000-0000-0000030B0000}"/>
    <cellStyle name="Comma 56 6" xfId="3024" xr:uid="{00000000-0005-0000-0000-0000040B0000}"/>
    <cellStyle name="Comma 57" xfId="847" xr:uid="{00000000-0005-0000-0000-0000050B0000}"/>
    <cellStyle name="Comma 57 2" xfId="1064" xr:uid="{00000000-0005-0000-0000-0000060B0000}"/>
    <cellStyle name="Comma 57 2 2" xfId="1852" xr:uid="{00000000-0005-0000-0000-0000070B0000}"/>
    <cellStyle name="Comma 57 2 2 2" xfId="4096" xr:uid="{00000000-0005-0000-0000-0000080B0000}"/>
    <cellStyle name="Comma 57 2 3" xfId="2576" xr:uid="{00000000-0005-0000-0000-0000090B0000}"/>
    <cellStyle name="Comma 57 2 3 2" xfId="4820" xr:uid="{00000000-0005-0000-0000-00000A0B0000}"/>
    <cellStyle name="Comma 57 2 4" xfId="3310" xr:uid="{00000000-0005-0000-0000-00000B0B0000}"/>
    <cellStyle name="Comma 57 3" xfId="1318" xr:uid="{00000000-0005-0000-0000-00000C0B0000}"/>
    <cellStyle name="Comma 57 3 2" xfId="2105" xr:uid="{00000000-0005-0000-0000-00000D0B0000}"/>
    <cellStyle name="Comma 57 3 2 2" xfId="4349" xr:uid="{00000000-0005-0000-0000-00000E0B0000}"/>
    <cellStyle name="Comma 57 3 3" xfId="2827" xr:uid="{00000000-0005-0000-0000-00000F0B0000}"/>
    <cellStyle name="Comma 57 3 3 2" xfId="5071" xr:uid="{00000000-0005-0000-0000-0000100B0000}"/>
    <cellStyle name="Comma 57 3 4" xfId="3563" xr:uid="{00000000-0005-0000-0000-0000110B0000}"/>
    <cellStyle name="Comma 57 4" xfId="1638" xr:uid="{00000000-0005-0000-0000-0000120B0000}"/>
    <cellStyle name="Comma 57 4 2" xfId="3882" xr:uid="{00000000-0005-0000-0000-0000130B0000}"/>
    <cellStyle name="Comma 57 5" xfId="2362" xr:uid="{00000000-0005-0000-0000-0000140B0000}"/>
    <cellStyle name="Comma 57 5 2" xfId="4606" xr:uid="{00000000-0005-0000-0000-0000150B0000}"/>
    <cellStyle name="Comma 57 6" xfId="3096" xr:uid="{00000000-0005-0000-0000-0000160B0000}"/>
    <cellStyle name="Comma 58" xfId="164" xr:uid="{00000000-0005-0000-0000-0000170B0000}"/>
    <cellStyle name="Comma 58 2" xfId="974" xr:uid="{00000000-0005-0000-0000-0000180B0000}"/>
    <cellStyle name="Comma 58 2 2" xfId="1762" xr:uid="{00000000-0005-0000-0000-0000190B0000}"/>
    <cellStyle name="Comma 58 2 2 2" xfId="4006" xr:uid="{00000000-0005-0000-0000-00001A0B0000}"/>
    <cellStyle name="Comma 58 2 3" xfId="2486" xr:uid="{00000000-0005-0000-0000-00001B0B0000}"/>
    <cellStyle name="Comma 58 2 3 2" xfId="4730" xr:uid="{00000000-0005-0000-0000-00001C0B0000}"/>
    <cellStyle name="Comma 58 2 4" xfId="3220" xr:uid="{00000000-0005-0000-0000-00001D0B0000}"/>
    <cellStyle name="Comma 58 3" xfId="1227" xr:uid="{00000000-0005-0000-0000-00001E0B0000}"/>
    <cellStyle name="Comma 58 3 2" xfId="2014" xr:uid="{00000000-0005-0000-0000-00001F0B0000}"/>
    <cellStyle name="Comma 58 3 2 2" xfId="4258" xr:uid="{00000000-0005-0000-0000-0000200B0000}"/>
    <cellStyle name="Comma 58 3 3" xfId="2738" xr:uid="{00000000-0005-0000-0000-0000210B0000}"/>
    <cellStyle name="Comma 58 3 3 2" xfId="4982" xr:uid="{00000000-0005-0000-0000-0000220B0000}"/>
    <cellStyle name="Comma 58 3 4" xfId="3472" xr:uid="{00000000-0005-0000-0000-0000230B0000}"/>
    <cellStyle name="Comma 58 4" xfId="1442" xr:uid="{00000000-0005-0000-0000-0000240B0000}"/>
    <cellStyle name="Comma 58 4 2" xfId="3686" xr:uid="{00000000-0005-0000-0000-0000250B0000}"/>
    <cellStyle name="Comma 58 5" xfId="2228" xr:uid="{00000000-0005-0000-0000-0000260B0000}"/>
    <cellStyle name="Comma 58 5 2" xfId="4472" xr:uid="{00000000-0005-0000-0000-0000270B0000}"/>
    <cellStyle name="Comma 58 6" xfId="2952" xr:uid="{00000000-0005-0000-0000-0000280B0000}"/>
    <cellStyle name="Comma 59" xfId="852" xr:uid="{00000000-0005-0000-0000-0000290B0000}"/>
    <cellStyle name="Comma 59 2" xfId="1640" xr:uid="{00000000-0005-0000-0000-00002A0B0000}"/>
    <cellStyle name="Comma 59 2 2" xfId="3884" xr:uid="{00000000-0005-0000-0000-00002B0B0000}"/>
    <cellStyle name="Comma 59 3" xfId="2364" xr:uid="{00000000-0005-0000-0000-00002C0B0000}"/>
    <cellStyle name="Comma 59 3 2" xfId="4608" xr:uid="{00000000-0005-0000-0000-00002D0B0000}"/>
    <cellStyle name="Comma 59 4" xfId="3098" xr:uid="{00000000-0005-0000-0000-00002E0B0000}"/>
    <cellStyle name="Comma 6" xfId="165" xr:uid="{00000000-0005-0000-0000-00002F0B0000}"/>
    <cellStyle name="Comma 6 10" xfId="166" xr:uid="{00000000-0005-0000-0000-0000300B0000}"/>
    <cellStyle name="Comma 6 10 2" xfId="976" xr:uid="{00000000-0005-0000-0000-0000310B0000}"/>
    <cellStyle name="Comma 6 10 2 2" xfId="1764" xr:uid="{00000000-0005-0000-0000-0000320B0000}"/>
    <cellStyle name="Comma 6 10 2 2 2" xfId="4008" xr:uid="{00000000-0005-0000-0000-0000330B0000}"/>
    <cellStyle name="Comma 6 10 2 3" xfId="2488" xr:uid="{00000000-0005-0000-0000-0000340B0000}"/>
    <cellStyle name="Comma 6 10 2 3 2" xfId="4732" xr:uid="{00000000-0005-0000-0000-0000350B0000}"/>
    <cellStyle name="Comma 6 10 2 4" xfId="3222" xr:uid="{00000000-0005-0000-0000-0000360B0000}"/>
    <cellStyle name="Comma 6 10 3" xfId="1229" xr:uid="{00000000-0005-0000-0000-0000370B0000}"/>
    <cellStyle name="Comma 6 10 3 2" xfId="2016" xr:uid="{00000000-0005-0000-0000-0000380B0000}"/>
    <cellStyle name="Comma 6 10 3 2 2" xfId="4260" xr:uid="{00000000-0005-0000-0000-0000390B0000}"/>
    <cellStyle name="Comma 6 10 3 3" xfId="2740" xr:uid="{00000000-0005-0000-0000-00003A0B0000}"/>
    <cellStyle name="Comma 6 10 3 3 2" xfId="4984" xr:uid="{00000000-0005-0000-0000-00003B0B0000}"/>
    <cellStyle name="Comma 6 10 3 4" xfId="3474" xr:uid="{00000000-0005-0000-0000-00003C0B0000}"/>
    <cellStyle name="Comma 6 10 4" xfId="1444" xr:uid="{00000000-0005-0000-0000-00003D0B0000}"/>
    <cellStyle name="Comma 6 10 4 2" xfId="3688" xr:uid="{00000000-0005-0000-0000-00003E0B0000}"/>
    <cellStyle name="Comma 6 10 5" xfId="2230" xr:uid="{00000000-0005-0000-0000-00003F0B0000}"/>
    <cellStyle name="Comma 6 10 5 2" xfId="4474" xr:uid="{00000000-0005-0000-0000-0000400B0000}"/>
    <cellStyle name="Comma 6 10 6" xfId="2954" xr:uid="{00000000-0005-0000-0000-0000410B0000}"/>
    <cellStyle name="Comma 6 11" xfId="167" xr:uid="{00000000-0005-0000-0000-0000420B0000}"/>
    <cellStyle name="Comma 6 11 2" xfId="977" xr:uid="{00000000-0005-0000-0000-0000430B0000}"/>
    <cellStyle name="Comma 6 11 2 2" xfId="1765" xr:uid="{00000000-0005-0000-0000-0000440B0000}"/>
    <cellStyle name="Comma 6 11 2 2 2" xfId="4009" xr:uid="{00000000-0005-0000-0000-0000450B0000}"/>
    <cellStyle name="Comma 6 11 2 3" xfId="2489" xr:uid="{00000000-0005-0000-0000-0000460B0000}"/>
    <cellStyle name="Comma 6 11 2 3 2" xfId="4733" xr:uid="{00000000-0005-0000-0000-0000470B0000}"/>
    <cellStyle name="Comma 6 11 2 4" xfId="3223" xr:uid="{00000000-0005-0000-0000-0000480B0000}"/>
    <cellStyle name="Comma 6 11 3" xfId="1230" xr:uid="{00000000-0005-0000-0000-0000490B0000}"/>
    <cellStyle name="Comma 6 11 3 2" xfId="2017" xr:uid="{00000000-0005-0000-0000-00004A0B0000}"/>
    <cellStyle name="Comma 6 11 3 2 2" xfId="4261" xr:uid="{00000000-0005-0000-0000-00004B0B0000}"/>
    <cellStyle name="Comma 6 11 3 3" xfId="2741" xr:uid="{00000000-0005-0000-0000-00004C0B0000}"/>
    <cellStyle name="Comma 6 11 3 3 2" xfId="4985" xr:uid="{00000000-0005-0000-0000-00004D0B0000}"/>
    <cellStyle name="Comma 6 11 3 4" xfId="3475" xr:uid="{00000000-0005-0000-0000-00004E0B0000}"/>
    <cellStyle name="Comma 6 11 4" xfId="1445" xr:uid="{00000000-0005-0000-0000-00004F0B0000}"/>
    <cellStyle name="Comma 6 11 4 2" xfId="3689" xr:uid="{00000000-0005-0000-0000-0000500B0000}"/>
    <cellStyle name="Comma 6 11 5" xfId="2231" xr:uid="{00000000-0005-0000-0000-0000510B0000}"/>
    <cellStyle name="Comma 6 11 5 2" xfId="4475" xr:uid="{00000000-0005-0000-0000-0000520B0000}"/>
    <cellStyle name="Comma 6 11 6" xfId="2955" xr:uid="{00000000-0005-0000-0000-0000530B0000}"/>
    <cellStyle name="Comma 6 12" xfId="168" xr:uid="{00000000-0005-0000-0000-0000540B0000}"/>
    <cellStyle name="Comma 6 12 2" xfId="978" xr:uid="{00000000-0005-0000-0000-0000550B0000}"/>
    <cellStyle name="Comma 6 12 2 2" xfId="1766" xr:uid="{00000000-0005-0000-0000-0000560B0000}"/>
    <cellStyle name="Comma 6 12 2 2 2" xfId="4010" xr:uid="{00000000-0005-0000-0000-0000570B0000}"/>
    <cellStyle name="Comma 6 12 2 3" xfId="2490" xr:uid="{00000000-0005-0000-0000-0000580B0000}"/>
    <cellStyle name="Comma 6 12 2 3 2" xfId="4734" xr:uid="{00000000-0005-0000-0000-0000590B0000}"/>
    <cellStyle name="Comma 6 12 2 4" xfId="3224" xr:uid="{00000000-0005-0000-0000-00005A0B0000}"/>
    <cellStyle name="Comma 6 12 3" xfId="1231" xr:uid="{00000000-0005-0000-0000-00005B0B0000}"/>
    <cellStyle name="Comma 6 12 3 2" xfId="2018" xr:uid="{00000000-0005-0000-0000-00005C0B0000}"/>
    <cellStyle name="Comma 6 12 3 2 2" xfId="4262" xr:uid="{00000000-0005-0000-0000-00005D0B0000}"/>
    <cellStyle name="Comma 6 12 3 3" xfId="2742" xr:uid="{00000000-0005-0000-0000-00005E0B0000}"/>
    <cellStyle name="Comma 6 12 3 3 2" xfId="4986" xr:uid="{00000000-0005-0000-0000-00005F0B0000}"/>
    <cellStyle name="Comma 6 12 3 4" xfId="3476" xr:uid="{00000000-0005-0000-0000-0000600B0000}"/>
    <cellStyle name="Comma 6 12 4" xfId="1446" xr:uid="{00000000-0005-0000-0000-0000610B0000}"/>
    <cellStyle name="Comma 6 12 4 2" xfId="3690" xr:uid="{00000000-0005-0000-0000-0000620B0000}"/>
    <cellStyle name="Comma 6 12 5" xfId="2232" xr:uid="{00000000-0005-0000-0000-0000630B0000}"/>
    <cellStyle name="Comma 6 12 5 2" xfId="4476" xr:uid="{00000000-0005-0000-0000-0000640B0000}"/>
    <cellStyle name="Comma 6 12 6" xfId="2956" xr:uid="{00000000-0005-0000-0000-0000650B0000}"/>
    <cellStyle name="Comma 6 13" xfId="169" xr:uid="{00000000-0005-0000-0000-0000660B0000}"/>
    <cellStyle name="Comma 6 13 2" xfId="979" xr:uid="{00000000-0005-0000-0000-0000670B0000}"/>
    <cellStyle name="Comma 6 13 2 2" xfId="1767" xr:uid="{00000000-0005-0000-0000-0000680B0000}"/>
    <cellStyle name="Comma 6 13 2 2 2" xfId="4011" xr:uid="{00000000-0005-0000-0000-0000690B0000}"/>
    <cellStyle name="Comma 6 13 2 3" xfId="2491" xr:uid="{00000000-0005-0000-0000-00006A0B0000}"/>
    <cellStyle name="Comma 6 13 2 3 2" xfId="4735" xr:uid="{00000000-0005-0000-0000-00006B0B0000}"/>
    <cellStyle name="Comma 6 13 2 4" xfId="3225" xr:uid="{00000000-0005-0000-0000-00006C0B0000}"/>
    <cellStyle name="Comma 6 13 3" xfId="1232" xr:uid="{00000000-0005-0000-0000-00006D0B0000}"/>
    <cellStyle name="Comma 6 13 3 2" xfId="2019" xr:uid="{00000000-0005-0000-0000-00006E0B0000}"/>
    <cellStyle name="Comma 6 13 3 2 2" xfId="4263" xr:uid="{00000000-0005-0000-0000-00006F0B0000}"/>
    <cellStyle name="Comma 6 13 3 3" xfId="2743" xr:uid="{00000000-0005-0000-0000-0000700B0000}"/>
    <cellStyle name="Comma 6 13 3 3 2" xfId="4987" xr:uid="{00000000-0005-0000-0000-0000710B0000}"/>
    <cellStyle name="Comma 6 13 3 4" xfId="3477" xr:uid="{00000000-0005-0000-0000-0000720B0000}"/>
    <cellStyle name="Comma 6 13 4" xfId="1447" xr:uid="{00000000-0005-0000-0000-0000730B0000}"/>
    <cellStyle name="Comma 6 13 4 2" xfId="3691" xr:uid="{00000000-0005-0000-0000-0000740B0000}"/>
    <cellStyle name="Comma 6 13 5" xfId="2233" xr:uid="{00000000-0005-0000-0000-0000750B0000}"/>
    <cellStyle name="Comma 6 13 5 2" xfId="4477" xr:uid="{00000000-0005-0000-0000-0000760B0000}"/>
    <cellStyle name="Comma 6 13 6" xfId="2957" xr:uid="{00000000-0005-0000-0000-0000770B0000}"/>
    <cellStyle name="Comma 6 14" xfId="170" xr:uid="{00000000-0005-0000-0000-0000780B0000}"/>
    <cellStyle name="Comma 6 14 2" xfId="980" xr:uid="{00000000-0005-0000-0000-0000790B0000}"/>
    <cellStyle name="Comma 6 14 2 2" xfId="1768" xr:uid="{00000000-0005-0000-0000-00007A0B0000}"/>
    <cellStyle name="Comma 6 14 2 2 2" xfId="4012" xr:uid="{00000000-0005-0000-0000-00007B0B0000}"/>
    <cellStyle name="Comma 6 14 2 3" xfId="2492" xr:uid="{00000000-0005-0000-0000-00007C0B0000}"/>
    <cellStyle name="Comma 6 14 2 3 2" xfId="4736" xr:uid="{00000000-0005-0000-0000-00007D0B0000}"/>
    <cellStyle name="Comma 6 14 2 4" xfId="3226" xr:uid="{00000000-0005-0000-0000-00007E0B0000}"/>
    <cellStyle name="Comma 6 14 3" xfId="1233" xr:uid="{00000000-0005-0000-0000-00007F0B0000}"/>
    <cellStyle name="Comma 6 14 3 2" xfId="2020" xr:uid="{00000000-0005-0000-0000-0000800B0000}"/>
    <cellStyle name="Comma 6 14 3 2 2" xfId="4264" xr:uid="{00000000-0005-0000-0000-0000810B0000}"/>
    <cellStyle name="Comma 6 14 3 3" xfId="2744" xr:uid="{00000000-0005-0000-0000-0000820B0000}"/>
    <cellStyle name="Comma 6 14 3 3 2" xfId="4988" xr:uid="{00000000-0005-0000-0000-0000830B0000}"/>
    <cellStyle name="Comma 6 14 3 4" xfId="3478" xr:uid="{00000000-0005-0000-0000-0000840B0000}"/>
    <cellStyle name="Comma 6 14 4" xfId="1448" xr:uid="{00000000-0005-0000-0000-0000850B0000}"/>
    <cellStyle name="Comma 6 14 4 2" xfId="3692" xr:uid="{00000000-0005-0000-0000-0000860B0000}"/>
    <cellStyle name="Comma 6 14 5" xfId="2234" xr:uid="{00000000-0005-0000-0000-0000870B0000}"/>
    <cellStyle name="Comma 6 14 5 2" xfId="4478" xr:uid="{00000000-0005-0000-0000-0000880B0000}"/>
    <cellStyle name="Comma 6 14 6" xfId="2958" xr:uid="{00000000-0005-0000-0000-0000890B0000}"/>
    <cellStyle name="Comma 6 15" xfId="171" xr:uid="{00000000-0005-0000-0000-00008A0B0000}"/>
    <cellStyle name="Comma 6 15 2" xfId="981" xr:uid="{00000000-0005-0000-0000-00008B0B0000}"/>
    <cellStyle name="Comma 6 15 2 2" xfId="1769" xr:uid="{00000000-0005-0000-0000-00008C0B0000}"/>
    <cellStyle name="Comma 6 15 2 2 2" xfId="4013" xr:uid="{00000000-0005-0000-0000-00008D0B0000}"/>
    <cellStyle name="Comma 6 15 2 3" xfId="2493" xr:uid="{00000000-0005-0000-0000-00008E0B0000}"/>
    <cellStyle name="Comma 6 15 2 3 2" xfId="4737" xr:uid="{00000000-0005-0000-0000-00008F0B0000}"/>
    <cellStyle name="Comma 6 15 2 4" xfId="3227" xr:uid="{00000000-0005-0000-0000-0000900B0000}"/>
    <cellStyle name="Comma 6 15 3" xfId="1234" xr:uid="{00000000-0005-0000-0000-0000910B0000}"/>
    <cellStyle name="Comma 6 15 3 2" xfId="2021" xr:uid="{00000000-0005-0000-0000-0000920B0000}"/>
    <cellStyle name="Comma 6 15 3 2 2" xfId="4265" xr:uid="{00000000-0005-0000-0000-0000930B0000}"/>
    <cellStyle name="Comma 6 15 3 3" xfId="2745" xr:uid="{00000000-0005-0000-0000-0000940B0000}"/>
    <cellStyle name="Comma 6 15 3 3 2" xfId="4989" xr:uid="{00000000-0005-0000-0000-0000950B0000}"/>
    <cellStyle name="Comma 6 15 3 4" xfId="3479" xr:uid="{00000000-0005-0000-0000-0000960B0000}"/>
    <cellStyle name="Comma 6 15 4" xfId="1449" xr:uid="{00000000-0005-0000-0000-0000970B0000}"/>
    <cellStyle name="Comma 6 15 4 2" xfId="3693" xr:uid="{00000000-0005-0000-0000-0000980B0000}"/>
    <cellStyle name="Comma 6 15 5" xfId="2235" xr:uid="{00000000-0005-0000-0000-0000990B0000}"/>
    <cellStyle name="Comma 6 15 5 2" xfId="4479" xr:uid="{00000000-0005-0000-0000-00009A0B0000}"/>
    <cellStyle name="Comma 6 15 6" xfId="2959" xr:uid="{00000000-0005-0000-0000-00009B0B0000}"/>
    <cellStyle name="Comma 6 16" xfId="172" xr:uid="{00000000-0005-0000-0000-00009C0B0000}"/>
    <cellStyle name="Comma 6 16 2" xfId="982" xr:uid="{00000000-0005-0000-0000-00009D0B0000}"/>
    <cellStyle name="Comma 6 16 2 2" xfId="1770" xr:uid="{00000000-0005-0000-0000-00009E0B0000}"/>
    <cellStyle name="Comma 6 16 2 2 2" xfId="4014" xr:uid="{00000000-0005-0000-0000-00009F0B0000}"/>
    <cellStyle name="Comma 6 16 2 3" xfId="2494" xr:uid="{00000000-0005-0000-0000-0000A00B0000}"/>
    <cellStyle name="Comma 6 16 2 3 2" xfId="4738" xr:uid="{00000000-0005-0000-0000-0000A10B0000}"/>
    <cellStyle name="Comma 6 16 2 4" xfId="3228" xr:uid="{00000000-0005-0000-0000-0000A20B0000}"/>
    <cellStyle name="Comma 6 16 3" xfId="1235" xr:uid="{00000000-0005-0000-0000-0000A30B0000}"/>
    <cellStyle name="Comma 6 16 3 2" xfId="2022" xr:uid="{00000000-0005-0000-0000-0000A40B0000}"/>
    <cellStyle name="Comma 6 16 3 2 2" xfId="4266" xr:uid="{00000000-0005-0000-0000-0000A50B0000}"/>
    <cellStyle name="Comma 6 16 3 3" xfId="2746" xr:uid="{00000000-0005-0000-0000-0000A60B0000}"/>
    <cellStyle name="Comma 6 16 3 3 2" xfId="4990" xr:uid="{00000000-0005-0000-0000-0000A70B0000}"/>
    <cellStyle name="Comma 6 16 3 4" xfId="3480" xr:uid="{00000000-0005-0000-0000-0000A80B0000}"/>
    <cellStyle name="Comma 6 16 4" xfId="1450" xr:uid="{00000000-0005-0000-0000-0000A90B0000}"/>
    <cellStyle name="Comma 6 16 4 2" xfId="3694" xr:uid="{00000000-0005-0000-0000-0000AA0B0000}"/>
    <cellStyle name="Comma 6 16 5" xfId="2236" xr:uid="{00000000-0005-0000-0000-0000AB0B0000}"/>
    <cellStyle name="Comma 6 16 5 2" xfId="4480" xr:uid="{00000000-0005-0000-0000-0000AC0B0000}"/>
    <cellStyle name="Comma 6 16 6" xfId="2960" xr:uid="{00000000-0005-0000-0000-0000AD0B0000}"/>
    <cellStyle name="Comma 6 17" xfId="173" xr:uid="{00000000-0005-0000-0000-0000AE0B0000}"/>
    <cellStyle name="Comma 6 17 2" xfId="983" xr:uid="{00000000-0005-0000-0000-0000AF0B0000}"/>
    <cellStyle name="Comma 6 17 2 2" xfId="1771" xr:uid="{00000000-0005-0000-0000-0000B00B0000}"/>
    <cellStyle name="Comma 6 17 2 2 2" xfId="4015" xr:uid="{00000000-0005-0000-0000-0000B10B0000}"/>
    <cellStyle name="Comma 6 17 2 3" xfId="2495" xr:uid="{00000000-0005-0000-0000-0000B20B0000}"/>
    <cellStyle name="Comma 6 17 2 3 2" xfId="4739" xr:uid="{00000000-0005-0000-0000-0000B30B0000}"/>
    <cellStyle name="Comma 6 17 2 4" xfId="3229" xr:uid="{00000000-0005-0000-0000-0000B40B0000}"/>
    <cellStyle name="Comma 6 17 3" xfId="1236" xr:uid="{00000000-0005-0000-0000-0000B50B0000}"/>
    <cellStyle name="Comma 6 17 3 2" xfId="2023" xr:uid="{00000000-0005-0000-0000-0000B60B0000}"/>
    <cellStyle name="Comma 6 17 3 2 2" xfId="4267" xr:uid="{00000000-0005-0000-0000-0000B70B0000}"/>
    <cellStyle name="Comma 6 17 3 3" xfId="2747" xr:uid="{00000000-0005-0000-0000-0000B80B0000}"/>
    <cellStyle name="Comma 6 17 3 3 2" xfId="4991" xr:uid="{00000000-0005-0000-0000-0000B90B0000}"/>
    <cellStyle name="Comma 6 17 3 4" xfId="3481" xr:uid="{00000000-0005-0000-0000-0000BA0B0000}"/>
    <cellStyle name="Comma 6 17 4" xfId="1451" xr:uid="{00000000-0005-0000-0000-0000BB0B0000}"/>
    <cellStyle name="Comma 6 17 4 2" xfId="3695" xr:uid="{00000000-0005-0000-0000-0000BC0B0000}"/>
    <cellStyle name="Comma 6 17 5" xfId="2237" xr:uid="{00000000-0005-0000-0000-0000BD0B0000}"/>
    <cellStyle name="Comma 6 17 5 2" xfId="4481" xr:uid="{00000000-0005-0000-0000-0000BE0B0000}"/>
    <cellStyle name="Comma 6 17 6" xfId="2961" xr:uid="{00000000-0005-0000-0000-0000BF0B0000}"/>
    <cellStyle name="Comma 6 18" xfId="174" xr:uid="{00000000-0005-0000-0000-0000C00B0000}"/>
    <cellStyle name="Comma 6 18 2" xfId="984" xr:uid="{00000000-0005-0000-0000-0000C10B0000}"/>
    <cellStyle name="Comma 6 18 2 2" xfId="1772" xr:uid="{00000000-0005-0000-0000-0000C20B0000}"/>
    <cellStyle name="Comma 6 18 2 2 2" xfId="4016" xr:uid="{00000000-0005-0000-0000-0000C30B0000}"/>
    <cellStyle name="Comma 6 18 2 3" xfId="2496" xr:uid="{00000000-0005-0000-0000-0000C40B0000}"/>
    <cellStyle name="Comma 6 18 2 3 2" xfId="4740" xr:uid="{00000000-0005-0000-0000-0000C50B0000}"/>
    <cellStyle name="Comma 6 18 2 4" xfId="3230" xr:uid="{00000000-0005-0000-0000-0000C60B0000}"/>
    <cellStyle name="Comma 6 18 3" xfId="1237" xr:uid="{00000000-0005-0000-0000-0000C70B0000}"/>
    <cellStyle name="Comma 6 18 3 2" xfId="2024" xr:uid="{00000000-0005-0000-0000-0000C80B0000}"/>
    <cellStyle name="Comma 6 18 3 2 2" xfId="4268" xr:uid="{00000000-0005-0000-0000-0000C90B0000}"/>
    <cellStyle name="Comma 6 18 3 3" xfId="2748" xr:uid="{00000000-0005-0000-0000-0000CA0B0000}"/>
    <cellStyle name="Comma 6 18 3 3 2" xfId="4992" xr:uid="{00000000-0005-0000-0000-0000CB0B0000}"/>
    <cellStyle name="Comma 6 18 3 4" xfId="3482" xr:uid="{00000000-0005-0000-0000-0000CC0B0000}"/>
    <cellStyle name="Comma 6 18 4" xfId="1452" xr:uid="{00000000-0005-0000-0000-0000CD0B0000}"/>
    <cellStyle name="Comma 6 18 4 2" xfId="3696" xr:uid="{00000000-0005-0000-0000-0000CE0B0000}"/>
    <cellStyle name="Comma 6 18 5" xfId="2238" xr:uid="{00000000-0005-0000-0000-0000CF0B0000}"/>
    <cellStyle name="Comma 6 18 5 2" xfId="4482" xr:uid="{00000000-0005-0000-0000-0000D00B0000}"/>
    <cellStyle name="Comma 6 18 6" xfId="2962" xr:uid="{00000000-0005-0000-0000-0000D10B0000}"/>
    <cellStyle name="Comma 6 19" xfId="175" xr:uid="{00000000-0005-0000-0000-0000D20B0000}"/>
    <cellStyle name="Comma 6 19 2" xfId="985" xr:uid="{00000000-0005-0000-0000-0000D30B0000}"/>
    <cellStyle name="Comma 6 19 2 2" xfId="1773" xr:uid="{00000000-0005-0000-0000-0000D40B0000}"/>
    <cellStyle name="Comma 6 19 2 2 2" xfId="4017" xr:uid="{00000000-0005-0000-0000-0000D50B0000}"/>
    <cellStyle name="Comma 6 19 2 3" xfId="2497" xr:uid="{00000000-0005-0000-0000-0000D60B0000}"/>
    <cellStyle name="Comma 6 19 2 3 2" xfId="4741" xr:uid="{00000000-0005-0000-0000-0000D70B0000}"/>
    <cellStyle name="Comma 6 19 2 4" xfId="3231" xr:uid="{00000000-0005-0000-0000-0000D80B0000}"/>
    <cellStyle name="Comma 6 19 3" xfId="1238" xr:uid="{00000000-0005-0000-0000-0000D90B0000}"/>
    <cellStyle name="Comma 6 19 3 2" xfId="2025" xr:uid="{00000000-0005-0000-0000-0000DA0B0000}"/>
    <cellStyle name="Comma 6 19 3 2 2" xfId="4269" xr:uid="{00000000-0005-0000-0000-0000DB0B0000}"/>
    <cellStyle name="Comma 6 19 3 3" xfId="2749" xr:uid="{00000000-0005-0000-0000-0000DC0B0000}"/>
    <cellStyle name="Comma 6 19 3 3 2" xfId="4993" xr:uid="{00000000-0005-0000-0000-0000DD0B0000}"/>
    <cellStyle name="Comma 6 19 3 4" xfId="3483" xr:uid="{00000000-0005-0000-0000-0000DE0B0000}"/>
    <cellStyle name="Comma 6 19 4" xfId="1453" xr:uid="{00000000-0005-0000-0000-0000DF0B0000}"/>
    <cellStyle name="Comma 6 19 4 2" xfId="3697" xr:uid="{00000000-0005-0000-0000-0000E00B0000}"/>
    <cellStyle name="Comma 6 19 5" xfId="2239" xr:uid="{00000000-0005-0000-0000-0000E10B0000}"/>
    <cellStyle name="Comma 6 19 5 2" xfId="4483" xr:uid="{00000000-0005-0000-0000-0000E20B0000}"/>
    <cellStyle name="Comma 6 19 6" xfId="2963" xr:uid="{00000000-0005-0000-0000-0000E30B0000}"/>
    <cellStyle name="Comma 6 2" xfId="176" xr:uid="{00000000-0005-0000-0000-0000E40B0000}"/>
    <cellStyle name="Comma 6 2 2" xfId="986" xr:uid="{00000000-0005-0000-0000-0000E50B0000}"/>
    <cellStyle name="Comma 6 2 2 2" xfId="1774" xr:uid="{00000000-0005-0000-0000-0000E60B0000}"/>
    <cellStyle name="Comma 6 2 2 2 2" xfId="4018" xr:uid="{00000000-0005-0000-0000-0000E70B0000}"/>
    <cellStyle name="Comma 6 2 2 3" xfId="2498" xr:uid="{00000000-0005-0000-0000-0000E80B0000}"/>
    <cellStyle name="Comma 6 2 2 3 2" xfId="4742" xr:uid="{00000000-0005-0000-0000-0000E90B0000}"/>
    <cellStyle name="Comma 6 2 2 4" xfId="3232" xr:uid="{00000000-0005-0000-0000-0000EA0B0000}"/>
    <cellStyle name="Comma 6 2 3" xfId="1239" xr:uid="{00000000-0005-0000-0000-0000EB0B0000}"/>
    <cellStyle name="Comma 6 2 3 2" xfId="2026" xr:uid="{00000000-0005-0000-0000-0000EC0B0000}"/>
    <cellStyle name="Comma 6 2 3 2 2" xfId="4270" xr:uid="{00000000-0005-0000-0000-0000ED0B0000}"/>
    <cellStyle name="Comma 6 2 3 3" xfId="2750" xr:uid="{00000000-0005-0000-0000-0000EE0B0000}"/>
    <cellStyle name="Comma 6 2 3 3 2" xfId="4994" xr:uid="{00000000-0005-0000-0000-0000EF0B0000}"/>
    <cellStyle name="Comma 6 2 3 4" xfId="3484" xr:uid="{00000000-0005-0000-0000-0000F00B0000}"/>
    <cellStyle name="Comma 6 2 4" xfId="1454" xr:uid="{00000000-0005-0000-0000-0000F10B0000}"/>
    <cellStyle name="Comma 6 2 4 2" xfId="3698" xr:uid="{00000000-0005-0000-0000-0000F20B0000}"/>
    <cellStyle name="Comma 6 2 5" xfId="2240" xr:uid="{00000000-0005-0000-0000-0000F30B0000}"/>
    <cellStyle name="Comma 6 2 5 2" xfId="4484" xr:uid="{00000000-0005-0000-0000-0000F40B0000}"/>
    <cellStyle name="Comma 6 2 6" xfId="2964" xr:uid="{00000000-0005-0000-0000-0000F50B0000}"/>
    <cellStyle name="Comma 6 20" xfId="177" xr:uid="{00000000-0005-0000-0000-0000F60B0000}"/>
    <cellStyle name="Comma 6 20 2" xfId="987" xr:uid="{00000000-0005-0000-0000-0000F70B0000}"/>
    <cellStyle name="Comma 6 20 2 2" xfId="1775" xr:uid="{00000000-0005-0000-0000-0000F80B0000}"/>
    <cellStyle name="Comma 6 20 2 2 2" xfId="4019" xr:uid="{00000000-0005-0000-0000-0000F90B0000}"/>
    <cellStyle name="Comma 6 20 2 3" xfId="2499" xr:uid="{00000000-0005-0000-0000-0000FA0B0000}"/>
    <cellStyle name="Comma 6 20 2 3 2" xfId="4743" xr:uid="{00000000-0005-0000-0000-0000FB0B0000}"/>
    <cellStyle name="Comma 6 20 2 4" xfId="3233" xr:uid="{00000000-0005-0000-0000-0000FC0B0000}"/>
    <cellStyle name="Comma 6 20 3" xfId="1240" xr:uid="{00000000-0005-0000-0000-0000FD0B0000}"/>
    <cellStyle name="Comma 6 20 3 2" xfId="2027" xr:uid="{00000000-0005-0000-0000-0000FE0B0000}"/>
    <cellStyle name="Comma 6 20 3 2 2" xfId="4271" xr:uid="{00000000-0005-0000-0000-0000FF0B0000}"/>
    <cellStyle name="Comma 6 20 3 3" xfId="2751" xr:uid="{00000000-0005-0000-0000-0000000C0000}"/>
    <cellStyle name="Comma 6 20 3 3 2" xfId="4995" xr:uid="{00000000-0005-0000-0000-0000010C0000}"/>
    <cellStyle name="Comma 6 20 3 4" xfId="3485" xr:uid="{00000000-0005-0000-0000-0000020C0000}"/>
    <cellStyle name="Comma 6 20 4" xfId="1455" xr:uid="{00000000-0005-0000-0000-0000030C0000}"/>
    <cellStyle name="Comma 6 20 4 2" xfId="3699" xr:uid="{00000000-0005-0000-0000-0000040C0000}"/>
    <cellStyle name="Comma 6 20 5" xfId="2241" xr:uid="{00000000-0005-0000-0000-0000050C0000}"/>
    <cellStyle name="Comma 6 20 5 2" xfId="4485" xr:uid="{00000000-0005-0000-0000-0000060C0000}"/>
    <cellStyle name="Comma 6 20 6" xfId="2965" xr:uid="{00000000-0005-0000-0000-0000070C0000}"/>
    <cellStyle name="Comma 6 21" xfId="178" xr:uid="{00000000-0005-0000-0000-0000080C0000}"/>
    <cellStyle name="Comma 6 21 2" xfId="988" xr:uid="{00000000-0005-0000-0000-0000090C0000}"/>
    <cellStyle name="Comma 6 21 2 2" xfId="1776" xr:uid="{00000000-0005-0000-0000-00000A0C0000}"/>
    <cellStyle name="Comma 6 21 2 2 2" xfId="4020" xr:uid="{00000000-0005-0000-0000-00000B0C0000}"/>
    <cellStyle name="Comma 6 21 2 3" xfId="2500" xr:uid="{00000000-0005-0000-0000-00000C0C0000}"/>
    <cellStyle name="Comma 6 21 2 3 2" xfId="4744" xr:uid="{00000000-0005-0000-0000-00000D0C0000}"/>
    <cellStyle name="Comma 6 21 2 4" xfId="3234" xr:uid="{00000000-0005-0000-0000-00000E0C0000}"/>
    <cellStyle name="Comma 6 21 3" xfId="1241" xr:uid="{00000000-0005-0000-0000-00000F0C0000}"/>
    <cellStyle name="Comma 6 21 3 2" xfId="2028" xr:uid="{00000000-0005-0000-0000-0000100C0000}"/>
    <cellStyle name="Comma 6 21 3 2 2" xfId="4272" xr:uid="{00000000-0005-0000-0000-0000110C0000}"/>
    <cellStyle name="Comma 6 21 3 3" xfId="2752" xr:uid="{00000000-0005-0000-0000-0000120C0000}"/>
    <cellStyle name="Comma 6 21 3 3 2" xfId="4996" xr:uid="{00000000-0005-0000-0000-0000130C0000}"/>
    <cellStyle name="Comma 6 21 3 4" xfId="3486" xr:uid="{00000000-0005-0000-0000-0000140C0000}"/>
    <cellStyle name="Comma 6 21 4" xfId="1456" xr:uid="{00000000-0005-0000-0000-0000150C0000}"/>
    <cellStyle name="Comma 6 21 4 2" xfId="3700" xr:uid="{00000000-0005-0000-0000-0000160C0000}"/>
    <cellStyle name="Comma 6 21 5" xfId="2242" xr:uid="{00000000-0005-0000-0000-0000170C0000}"/>
    <cellStyle name="Comma 6 21 5 2" xfId="4486" xr:uid="{00000000-0005-0000-0000-0000180C0000}"/>
    <cellStyle name="Comma 6 21 6" xfId="2966" xr:uid="{00000000-0005-0000-0000-0000190C0000}"/>
    <cellStyle name="Comma 6 22" xfId="179" xr:uid="{00000000-0005-0000-0000-00001A0C0000}"/>
    <cellStyle name="Comma 6 22 2" xfId="989" xr:uid="{00000000-0005-0000-0000-00001B0C0000}"/>
    <cellStyle name="Comma 6 22 2 2" xfId="1777" xr:uid="{00000000-0005-0000-0000-00001C0C0000}"/>
    <cellStyle name="Comma 6 22 2 2 2" xfId="4021" xr:uid="{00000000-0005-0000-0000-00001D0C0000}"/>
    <cellStyle name="Comma 6 22 2 3" xfId="2501" xr:uid="{00000000-0005-0000-0000-00001E0C0000}"/>
    <cellStyle name="Comma 6 22 2 3 2" xfId="4745" xr:uid="{00000000-0005-0000-0000-00001F0C0000}"/>
    <cellStyle name="Comma 6 22 2 4" xfId="3235" xr:uid="{00000000-0005-0000-0000-0000200C0000}"/>
    <cellStyle name="Comma 6 22 3" xfId="1242" xr:uid="{00000000-0005-0000-0000-0000210C0000}"/>
    <cellStyle name="Comma 6 22 3 2" xfId="2029" xr:uid="{00000000-0005-0000-0000-0000220C0000}"/>
    <cellStyle name="Comma 6 22 3 2 2" xfId="4273" xr:uid="{00000000-0005-0000-0000-0000230C0000}"/>
    <cellStyle name="Comma 6 22 3 3" xfId="2753" xr:uid="{00000000-0005-0000-0000-0000240C0000}"/>
    <cellStyle name="Comma 6 22 3 3 2" xfId="4997" xr:uid="{00000000-0005-0000-0000-0000250C0000}"/>
    <cellStyle name="Comma 6 22 3 4" xfId="3487" xr:uid="{00000000-0005-0000-0000-0000260C0000}"/>
    <cellStyle name="Comma 6 22 4" xfId="1457" xr:uid="{00000000-0005-0000-0000-0000270C0000}"/>
    <cellStyle name="Comma 6 22 4 2" xfId="3701" xr:uid="{00000000-0005-0000-0000-0000280C0000}"/>
    <cellStyle name="Comma 6 22 5" xfId="2243" xr:uid="{00000000-0005-0000-0000-0000290C0000}"/>
    <cellStyle name="Comma 6 22 5 2" xfId="4487" xr:uid="{00000000-0005-0000-0000-00002A0C0000}"/>
    <cellStyle name="Comma 6 22 6" xfId="2967" xr:uid="{00000000-0005-0000-0000-00002B0C0000}"/>
    <cellStyle name="Comma 6 23" xfId="180" xr:uid="{00000000-0005-0000-0000-00002C0C0000}"/>
    <cellStyle name="Comma 6 23 2" xfId="990" xr:uid="{00000000-0005-0000-0000-00002D0C0000}"/>
    <cellStyle name="Comma 6 23 2 2" xfId="1778" xr:uid="{00000000-0005-0000-0000-00002E0C0000}"/>
    <cellStyle name="Comma 6 23 2 2 2" xfId="4022" xr:uid="{00000000-0005-0000-0000-00002F0C0000}"/>
    <cellStyle name="Comma 6 23 2 3" xfId="2502" xr:uid="{00000000-0005-0000-0000-0000300C0000}"/>
    <cellStyle name="Comma 6 23 2 3 2" xfId="4746" xr:uid="{00000000-0005-0000-0000-0000310C0000}"/>
    <cellStyle name="Comma 6 23 2 4" xfId="3236" xr:uid="{00000000-0005-0000-0000-0000320C0000}"/>
    <cellStyle name="Comma 6 23 3" xfId="1243" xr:uid="{00000000-0005-0000-0000-0000330C0000}"/>
    <cellStyle name="Comma 6 23 3 2" xfId="2030" xr:uid="{00000000-0005-0000-0000-0000340C0000}"/>
    <cellStyle name="Comma 6 23 3 2 2" xfId="4274" xr:uid="{00000000-0005-0000-0000-0000350C0000}"/>
    <cellStyle name="Comma 6 23 3 3" xfId="2754" xr:uid="{00000000-0005-0000-0000-0000360C0000}"/>
    <cellStyle name="Comma 6 23 3 3 2" xfId="4998" xr:uid="{00000000-0005-0000-0000-0000370C0000}"/>
    <cellStyle name="Comma 6 23 3 4" xfId="3488" xr:uid="{00000000-0005-0000-0000-0000380C0000}"/>
    <cellStyle name="Comma 6 23 4" xfId="1458" xr:uid="{00000000-0005-0000-0000-0000390C0000}"/>
    <cellStyle name="Comma 6 23 4 2" xfId="3702" xr:uid="{00000000-0005-0000-0000-00003A0C0000}"/>
    <cellStyle name="Comma 6 23 5" xfId="2244" xr:uid="{00000000-0005-0000-0000-00003B0C0000}"/>
    <cellStyle name="Comma 6 23 5 2" xfId="4488" xr:uid="{00000000-0005-0000-0000-00003C0C0000}"/>
    <cellStyle name="Comma 6 23 6" xfId="2968" xr:uid="{00000000-0005-0000-0000-00003D0C0000}"/>
    <cellStyle name="Comma 6 24" xfId="181" xr:uid="{00000000-0005-0000-0000-00003E0C0000}"/>
    <cellStyle name="Comma 6 24 2" xfId="991" xr:uid="{00000000-0005-0000-0000-00003F0C0000}"/>
    <cellStyle name="Comma 6 24 2 2" xfId="1779" xr:uid="{00000000-0005-0000-0000-0000400C0000}"/>
    <cellStyle name="Comma 6 24 2 2 2" xfId="4023" xr:uid="{00000000-0005-0000-0000-0000410C0000}"/>
    <cellStyle name="Comma 6 24 2 3" xfId="2503" xr:uid="{00000000-0005-0000-0000-0000420C0000}"/>
    <cellStyle name="Comma 6 24 2 3 2" xfId="4747" xr:uid="{00000000-0005-0000-0000-0000430C0000}"/>
    <cellStyle name="Comma 6 24 2 4" xfId="3237" xr:uid="{00000000-0005-0000-0000-0000440C0000}"/>
    <cellStyle name="Comma 6 24 3" xfId="1244" xr:uid="{00000000-0005-0000-0000-0000450C0000}"/>
    <cellStyle name="Comma 6 24 3 2" xfId="2031" xr:uid="{00000000-0005-0000-0000-0000460C0000}"/>
    <cellStyle name="Comma 6 24 3 2 2" xfId="4275" xr:uid="{00000000-0005-0000-0000-0000470C0000}"/>
    <cellStyle name="Comma 6 24 3 3" xfId="2755" xr:uid="{00000000-0005-0000-0000-0000480C0000}"/>
    <cellStyle name="Comma 6 24 3 3 2" xfId="4999" xr:uid="{00000000-0005-0000-0000-0000490C0000}"/>
    <cellStyle name="Comma 6 24 3 4" xfId="3489" xr:uid="{00000000-0005-0000-0000-00004A0C0000}"/>
    <cellStyle name="Comma 6 24 4" xfId="1459" xr:uid="{00000000-0005-0000-0000-00004B0C0000}"/>
    <cellStyle name="Comma 6 24 4 2" xfId="3703" xr:uid="{00000000-0005-0000-0000-00004C0C0000}"/>
    <cellStyle name="Comma 6 24 5" xfId="2245" xr:uid="{00000000-0005-0000-0000-00004D0C0000}"/>
    <cellStyle name="Comma 6 24 5 2" xfId="4489" xr:uid="{00000000-0005-0000-0000-00004E0C0000}"/>
    <cellStyle name="Comma 6 24 6" xfId="2969" xr:uid="{00000000-0005-0000-0000-00004F0C0000}"/>
    <cellStyle name="Comma 6 25" xfId="182" xr:uid="{00000000-0005-0000-0000-0000500C0000}"/>
    <cellStyle name="Comma 6 25 2" xfId="992" xr:uid="{00000000-0005-0000-0000-0000510C0000}"/>
    <cellStyle name="Comma 6 25 2 2" xfId="1780" xr:uid="{00000000-0005-0000-0000-0000520C0000}"/>
    <cellStyle name="Comma 6 25 2 2 2" xfId="4024" xr:uid="{00000000-0005-0000-0000-0000530C0000}"/>
    <cellStyle name="Comma 6 25 2 3" xfId="2504" xr:uid="{00000000-0005-0000-0000-0000540C0000}"/>
    <cellStyle name="Comma 6 25 2 3 2" xfId="4748" xr:uid="{00000000-0005-0000-0000-0000550C0000}"/>
    <cellStyle name="Comma 6 25 2 4" xfId="3238" xr:uid="{00000000-0005-0000-0000-0000560C0000}"/>
    <cellStyle name="Comma 6 25 3" xfId="1245" xr:uid="{00000000-0005-0000-0000-0000570C0000}"/>
    <cellStyle name="Comma 6 25 3 2" xfId="2032" xr:uid="{00000000-0005-0000-0000-0000580C0000}"/>
    <cellStyle name="Comma 6 25 3 2 2" xfId="4276" xr:uid="{00000000-0005-0000-0000-0000590C0000}"/>
    <cellStyle name="Comma 6 25 3 3" xfId="2756" xr:uid="{00000000-0005-0000-0000-00005A0C0000}"/>
    <cellStyle name="Comma 6 25 3 3 2" xfId="5000" xr:uid="{00000000-0005-0000-0000-00005B0C0000}"/>
    <cellStyle name="Comma 6 25 3 4" xfId="3490" xr:uid="{00000000-0005-0000-0000-00005C0C0000}"/>
    <cellStyle name="Comma 6 25 4" xfId="1460" xr:uid="{00000000-0005-0000-0000-00005D0C0000}"/>
    <cellStyle name="Comma 6 25 4 2" xfId="3704" xr:uid="{00000000-0005-0000-0000-00005E0C0000}"/>
    <cellStyle name="Comma 6 25 5" xfId="2246" xr:uid="{00000000-0005-0000-0000-00005F0C0000}"/>
    <cellStyle name="Comma 6 25 5 2" xfId="4490" xr:uid="{00000000-0005-0000-0000-0000600C0000}"/>
    <cellStyle name="Comma 6 25 6" xfId="2970" xr:uid="{00000000-0005-0000-0000-0000610C0000}"/>
    <cellStyle name="Comma 6 26" xfId="183" xr:uid="{00000000-0005-0000-0000-0000620C0000}"/>
    <cellStyle name="Comma 6 26 2" xfId="993" xr:uid="{00000000-0005-0000-0000-0000630C0000}"/>
    <cellStyle name="Comma 6 26 2 2" xfId="1781" xr:uid="{00000000-0005-0000-0000-0000640C0000}"/>
    <cellStyle name="Comma 6 26 2 2 2" xfId="4025" xr:uid="{00000000-0005-0000-0000-0000650C0000}"/>
    <cellStyle name="Comma 6 26 2 3" xfId="2505" xr:uid="{00000000-0005-0000-0000-0000660C0000}"/>
    <cellStyle name="Comma 6 26 2 3 2" xfId="4749" xr:uid="{00000000-0005-0000-0000-0000670C0000}"/>
    <cellStyle name="Comma 6 26 2 4" xfId="3239" xr:uid="{00000000-0005-0000-0000-0000680C0000}"/>
    <cellStyle name="Comma 6 26 3" xfId="1246" xr:uid="{00000000-0005-0000-0000-0000690C0000}"/>
    <cellStyle name="Comma 6 26 3 2" xfId="2033" xr:uid="{00000000-0005-0000-0000-00006A0C0000}"/>
    <cellStyle name="Comma 6 26 3 2 2" xfId="4277" xr:uid="{00000000-0005-0000-0000-00006B0C0000}"/>
    <cellStyle name="Comma 6 26 3 3" xfId="2757" xr:uid="{00000000-0005-0000-0000-00006C0C0000}"/>
    <cellStyle name="Comma 6 26 3 3 2" xfId="5001" xr:uid="{00000000-0005-0000-0000-00006D0C0000}"/>
    <cellStyle name="Comma 6 26 3 4" xfId="3491" xr:uid="{00000000-0005-0000-0000-00006E0C0000}"/>
    <cellStyle name="Comma 6 26 4" xfId="1461" xr:uid="{00000000-0005-0000-0000-00006F0C0000}"/>
    <cellStyle name="Comma 6 26 4 2" xfId="3705" xr:uid="{00000000-0005-0000-0000-0000700C0000}"/>
    <cellStyle name="Comma 6 26 5" xfId="2247" xr:uid="{00000000-0005-0000-0000-0000710C0000}"/>
    <cellStyle name="Comma 6 26 5 2" xfId="4491" xr:uid="{00000000-0005-0000-0000-0000720C0000}"/>
    <cellStyle name="Comma 6 26 6" xfId="2971" xr:uid="{00000000-0005-0000-0000-0000730C0000}"/>
    <cellStyle name="Comma 6 27" xfId="184" xr:uid="{00000000-0005-0000-0000-0000740C0000}"/>
    <cellStyle name="Comma 6 27 2" xfId="994" xr:uid="{00000000-0005-0000-0000-0000750C0000}"/>
    <cellStyle name="Comma 6 27 2 2" xfId="1782" xr:uid="{00000000-0005-0000-0000-0000760C0000}"/>
    <cellStyle name="Comma 6 27 2 2 2" xfId="4026" xr:uid="{00000000-0005-0000-0000-0000770C0000}"/>
    <cellStyle name="Comma 6 27 2 3" xfId="2506" xr:uid="{00000000-0005-0000-0000-0000780C0000}"/>
    <cellStyle name="Comma 6 27 2 3 2" xfId="4750" xr:uid="{00000000-0005-0000-0000-0000790C0000}"/>
    <cellStyle name="Comma 6 27 2 4" xfId="3240" xr:uid="{00000000-0005-0000-0000-00007A0C0000}"/>
    <cellStyle name="Comma 6 27 3" xfId="1247" xr:uid="{00000000-0005-0000-0000-00007B0C0000}"/>
    <cellStyle name="Comma 6 27 3 2" xfId="2034" xr:uid="{00000000-0005-0000-0000-00007C0C0000}"/>
    <cellStyle name="Comma 6 27 3 2 2" xfId="4278" xr:uid="{00000000-0005-0000-0000-00007D0C0000}"/>
    <cellStyle name="Comma 6 27 3 3" xfId="2758" xr:uid="{00000000-0005-0000-0000-00007E0C0000}"/>
    <cellStyle name="Comma 6 27 3 3 2" xfId="5002" xr:uid="{00000000-0005-0000-0000-00007F0C0000}"/>
    <cellStyle name="Comma 6 27 3 4" xfId="3492" xr:uid="{00000000-0005-0000-0000-0000800C0000}"/>
    <cellStyle name="Comma 6 27 4" xfId="1462" xr:uid="{00000000-0005-0000-0000-0000810C0000}"/>
    <cellStyle name="Comma 6 27 4 2" xfId="3706" xr:uid="{00000000-0005-0000-0000-0000820C0000}"/>
    <cellStyle name="Comma 6 27 5" xfId="2248" xr:uid="{00000000-0005-0000-0000-0000830C0000}"/>
    <cellStyle name="Comma 6 27 5 2" xfId="4492" xr:uid="{00000000-0005-0000-0000-0000840C0000}"/>
    <cellStyle name="Comma 6 27 6" xfId="2972" xr:uid="{00000000-0005-0000-0000-0000850C0000}"/>
    <cellStyle name="Comma 6 28" xfId="185" xr:uid="{00000000-0005-0000-0000-0000860C0000}"/>
    <cellStyle name="Comma 6 28 2" xfId="995" xr:uid="{00000000-0005-0000-0000-0000870C0000}"/>
    <cellStyle name="Comma 6 28 2 2" xfId="1783" xr:uid="{00000000-0005-0000-0000-0000880C0000}"/>
    <cellStyle name="Comma 6 28 2 2 2" xfId="4027" xr:uid="{00000000-0005-0000-0000-0000890C0000}"/>
    <cellStyle name="Comma 6 28 2 3" xfId="2507" xr:uid="{00000000-0005-0000-0000-00008A0C0000}"/>
    <cellStyle name="Comma 6 28 2 3 2" xfId="4751" xr:uid="{00000000-0005-0000-0000-00008B0C0000}"/>
    <cellStyle name="Comma 6 28 2 4" xfId="3241" xr:uid="{00000000-0005-0000-0000-00008C0C0000}"/>
    <cellStyle name="Comma 6 28 3" xfId="1248" xr:uid="{00000000-0005-0000-0000-00008D0C0000}"/>
    <cellStyle name="Comma 6 28 3 2" xfId="2035" xr:uid="{00000000-0005-0000-0000-00008E0C0000}"/>
    <cellStyle name="Comma 6 28 3 2 2" xfId="4279" xr:uid="{00000000-0005-0000-0000-00008F0C0000}"/>
    <cellStyle name="Comma 6 28 3 3" xfId="2759" xr:uid="{00000000-0005-0000-0000-0000900C0000}"/>
    <cellStyle name="Comma 6 28 3 3 2" xfId="5003" xr:uid="{00000000-0005-0000-0000-0000910C0000}"/>
    <cellStyle name="Comma 6 28 3 4" xfId="3493" xr:uid="{00000000-0005-0000-0000-0000920C0000}"/>
    <cellStyle name="Comma 6 28 4" xfId="1463" xr:uid="{00000000-0005-0000-0000-0000930C0000}"/>
    <cellStyle name="Comma 6 28 4 2" xfId="3707" xr:uid="{00000000-0005-0000-0000-0000940C0000}"/>
    <cellStyle name="Comma 6 28 5" xfId="2249" xr:uid="{00000000-0005-0000-0000-0000950C0000}"/>
    <cellStyle name="Comma 6 28 5 2" xfId="4493" xr:uid="{00000000-0005-0000-0000-0000960C0000}"/>
    <cellStyle name="Comma 6 28 6" xfId="2973" xr:uid="{00000000-0005-0000-0000-0000970C0000}"/>
    <cellStyle name="Comma 6 29" xfId="186" xr:uid="{00000000-0005-0000-0000-0000980C0000}"/>
    <cellStyle name="Comma 6 29 2" xfId="996" xr:uid="{00000000-0005-0000-0000-0000990C0000}"/>
    <cellStyle name="Comma 6 29 2 2" xfId="1784" xr:uid="{00000000-0005-0000-0000-00009A0C0000}"/>
    <cellStyle name="Comma 6 29 2 2 2" xfId="4028" xr:uid="{00000000-0005-0000-0000-00009B0C0000}"/>
    <cellStyle name="Comma 6 29 2 3" xfId="2508" xr:uid="{00000000-0005-0000-0000-00009C0C0000}"/>
    <cellStyle name="Comma 6 29 2 3 2" xfId="4752" xr:uid="{00000000-0005-0000-0000-00009D0C0000}"/>
    <cellStyle name="Comma 6 29 2 4" xfId="3242" xr:uid="{00000000-0005-0000-0000-00009E0C0000}"/>
    <cellStyle name="Comma 6 29 3" xfId="1249" xr:uid="{00000000-0005-0000-0000-00009F0C0000}"/>
    <cellStyle name="Comma 6 29 3 2" xfId="2036" xr:uid="{00000000-0005-0000-0000-0000A00C0000}"/>
    <cellStyle name="Comma 6 29 3 2 2" xfId="4280" xr:uid="{00000000-0005-0000-0000-0000A10C0000}"/>
    <cellStyle name="Comma 6 29 3 3" xfId="2760" xr:uid="{00000000-0005-0000-0000-0000A20C0000}"/>
    <cellStyle name="Comma 6 29 3 3 2" xfId="5004" xr:uid="{00000000-0005-0000-0000-0000A30C0000}"/>
    <cellStyle name="Comma 6 29 3 4" xfId="3494" xr:uid="{00000000-0005-0000-0000-0000A40C0000}"/>
    <cellStyle name="Comma 6 29 4" xfId="1464" xr:uid="{00000000-0005-0000-0000-0000A50C0000}"/>
    <cellStyle name="Comma 6 29 4 2" xfId="3708" xr:uid="{00000000-0005-0000-0000-0000A60C0000}"/>
    <cellStyle name="Comma 6 29 5" xfId="2250" xr:uid="{00000000-0005-0000-0000-0000A70C0000}"/>
    <cellStyle name="Comma 6 29 5 2" xfId="4494" xr:uid="{00000000-0005-0000-0000-0000A80C0000}"/>
    <cellStyle name="Comma 6 29 6" xfId="2974" xr:uid="{00000000-0005-0000-0000-0000A90C0000}"/>
    <cellStyle name="Comma 6 3" xfId="187" xr:uid="{00000000-0005-0000-0000-0000AA0C0000}"/>
    <cellStyle name="Comma 6 3 2" xfId="997" xr:uid="{00000000-0005-0000-0000-0000AB0C0000}"/>
    <cellStyle name="Comma 6 3 2 2" xfId="1785" xr:uid="{00000000-0005-0000-0000-0000AC0C0000}"/>
    <cellStyle name="Comma 6 3 2 2 2" xfId="4029" xr:uid="{00000000-0005-0000-0000-0000AD0C0000}"/>
    <cellStyle name="Comma 6 3 2 3" xfId="2509" xr:uid="{00000000-0005-0000-0000-0000AE0C0000}"/>
    <cellStyle name="Comma 6 3 2 3 2" xfId="4753" xr:uid="{00000000-0005-0000-0000-0000AF0C0000}"/>
    <cellStyle name="Comma 6 3 2 4" xfId="3243" xr:uid="{00000000-0005-0000-0000-0000B00C0000}"/>
    <cellStyle name="Comma 6 3 3" xfId="1250" xr:uid="{00000000-0005-0000-0000-0000B10C0000}"/>
    <cellStyle name="Comma 6 3 3 2" xfId="2037" xr:uid="{00000000-0005-0000-0000-0000B20C0000}"/>
    <cellStyle name="Comma 6 3 3 2 2" xfId="4281" xr:uid="{00000000-0005-0000-0000-0000B30C0000}"/>
    <cellStyle name="Comma 6 3 3 3" xfId="2761" xr:uid="{00000000-0005-0000-0000-0000B40C0000}"/>
    <cellStyle name="Comma 6 3 3 3 2" xfId="5005" xr:uid="{00000000-0005-0000-0000-0000B50C0000}"/>
    <cellStyle name="Comma 6 3 3 4" xfId="3495" xr:uid="{00000000-0005-0000-0000-0000B60C0000}"/>
    <cellStyle name="Comma 6 3 4" xfId="1465" xr:uid="{00000000-0005-0000-0000-0000B70C0000}"/>
    <cellStyle name="Comma 6 3 4 2" xfId="3709" xr:uid="{00000000-0005-0000-0000-0000B80C0000}"/>
    <cellStyle name="Comma 6 3 5" xfId="2251" xr:uid="{00000000-0005-0000-0000-0000B90C0000}"/>
    <cellStyle name="Comma 6 3 5 2" xfId="4495" xr:uid="{00000000-0005-0000-0000-0000BA0C0000}"/>
    <cellStyle name="Comma 6 3 6" xfId="2975" xr:uid="{00000000-0005-0000-0000-0000BB0C0000}"/>
    <cellStyle name="Comma 6 30" xfId="188" xr:uid="{00000000-0005-0000-0000-0000BC0C0000}"/>
    <cellStyle name="Comma 6 30 2" xfId="998" xr:uid="{00000000-0005-0000-0000-0000BD0C0000}"/>
    <cellStyle name="Comma 6 30 2 2" xfId="1786" xr:uid="{00000000-0005-0000-0000-0000BE0C0000}"/>
    <cellStyle name="Comma 6 30 2 2 2" xfId="4030" xr:uid="{00000000-0005-0000-0000-0000BF0C0000}"/>
    <cellStyle name="Comma 6 30 2 3" xfId="2510" xr:uid="{00000000-0005-0000-0000-0000C00C0000}"/>
    <cellStyle name="Comma 6 30 2 3 2" xfId="4754" xr:uid="{00000000-0005-0000-0000-0000C10C0000}"/>
    <cellStyle name="Comma 6 30 2 4" xfId="3244" xr:uid="{00000000-0005-0000-0000-0000C20C0000}"/>
    <cellStyle name="Comma 6 30 3" xfId="1251" xr:uid="{00000000-0005-0000-0000-0000C30C0000}"/>
    <cellStyle name="Comma 6 30 3 2" xfId="2038" xr:uid="{00000000-0005-0000-0000-0000C40C0000}"/>
    <cellStyle name="Comma 6 30 3 2 2" xfId="4282" xr:uid="{00000000-0005-0000-0000-0000C50C0000}"/>
    <cellStyle name="Comma 6 30 3 3" xfId="2762" xr:uid="{00000000-0005-0000-0000-0000C60C0000}"/>
    <cellStyle name="Comma 6 30 3 3 2" xfId="5006" xr:uid="{00000000-0005-0000-0000-0000C70C0000}"/>
    <cellStyle name="Comma 6 30 3 4" xfId="3496" xr:uid="{00000000-0005-0000-0000-0000C80C0000}"/>
    <cellStyle name="Comma 6 30 4" xfId="1466" xr:uid="{00000000-0005-0000-0000-0000C90C0000}"/>
    <cellStyle name="Comma 6 30 4 2" xfId="3710" xr:uid="{00000000-0005-0000-0000-0000CA0C0000}"/>
    <cellStyle name="Comma 6 30 5" xfId="2252" xr:uid="{00000000-0005-0000-0000-0000CB0C0000}"/>
    <cellStyle name="Comma 6 30 5 2" xfId="4496" xr:uid="{00000000-0005-0000-0000-0000CC0C0000}"/>
    <cellStyle name="Comma 6 30 6" xfId="2976" xr:uid="{00000000-0005-0000-0000-0000CD0C0000}"/>
    <cellStyle name="Comma 6 31" xfId="189" xr:uid="{00000000-0005-0000-0000-0000CE0C0000}"/>
    <cellStyle name="Comma 6 31 2" xfId="999" xr:uid="{00000000-0005-0000-0000-0000CF0C0000}"/>
    <cellStyle name="Comma 6 31 2 2" xfId="1787" xr:uid="{00000000-0005-0000-0000-0000D00C0000}"/>
    <cellStyle name="Comma 6 31 2 2 2" xfId="4031" xr:uid="{00000000-0005-0000-0000-0000D10C0000}"/>
    <cellStyle name="Comma 6 31 2 3" xfId="2511" xr:uid="{00000000-0005-0000-0000-0000D20C0000}"/>
    <cellStyle name="Comma 6 31 2 3 2" xfId="4755" xr:uid="{00000000-0005-0000-0000-0000D30C0000}"/>
    <cellStyle name="Comma 6 31 2 4" xfId="3245" xr:uid="{00000000-0005-0000-0000-0000D40C0000}"/>
    <cellStyle name="Comma 6 31 3" xfId="1252" xr:uid="{00000000-0005-0000-0000-0000D50C0000}"/>
    <cellStyle name="Comma 6 31 3 2" xfId="2039" xr:uid="{00000000-0005-0000-0000-0000D60C0000}"/>
    <cellStyle name="Comma 6 31 3 2 2" xfId="4283" xr:uid="{00000000-0005-0000-0000-0000D70C0000}"/>
    <cellStyle name="Comma 6 31 3 3" xfId="2763" xr:uid="{00000000-0005-0000-0000-0000D80C0000}"/>
    <cellStyle name="Comma 6 31 3 3 2" xfId="5007" xr:uid="{00000000-0005-0000-0000-0000D90C0000}"/>
    <cellStyle name="Comma 6 31 3 4" xfId="3497" xr:uid="{00000000-0005-0000-0000-0000DA0C0000}"/>
    <cellStyle name="Comma 6 31 4" xfId="1467" xr:uid="{00000000-0005-0000-0000-0000DB0C0000}"/>
    <cellStyle name="Comma 6 31 4 2" xfId="3711" xr:uid="{00000000-0005-0000-0000-0000DC0C0000}"/>
    <cellStyle name="Comma 6 31 5" xfId="2253" xr:uid="{00000000-0005-0000-0000-0000DD0C0000}"/>
    <cellStyle name="Comma 6 31 5 2" xfId="4497" xr:uid="{00000000-0005-0000-0000-0000DE0C0000}"/>
    <cellStyle name="Comma 6 31 6" xfId="2977" xr:uid="{00000000-0005-0000-0000-0000DF0C0000}"/>
    <cellStyle name="Comma 6 32" xfId="190" xr:uid="{00000000-0005-0000-0000-0000E00C0000}"/>
    <cellStyle name="Comma 6 32 2" xfId="1000" xr:uid="{00000000-0005-0000-0000-0000E10C0000}"/>
    <cellStyle name="Comma 6 32 2 2" xfId="1788" xr:uid="{00000000-0005-0000-0000-0000E20C0000}"/>
    <cellStyle name="Comma 6 32 2 2 2" xfId="4032" xr:uid="{00000000-0005-0000-0000-0000E30C0000}"/>
    <cellStyle name="Comma 6 32 2 3" xfId="2512" xr:uid="{00000000-0005-0000-0000-0000E40C0000}"/>
    <cellStyle name="Comma 6 32 2 3 2" xfId="4756" xr:uid="{00000000-0005-0000-0000-0000E50C0000}"/>
    <cellStyle name="Comma 6 32 2 4" xfId="3246" xr:uid="{00000000-0005-0000-0000-0000E60C0000}"/>
    <cellStyle name="Comma 6 32 3" xfId="1253" xr:uid="{00000000-0005-0000-0000-0000E70C0000}"/>
    <cellStyle name="Comma 6 32 3 2" xfId="2040" xr:uid="{00000000-0005-0000-0000-0000E80C0000}"/>
    <cellStyle name="Comma 6 32 3 2 2" xfId="4284" xr:uid="{00000000-0005-0000-0000-0000E90C0000}"/>
    <cellStyle name="Comma 6 32 3 3" xfId="2764" xr:uid="{00000000-0005-0000-0000-0000EA0C0000}"/>
    <cellStyle name="Comma 6 32 3 3 2" xfId="5008" xr:uid="{00000000-0005-0000-0000-0000EB0C0000}"/>
    <cellStyle name="Comma 6 32 3 4" xfId="3498" xr:uid="{00000000-0005-0000-0000-0000EC0C0000}"/>
    <cellStyle name="Comma 6 32 4" xfId="1468" xr:uid="{00000000-0005-0000-0000-0000ED0C0000}"/>
    <cellStyle name="Comma 6 32 4 2" xfId="3712" xr:uid="{00000000-0005-0000-0000-0000EE0C0000}"/>
    <cellStyle name="Comma 6 32 5" xfId="2254" xr:uid="{00000000-0005-0000-0000-0000EF0C0000}"/>
    <cellStyle name="Comma 6 32 5 2" xfId="4498" xr:uid="{00000000-0005-0000-0000-0000F00C0000}"/>
    <cellStyle name="Comma 6 32 6" xfId="2978" xr:uid="{00000000-0005-0000-0000-0000F10C0000}"/>
    <cellStyle name="Comma 6 33" xfId="191" xr:uid="{00000000-0005-0000-0000-0000F20C0000}"/>
    <cellStyle name="Comma 6 33 2" xfId="1001" xr:uid="{00000000-0005-0000-0000-0000F30C0000}"/>
    <cellStyle name="Comma 6 33 2 2" xfId="1789" xr:uid="{00000000-0005-0000-0000-0000F40C0000}"/>
    <cellStyle name="Comma 6 33 2 2 2" xfId="4033" xr:uid="{00000000-0005-0000-0000-0000F50C0000}"/>
    <cellStyle name="Comma 6 33 2 3" xfId="2513" xr:uid="{00000000-0005-0000-0000-0000F60C0000}"/>
    <cellStyle name="Comma 6 33 2 3 2" xfId="4757" xr:uid="{00000000-0005-0000-0000-0000F70C0000}"/>
    <cellStyle name="Comma 6 33 2 4" xfId="3247" xr:uid="{00000000-0005-0000-0000-0000F80C0000}"/>
    <cellStyle name="Comma 6 33 3" xfId="1254" xr:uid="{00000000-0005-0000-0000-0000F90C0000}"/>
    <cellStyle name="Comma 6 33 3 2" xfId="2041" xr:uid="{00000000-0005-0000-0000-0000FA0C0000}"/>
    <cellStyle name="Comma 6 33 3 2 2" xfId="4285" xr:uid="{00000000-0005-0000-0000-0000FB0C0000}"/>
    <cellStyle name="Comma 6 33 3 3" xfId="2765" xr:uid="{00000000-0005-0000-0000-0000FC0C0000}"/>
    <cellStyle name="Comma 6 33 3 3 2" xfId="5009" xr:uid="{00000000-0005-0000-0000-0000FD0C0000}"/>
    <cellStyle name="Comma 6 33 3 4" xfId="3499" xr:uid="{00000000-0005-0000-0000-0000FE0C0000}"/>
    <cellStyle name="Comma 6 33 4" xfId="1469" xr:uid="{00000000-0005-0000-0000-0000FF0C0000}"/>
    <cellStyle name="Comma 6 33 4 2" xfId="3713" xr:uid="{00000000-0005-0000-0000-0000000D0000}"/>
    <cellStyle name="Comma 6 33 5" xfId="2255" xr:uid="{00000000-0005-0000-0000-0000010D0000}"/>
    <cellStyle name="Comma 6 33 5 2" xfId="4499" xr:uid="{00000000-0005-0000-0000-0000020D0000}"/>
    <cellStyle name="Comma 6 33 6" xfId="2979" xr:uid="{00000000-0005-0000-0000-0000030D0000}"/>
    <cellStyle name="Comma 6 34" xfId="192" xr:uid="{00000000-0005-0000-0000-0000040D0000}"/>
    <cellStyle name="Comma 6 34 2" xfId="1002" xr:uid="{00000000-0005-0000-0000-0000050D0000}"/>
    <cellStyle name="Comma 6 34 2 2" xfId="1790" xr:uid="{00000000-0005-0000-0000-0000060D0000}"/>
    <cellStyle name="Comma 6 34 2 2 2" xfId="4034" xr:uid="{00000000-0005-0000-0000-0000070D0000}"/>
    <cellStyle name="Comma 6 34 2 3" xfId="2514" xr:uid="{00000000-0005-0000-0000-0000080D0000}"/>
    <cellStyle name="Comma 6 34 2 3 2" xfId="4758" xr:uid="{00000000-0005-0000-0000-0000090D0000}"/>
    <cellStyle name="Comma 6 34 2 4" xfId="3248" xr:uid="{00000000-0005-0000-0000-00000A0D0000}"/>
    <cellStyle name="Comma 6 34 3" xfId="1255" xr:uid="{00000000-0005-0000-0000-00000B0D0000}"/>
    <cellStyle name="Comma 6 34 3 2" xfId="2042" xr:uid="{00000000-0005-0000-0000-00000C0D0000}"/>
    <cellStyle name="Comma 6 34 3 2 2" xfId="4286" xr:uid="{00000000-0005-0000-0000-00000D0D0000}"/>
    <cellStyle name="Comma 6 34 3 3" xfId="2766" xr:uid="{00000000-0005-0000-0000-00000E0D0000}"/>
    <cellStyle name="Comma 6 34 3 3 2" xfId="5010" xr:uid="{00000000-0005-0000-0000-00000F0D0000}"/>
    <cellStyle name="Comma 6 34 3 4" xfId="3500" xr:uid="{00000000-0005-0000-0000-0000100D0000}"/>
    <cellStyle name="Comma 6 34 4" xfId="1470" xr:uid="{00000000-0005-0000-0000-0000110D0000}"/>
    <cellStyle name="Comma 6 34 4 2" xfId="3714" xr:uid="{00000000-0005-0000-0000-0000120D0000}"/>
    <cellStyle name="Comma 6 34 5" xfId="2256" xr:uid="{00000000-0005-0000-0000-0000130D0000}"/>
    <cellStyle name="Comma 6 34 5 2" xfId="4500" xr:uid="{00000000-0005-0000-0000-0000140D0000}"/>
    <cellStyle name="Comma 6 34 6" xfId="2980" xr:uid="{00000000-0005-0000-0000-0000150D0000}"/>
    <cellStyle name="Comma 6 35" xfId="193" xr:uid="{00000000-0005-0000-0000-0000160D0000}"/>
    <cellStyle name="Comma 6 35 2" xfId="1003" xr:uid="{00000000-0005-0000-0000-0000170D0000}"/>
    <cellStyle name="Comma 6 35 2 2" xfId="1791" xr:uid="{00000000-0005-0000-0000-0000180D0000}"/>
    <cellStyle name="Comma 6 35 2 2 2" xfId="4035" xr:uid="{00000000-0005-0000-0000-0000190D0000}"/>
    <cellStyle name="Comma 6 35 2 3" xfId="2515" xr:uid="{00000000-0005-0000-0000-00001A0D0000}"/>
    <cellStyle name="Comma 6 35 2 3 2" xfId="4759" xr:uid="{00000000-0005-0000-0000-00001B0D0000}"/>
    <cellStyle name="Comma 6 35 2 4" xfId="3249" xr:uid="{00000000-0005-0000-0000-00001C0D0000}"/>
    <cellStyle name="Comma 6 35 3" xfId="1256" xr:uid="{00000000-0005-0000-0000-00001D0D0000}"/>
    <cellStyle name="Comma 6 35 3 2" xfId="2043" xr:uid="{00000000-0005-0000-0000-00001E0D0000}"/>
    <cellStyle name="Comma 6 35 3 2 2" xfId="4287" xr:uid="{00000000-0005-0000-0000-00001F0D0000}"/>
    <cellStyle name="Comma 6 35 3 3" xfId="2767" xr:uid="{00000000-0005-0000-0000-0000200D0000}"/>
    <cellStyle name="Comma 6 35 3 3 2" xfId="5011" xr:uid="{00000000-0005-0000-0000-0000210D0000}"/>
    <cellStyle name="Comma 6 35 3 4" xfId="3501" xr:uid="{00000000-0005-0000-0000-0000220D0000}"/>
    <cellStyle name="Comma 6 35 4" xfId="1471" xr:uid="{00000000-0005-0000-0000-0000230D0000}"/>
    <cellStyle name="Comma 6 35 4 2" xfId="3715" xr:uid="{00000000-0005-0000-0000-0000240D0000}"/>
    <cellStyle name="Comma 6 35 5" xfId="2257" xr:uid="{00000000-0005-0000-0000-0000250D0000}"/>
    <cellStyle name="Comma 6 35 5 2" xfId="4501" xr:uid="{00000000-0005-0000-0000-0000260D0000}"/>
    <cellStyle name="Comma 6 35 6" xfId="2981" xr:uid="{00000000-0005-0000-0000-0000270D0000}"/>
    <cellStyle name="Comma 6 36" xfId="194" xr:uid="{00000000-0005-0000-0000-0000280D0000}"/>
    <cellStyle name="Comma 6 36 2" xfId="1004" xr:uid="{00000000-0005-0000-0000-0000290D0000}"/>
    <cellStyle name="Comma 6 36 2 2" xfId="1792" xr:uid="{00000000-0005-0000-0000-00002A0D0000}"/>
    <cellStyle name="Comma 6 36 2 2 2" xfId="4036" xr:uid="{00000000-0005-0000-0000-00002B0D0000}"/>
    <cellStyle name="Comma 6 36 2 3" xfId="2516" xr:uid="{00000000-0005-0000-0000-00002C0D0000}"/>
    <cellStyle name="Comma 6 36 2 3 2" xfId="4760" xr:uid="{00000000-0005-0000-0000-00002D0D0000}"/>
    <cellStyle name="Comma 6 36 2 4" xfId="3250" xr:uid="{00000000-0005-0000-0000-00002E0D0000}"/>
    <cellStyle name="Comma 6 36 3" xfId="1257" xr:uid="{00000000-0005-0000-0000-00002F0D0000}"/>
    <cellStyle name="Comma 6 36 3 2" xfId="2044" xr:uid="{00000000-0005-0000-0000-0000300D0000}"/>
    <cellStyle name="Comma 6 36 3 2 2" xfId="4288" xr:uid="{00000000-0005-0000-0000-0000310D0000}"/>
    <cellStyle name="Comma 6 36 3 3" xfId="2768" xr:uid="{00000000-0005-0000-0000-0000320D0000}"/>
    <cellStyle name="Comma 6 36 3 3 2" xfId="5012" xr:uid="{00000000-0005-0000-0000-0000330D0000}"/>
    <cellStyle name="Comma 6 36 3 4" xfId="3502" xr:uid="{00000000-0005-0000-0000-0000340D0000}"/>
    <cellStyle name="Comma 6 36 4" xfId="1472" xr:uid="{00000000-0005-0000-0000-0000350D0000}"/>
    <cellStyle name="Comma 6 36 4 2" xfId="3716" xr:uid="{00000000-0005-0000-0000-0000360D0000}"/>
    <cellStyle name="Comma 6 36 5" xfId="2258" xr:uid="{00000000-0005-0000-0000-0000370D0000}"/>
    <cellStyle name="Comma 6 36 5 2" xfId="4502" xr:uid="{00000000-0005-0000-0000-0000380D0000}"/>
    <cellStyle name="Comma 6 36 6" xfId="2982" xr:uid="{00000000-0005-0000-0000-0000390D0000}"/>
    <cellStyle name="Comma 6 37" xfId="195" xr:uid="{00000000-0005-0000-0000-00003A0D0000}"/>
    <cellStyle name="Comma 6 37 2" xfId="1005" xr:uid="{00000000-0005-0000-0000-00003B0D0000}"/>
    <cellStyle name="Comma 6 37 2 2" xfId="1793" xr:uid="{00000000-0005-0000-0000-00003C0D0000}"/>
    <cellStyle name="Comma 6 37 2 2 2" xfId="4037" xr:uid="{00000000-0005-0000-0000-00003D0D0000}"/>
    <cellStyle name="Comma 6 37 2 3" xfId="2517" xr:uid="{00000000-0005-0000-0000-00003E0D0000}"/>
    <cellStyle name="Comma 6 37 2 3 2" xfId="4761" xr:uid="{00000000-0005-0000-0000-00003F0D0000}"/>
    <cellStyle name="Comma 6 37 2 4" xfId="3251" xr:uid="{00000000-0005-0000-0000-0000400D0000}"/>
    <cellStyle name="Comma 6 37 3" xfId="1258" xr:uid="{00000000-0005-0000-0000-0000410D0000}"/>
    <cellStyle name="Comma 6 37 3 2" xfId="2045" xr:uid="{00000000-0005-0000-0000-0000420D0000}"/>
    <cellStyle name="Comma 6 37 3 2 2" xfId="4289" xr:uid="{00000000-0005-0000-0000-0000430D0000}"/>
    <cellStyle name="Comma 6 37 3 3" xfId="2769" xr:uid="{00000000-0005-0000-0000-0000440D0000}"/>
    <cellStyle name="Comma 6 37 3 3 2" xfId="5013" xr:uid="{00000000-0005-0000-0000-0000450D0000}"/>
    <cellStyle name="Comma 6 37 3 4" xfId="3503" xr:uid="{00000000-0005-0000-0000-0000460D0000}"/>
    <cellStyle name="Comma 6 37 4" xfId="1473" xr:uid="{00000000-0005-0000-0000-0000470D0000}"/>
    <cellStyle name="Comma 6 37 4 2" xfId="3717" xr:uid="{00000000-0005-0000-0000-0000480D0000}"/>
    <cellStyle name="Comma 6 37 5" xfId="2259" xr:uid="{00000000-0005-0000-0000-0000490D0000}"/>
    <cellStyle name="Comma 6 37 5 2" xfId="4503" xr:uid="{00000000-0005-0000-0000-00004A0D0000}"/>
    <cellStyle name="Comma 6 37 6" xfId="2983" xr:uid="{00000000-0005-0000-0000-00004B0D0000}"/>
    <cellStyle name="Comma 6 38" xfId="975" xr:uid="{00000000-0005-0000-0000-00004C0D0000}"/>
    <cellStyle name="Comma 6 38 2" xfId="1763" xr:uid="{00000000-0005-0000-0000-00004D0D0000}"/>
    <cellStyle name="Comma 6 38 2 2" xfId="4007" xr:uid="{00000000-0005-0000-0000-00004E0D0000}"/>
    <cellStyle name="Comma 6 38 3" xfId="2487" xr:uid="{00000000-0005-0000-0000-00004F0D0000}"/>
    <cellStyle name="Comma 6 38 3 2" xfId="4731" xr:uid="{00000000-0005-0000-0000-0000500D0000}"/>
    <cellStyle name="Comma 6 38 4" xfId="3221" xr:uid="{00000000-0005-0000-0000-0000510D0000}"/>
    <cellStyle name="Comma 6 39" xfId="1228" xr:uid="{00000000-0005-0000-0000-0000520D0000}"/>
    <cellStyle name="Comma 6 39 2" xfId="2015" xr:uid="{00000000-0005-0000-0000-0000530D0000}"/>
    <cellStyle name="Comma 6 39 2 2" xfId="4259" xr:uid="{00000000-0005-0000-0000-0000540D0000}"/>
    <cellStyle name="Comma 6 39 3" xfId="2739" xr:uid="{00000000-0005-0000-0000-0000550D0000}"/>
    <cellStyle name="Comma 6 39 3 2" xfId="4983" xr:uid="{00000000-0005-0000-0000-0000560D0000}"/>
    <cellStyle name="Comma 6 39 4" xfId="3473" xr:uid="{00000000-0005-0000-0000-0000570D0000}"/>
    <cellStyle name="Comma 6 4" xfId="196" xr:uid="{00000000-0005-0000-0000-0000580D0000}"/>
    <cellStyle name="Comma 6 4 2" xfId="1006" xr:uid="{00000000-0005-0000-0000-0000590D0000}"/>
    <cellStyle name="Comma 6 4 2 2" xfId="1794" xr:uid="{00000000-0005-0000-0000-00005A0D0000}"/>
    <cellStyle name="Comma 6 4 2 2 2" xfId="4038" xr:uid="{00000000-0005-0000-0000-00005B0D0000}"/>
    <cellStyle name="Comma 6 4 2 3" xfId="2518" xr:uid="{00000000-0005-0000-0000-00005C0D0000}"/>
    <cellStyle name="Comma 6 4 2 3 2" xfId="4762" xr:uid="{00000000-0005-0000-0000-00005D0D0000}"/>
    <cellStyle name="Comma 6 4 2 4" xfId="3252" xr:uid="{00000000-0005-0000-0000-00005E0D0000}"/>
    <cellStyle name="Comma 6 4 3" xfId="1259" xr:uid="{00000000-0005-0000-0000-00005F0D0000}"/>
    <cellStyle name="Comma 6 4 3 2" xfId="2046" xr:uid="{00000000-0005-0000-0000-0000600D0000}"/>
    <cellStyle name="Comma 6 4 3 2 2" xfId="4290" xr:uid="{00000000-0005-0000-0000-0000610D0000}"/>
    <cellStyle name="Comma 6 4 3 3" xfId="2770" xr:uid="{00000000-0005-0000-0000-0000620D0000}"/>
    <cellStyle name="Comma 6 4 3 3 2" xfId="5014" xr:uid="{00000000-0005-0000-0000-0000630D0000}"/>
    <cellStyle name="Comma 6 4 3 4" xfId="3504" xr:uid="{00000000-0005-0000-0000-0000640D0000}"/>
    <cellStyle name="Comma 6 4 4" xfId="1474" xr:uid="{00000000-0005-0000-0000-0000650D0000}"/>
    <cellStyle name="Comma 6 4 4 2" xfId="3718" xr:uid="{00000000-0005-0000-0000-0000660D0000}"/>
    <cellStyle name="Comma 6 4 5" xfId="2260" xr:uid="{00000000-0005-0000-0000-0000670D0000}"/>
    <cellStyle name="Comma 6 4 5 2" xfId="4504" xr:uid="{00000000-0005-0000-0000-0000680D0000}"/>
    <cellStyle name="Comma 6 4 6" xfId="2984" xr:uid="{00000000-0005-0000-0000-0000690D0000}"/>
    <cellStyle name="Comma 6 40" xfId="1443" xr:uid="{00000000-0005-0000-0000-00006A0D0000}"/>
    <cellStyle name="Comma 6 40 2" xfId="3687" xr:uid="{00000000-0005-0000-0000-00006B0D0000}"/>
    <cellStyle name="Comma 6 41" xfId="2229" xr:uid="{00000000-0005-0000-0000-00006C0D0000}"/>
    <cellStyle name="Comma 6 41 2" xfId="4473" xr:uid="{00000000-0005-0000-0000-00006D0D0000}"/>
    <cellStyle name="Comma 6 42" xfId="2953" xr:uid="{00000000-0005-0000-0000-00006E0D0000}"/>
    <cellStyle name="Comma 6 5" xfId="197" xr:uid="{00000000-0005-0000-0000-00006F0D0000}"/>
    <cellStyle name="Comma 6 5 2" xfId="1007" xr:uid="{00000000-0005-0000-0000-0000700D0000}"/>
    <cellStyle name="Comma 6 5 2 2" xfId="1795" xr:uid="{00000000-0005-0000-0000-0000710D0000}"/>
    <cellStyle name="Comma 6 5 2 2 2" xfId="4039" xr:uid="{00000000-0005-0000-0000-0000720D0000}"/>
    <cellStyle name="Comma 6 5 2 3" xfId="2519" xr:uid="{00000000-0005-0000-0000-0000730D0000}"/>
    <cellStyle name="Comma 6 5 2 3 2" xfId="4763" xr:uid="{00000000-0005-0000-0000-0000740D0000}"/>
    <cellStyle name="Comma 6 5 2 4" xfId="3253" xr:uid="{00000000-0005-0000-0000-0000750D0000}"/>
    <cellStyle name="Comma 6 5 3" xfId="1260" xr:uid="{00000000-0005-0000-0000-0000760D0000}"/>
    <cellStyle name="Comma 6 5 3 2" xfId="2047" xr:uid="{00000000-0005-0000-0000-0000770D0000}"/>
    <cellStyle name="Comma 6 5 3 2 2" xfId="4291" xr:uid="{00000000-0005-0000-0000-0000780D0000}"/>
    <cellStyle name="Comma 6 5 3 3" xfId="2771" xr:uid="{00000000-0005-0000-0000-0000790D0000}"/>
    <cellStyle name="Comma 6 5 3 3 2" xfId="5015" xr:uid="{00000000-0005-0000-0000-00007A0D0000}"/>
    <cellStyle name="Comma 6 5 3 4" xfId="3505" xr:uid="{00000000-0005-0000-0000-00007B0D0000}"/>
    <cellStyle name="Comma 6 5 4" xfId="1475" xr:uid="{00000000-0005-0000-0000-00007C0D0000}"/>
    <cellStyle name="Comma 6 5 4 2" xfId="3719" xr:uid="{00000000-0005-0000-0000-00007D0D0000}"/>
    <cellStyle name="Comma 6 5 5" xfId="2261" xr:uid="{00000000-0005-0000-0000-00007E0D0000}"/>
    <cellStyle name="Comma 6 5 5 2" xfId="4505" xr:uid="{00000000-0005-0000-0000-00007F0D0000}"/>
    <cellStyle name="Comma 6 5 6" xfId="2985" xr:uid="{00000000-0005-0000-0000-0000800D0000}"/>
    <cellStyle name="Comma 6 6" xfId="198" xr:uid="{00000000-0005-0000-0000-0000810D0000}"/>
    <cellStyle name="Comma 6 6 2" xfId="1008" xr:uid="{00000000-0005-0000-0000-0000820D0000}"/>
    <cellStyle name="Comma 6 6 2 2" xfId="1796" xr:uid="{00000000-0005-0000-0000-0000830D0000}"/>
    <cellStyle name="Comma 6 6 2 2 2" xfId="4040" xr:uid="{00000000-0005-0000-0000-0000840D0000}"/>
    <cellStyle name="Comma 6 6 2 3" xfId="2520" xr:uid="{00000000-0005-0000-0000-0000850D0000}"/>
    <cellStyle name="Comma 6 6 2 3 2" xfId="4764" xr:uid="{00000000-0005-0000-0000-0000860D0000}"/>
    <cellStyle name="Comma 6 6 2 4" xfId="3254" xr:uid="{00000000-0005-0000-0000-0000870D0000}"/>
    <cellStyle name="Comma 6 6 3" xfId="1261" xr:uid="{00000000-0005-0000-0000-0000880D0000}"/>
    <cellStyle name="Comma 6 6 3 2" xfId="2048" xr:uid="{00000000-0005-0000-0000-0000890D0000}"/>
    <cellStyle name="Comma 6 6 3 2 2" xfId="4292" xr:uid="{00000000-0005-0000-0000-00008A0D0000}"/>
    <cellStyle name="Comma 6 6 3 3" xfId="2772" xr:uid="{00000000-0005-0000-0000-00008B0D0000}"/>
    <cellStyle name="Comma 6 6 3 3 2" xfId="5016" xr:uid="{00000000-0005-0000-0000-00008C0D0000}"/>
    <cellStyle name="Comma 6 6 3 4" xfId="3506" xr:uid="{00000000-0005-0000-0000-00008D0D0000}"/>
    <cellStyle name="Comma 6 6 4" xfId="1476" xr:uid="{00000000-0005-0000-0000-00008E0D0000}"/>
    <cellStyle name="Comma 6 6 4 2" xfId="3720" xr:uid="{00000000-0005-0000-0000-00008F0D0000}"/>
    <cellStyle name="Comma 6 6 5" xfId="2262" xr:uid="{00000000-0005-0000-0000-0000900D0000}"/>
    <cellStyle name="Comma 6 6 5 2" xfId="4506" xr:uid="{00000000-0005-0000-0000-0000910D0000}"/>
    <cellStyle name="Comma 6 6 6" xfId="2986" xr:uid="{00000000-0005-0000-0000-0000920D0000}"/>
    <cellStyle name="Comma 6 7" xfId="199" xr:uid="{00000000-0005-0000-0000-0000930D0000}"/>
    <cellStyle name="Comma 6 7 2" xfId="1009" xr:uid="{00000000-0005-0000-0000-0000940D0000}"/>
    <cellStyle name="Comma 6 7 2 2" xfId="1797" xr:uid="{00000000-0005-0000-0000-0000950D0000}"/>
    <cellStyle name="Comma 6 7 2 2 2" xfId="4041" xr:uid="{00000000-0005-0000-0000-0000960D0000}"/>
    <cellStyle name="Comma 6 7 2 3" xfId="2521" xr:uid="{00000000-0005-0000-0000-0000970D0000}"/>
    <cellStyle name="Comma 6 7 2 3 2" xfId="4765" xr:uid="{00000000-0005-0000-0000-0000980D0000}"/>
    <cellStyle name="Comma 6 7 2 4" xfId="3255" xr:uid="{00000000-0005-0000-0000-0000990D0000}"/>
    <cellStyle name="Comma 6 7 3" xfId="1262" xr:uid="{00000000-0005-0000-0000-00009A0D0000}"/>
    <cellStyle name="Comma 6 7 3 2" xfId="2049" xr:uid="{00000000-0005-0000-0000-00009B0D0000}"/>
    <cellStyle name="Comma 6 7 3 2 2" xfId="4293" xr:uid="{00000000-0005-0000-0000-00009C0D0000}"/>
    <cellStyle name="Comma 6 7 3 3" xfId="2773" xr:uid="{00000000-0005-0000-0000-00009D0D0000}"/>
    <cellStyle name="Comma 6 7 3 3 2" xfId="5017" xr:uid="{00000000-0005-0000-0000-00009E0D0000}"/>
    <cellStyle name="Comma 6 7 3 4" xfId="3507" xr:uid="{00000000-0005-0000-0000-00009F0D0000}"/>
    <cellStyle name="Comma 6 7 4" xfId="1477" xr:uid="{00000000-0005-0000-0000-0000A00D0000}"/>
    <cellStyle name="Comma 6 7 4 2" xfId="3721" xr:uid="{00000000-0005-0000-0000-0000A10D0000}"/>
    <cellStyle name="Comma 6 7 5" xfId="2263" xr:uid="{00000000-0005-0000-0000-0000A20D0000}"/>
    <cellStyle name="Comma 6 7 5 2" xfId="4507" xr:uid="{00000000-0005-0000-0000-0000A30D0000}"/>
    <cellStyle name="Comma 6 7 6" xfId="2987" xr:uid="{00000000-0005-0000-0000-0000A40D0000}"/>
    <cellStyle name="Comma 6 8" xfId="200" xr:uid="{00000000-0005-0000-0000-0000A50D0000}"/>
    <cellStyle name="Comma 6 8 2" xfId="1010" xr:uid="{00000000-0005-0000-0000-0000A60D0000}"/>
    <cellStyle name="Comma 6 8 2 2" xfId="1798" xr:uid="{00000000-0005-0000-0000-0000A70D0000}"/>
    <cellStyle name="Comma 6 8 2 2 2" xfId="4042" xr:uid="{00000000-0005-0000-0000-0000A80D0000}"/>
    <cellStyle name="Comma 6 8 2 3" xfId="2522" xr:uid="{00000000-0005-0000-0000-0000A90D0000}"/>
    <cellStyle name="Comma 6 8 2 3 2" xfId="4766" xr:uid="{00000000-0005-0000-0000-0000AA0D0000}"/>
    <cellStyle name="Comma 6 8 2 4" xfId="3256" xr:uid="{00000000-0005-0000-0000-0000AB0D0000}"/>
    <cellStyle name="Comma 6 8 3" xfId="1263" xr:uid="{00000000-0005-0000-0000-0000AC0D0000}"/>
    <cellStyle name="Comma 6 8 3 2" xfId="2050" xr:uid="{00000000-0005-0000-0000-0000AD0D0000}"/>
    <cellStyle name="Comma 6 8 3 2 2" xfId="4294" xr:uid="{00000000-0005-0000-0000-0000AE0D0000}"/>
    <cellStyle name="Comma 6 8 3 3" xfId="2774" xr:uid="{00000000-0005-0000-0000-0000AF0D0000}"/>
    <cellStyle name="Comma 6 8 3 3 2" xfId="5018" xr:uid="{00000000-0005-0000-0000-0000B00D0000}"/>
    <cellStyle name="Comma 6 8 3 4" xfId="3508" xr:uid="{00000000-0005-0000-0000-0000B10D0000}"/>
    <cellStyle name="Comma 6 8 4" xfId="1478" xr:uid="{00000000-0005-0000-0000-0000B20D0000}"/>
    <cellStyle name="Comma 6 8 4 2" xfId="3722" xr:uid="{00000000-0005-0000-0000-0000B30D0000}"/>
    <cellStyle name="Comma 6 8 5" xfId="2264" xr:uid="{00000000-0005-0000-0000-0000B40D0000}"/>
    <cellStyle name="Comma 6 8 5 2" xfId="4508" xr:uid="{00000000-0005-0000-0000-0000B50D0000}"/>
    <cellStyle name="Comma 6 8 6" xfId="2988" xr:uid="{00000000-0005-0000-0000-0000B60D0000}"/>
    <cellStyle name="Comma 6 9" xfId="201" xr:uid="{00000000-0005-0000-0000-0000B70D0000}"/>
    <cellStyle name="Comma 6 9 2" xfId="1011" xr:uid="{00000000-0005-0000-0000-0000B80D0000}"/>
    <cellStyle name="Comma 6 9 2 2" xfId="1799" xr:uid="{00000000-0005-0000-0000-0000B90D0000}"/>
    <cellStyle name="Comma 6 9 2 2 2" xfId="4043" xr:uid="{00000000-0005-0000-0000-0000BA0D0000}"/>
    <cellStyle name="Comma 6 9 2 3" xfId="2523" xr:uid="{00000000-0005-0000-0000-0000BB0D0000}"/>
    <cellStyle name="Comma 6 9 2 3 2" xfId="4767" xr:uid="{00000000-0005-0000-0000-0000BC0D0000}"/>
    <cellStyle name="Comma 6 9 2 4" xfId="3257" xr:uid="{00000000-0005-0000-0000-0000BD0D0000}"/>
    <cellStyle name="Comma 6 9 3" xfId="1264" xr:uid="{00000000-0005-0000-0000-0000BE0D0000}"/>
    <cellStyle name="Comma 6 9 3 2" xfId="2051" xr:uid="{00000000-0005-0000-0000-0000BF0D0000}"/>
    <cellStyle name="Comma 6 9 3 2 2" xfId="4295" xr:uid="{00000000-0005-0000-0000-0000C00D0000}"/>
    <cellStyle name="Comma 6 9 3 3" xfId="2775" xr:uid="{00000000-0005-0000-0000-0000C10D0000}"/>
    <cellStyle name="Comma 6 9 3 3 2" xfId="5019" xr:uid="{00000000-0005-0000-0000-0000C20D0000}"/>
    <cellStyle name="Comma 6 9 3 4" xfId="3509" xr:uid="{00000000-0005-0000-0000-0000C30D0000}"/>
    <cellStyle name="Comma 6 9 4" xfId="1479" xr:uid="{00000000-0005-0000-0000-0000C40D0000}"/>
    <cellStyle name="Comma 6 9 4 2" xfId="3723" xr:uid="{00000000-0005-0000-0000-0000C50D0000}"/>
    <cellStyle name="Comma 6 9 5" xfId="2265" xr:uid="{00000000-0005-0000-0000-0000C60D0000}"/>
    <cellStyle name="Comma 6 9 5 2" xfId="4509" xr:uid="{00000000-0005-0000-0000-0000C70D0000}"/>
    <cellStyle name="Comma 6 9 6" xfId="2989" xr:uid="{00000000-0005-0000-0000-0000C80D0000}"/>
    <cellStyle name="Comma 60" xfId="1033" xr:uid="{00000000-0005-0000-0000-0000C90D0000}"/>
    <cellStyle name="Comma 60 2" xfId="1821" xr:uid="{00000000-0005-0000-0000-0000CA0D0000}"/>
    <cellStyle name="Comma 60 2 2" xfId="4065" xr:uid="{00000000-0005-0000-0000-0000CB0D0000}"/>
    <cellStyle name="Comma 60 3" xfId="2545" xr:uid="{00000000-0005-0000-0000-0000CC0D0000}"/>
    <cellStyle name="Comma 60 3 2" xfId="4789" xr:uid="{00000000-0005-0000-0000-0000CD0D0000}"/>
    <cellStyle name="Comma 60 4" xfId="3279" xr:uid="{00000000-0005-0000-0000-0000CE0D0000}"/>
    <cellStyle name="Comma 61" xfId="1067" xr:uid="{00000000-0005-0000-0000-0000CF0D0000}"/>
    <cellStyle name="Comma 61 2" xfId="1854" xr:uid="{00000000-0005-0000-0000-0000D00D0000}"/>
    <cellStyle name="Comma 61 2 2" xfId="4098" xr:uid="{00000000-0005-0000-0000-0000D10D0000}"/>
    <cellStyle name="Comma 61 3" xfId="2578" xr:uid="{00000000-0005-0000-0000-0000D20D0000}"/>
    <cellStyle name="Comma 61 3 2" xfId="4822" xr:uid="{00000000-0005-0000-0000-0000D30D0000}"/>
    <cellStyle name="Comma 61 4" xfId="3312" xr:uid="{00000000-0005-0000-0000-0000D40D0000}"/>
    <cellStyle name="Comma 62" xfId="1069" xr:uid="{00000000-0005-0000-0000-0000D50D0000}"/>
    <cellStyle name="Comma 62 2" xfId="1856" xr:uid="{00000000-0005-0000-0000-0000D60D0000}"/>
    <cellStyle name="Comma 62 2 2" xfId="4100" xr:uid="{00000000-0005-0000-0000-0000D70D0000}"/>
    <cellStyle name="Comma 62 3" xfId="2580" xr:uid="{00000000-0005-0000-0000-0000D80D0000}"/>
    <cellStyle name="Comma 62 3 2" xfId="4824" xr:uid="{00000000-0005-0000-0000-0000D90D0000}"/>
    <cellStyle name="Comma 62 4" xfId="3314" xr:uid="{00000000-0005-0000-0000-0000DA0D0000}"/>
    <cellStyle name="Comma 63" xfId="1082" xr:uid="{00000000-0005-0000-0000-0000DB0D0000}"/>
    <cellStyle name="Comma 63 2" xfId="1869" xr:uid="{00000000-0005-0000-0000-0000DC0D0000}"/>
    <cellStyle name="Comma 63 2 2" xfId="4113" xr:uid="{00000000-0005-0000-0000-0000DD0D0000}"/>
    <cellStyle name="Comma 63 3" xfId="2593" xr:uid="{00000000-0005-0000-0000-0000DE0D0000}"/>
    <cellStyle name="Comma 63 3 2" xfId="4837" xr:uid="{00000000-0005-0000-0000-0000DF0D0000}"/>
    <cellStyle name="Comma 63 4" xfId="3327" xr:uid="{00000000-0005-0000-0000-0000E00D0000}"/>
    <cellStyle name="Comma 64" xfId="1084" xr:uid="{00000000-0005-0000-0000-0000E10D0000}"/>
    <cellStyle name="Comma 64 2" xfId="1871" xr:uid="{00000000-0005-0000-0000-0000E20D0000}"/>
    <cellStyle name="Comma 64 2 2" xfId="4115" xr:uid="{00000000-0005-0000-0000-0000E30D0000}"/>
    <cellStyle name="Comma 64 3" xfId="2595" xr:uid="{00000000-0005-0000-0000-0000E40D0000}"/>
    <cellStyle name="Comma 64 3 2" xfId="4839" xr:uid="{00000000-0005-0000-0000-0000E50D0000}"/>
    <cellStyle name="Comma 64 4" xfId="3329" xr:uid="{00000000-0005-0000-0000-0000E60D0000}"/>
    <cellStyle name="Comma 65" xfId="1103" xr:uid="{00000000-0005-0000-0000-0000E70D0000}"/>
    <cellStyle name="Comma 65 2" xfId="1890" xr:uid="{00000000-0005-0000-0000-0000E80D0000}"/>
    <cellStyle name="Comma 65 2 2" xfId="4134" xr:uid="{00000000-0005-0000-0000-0000E90D0000}"/>
    <cellStyle name="Comma 65 3" xfId="2614" xr:uid="{00000000-0005-0000-0000-0000EA0D0000}"/>
    <cellStyle name="Comma 65 3 2" xfId="4858" xr:uid="{00000000-0005-0000-0000-0000EB0D0000}"/>
    <cellStyle name="Comma 65 4" xfId="3348" xr:uid="{00000000-0005-0000-0000-0000EC0D0000}"/>
    <cellStyle name="Comma 66" xfId="1105" xr:uid="{00000000-0005-0000-0000-0000ED0D0000}"/>
    <cellStyle name="Comma 66 2" xfId="1892" xr:uid="{00000000-0005-0000-0000-0000EE0D0000}"/>
    <cellStyle name="Comma 66 2 2" xfId="4136" xr:uid="{00000000-0005-0000-0000-0000EF0D0000}"/>
    <cellStyle name="Comma 66 3" xfId="2616" xr:uid="{00000000-0005-0000-0000-0000F00D0000}"/>
    <cellStyle name="Comma 66 3 2" xfId="4860" xr:uid="{00000000-0005-0000-0000-0000F10D0000}"/>
    <cellStyle name="Comma 66 4" xfId="3350" xr:uid="{00000000-0005-0000-0000-0000F20D0000}"/>
    <cellStyle name="Comma 67" xfId="1111" xr:uid="{00000000-0005-0000-0000-0000F30D0000}"/>
    <cellStyle name="Comma 67 2" xfId="1898" xr:uid="{00000000-0005-0000-0000-0000F40D0000}"/>
    <cellStyle name="Comma 67 2 2" xfId="4142" xr:uid="{00000000-0005-0000-0000-0000F50D0000}"/>
    <cellStyle name="Comma 67 3" xfId="2622" xr:uid="{00000000-0005-0000-0000-0000F60D0000}"/>
    <cellStyle name="Comma 67 3 2" xfId="4866" xr:uid="{00000000-0005-0000-0000-0000F70D0000}"/>
    <cellStyle name="Comma 67 4" xfId="3356" xr:uid="{00000000-0005-0000-0000-0000F80D0000}"/>
    <cellStyle name="Comma 68" xfId="1125" xr:uid="{00000000-0005-0000-0000-0000F90D0000}"/>
    <cellStyle name="Comma 68 2" xfId="1912" xr:uid="{00000000-0005-0000-0000-0000FA0D0000}"/>
    <cellStyle name="Comma 68 2 2" xfId="4156" xr:uid="{00000000-0005-0000-0000-0000FB0D0000}"/>
    <cellStyle name="Comma 68 3" xfId="2636" xr:uid="{00000000-0005-0000-0000-0000FC0D0000}"/>
    <cellStyle name="Comma 68 3 2" xfId="4880" xr:uid="{00000000-0005-0000-0000-0000FD0D0000}"/>
    <cellStyle name="Comma 68 4" xfId="3370" xr:uid="{00000000-0005-0000-0000-0000FE0D0000}"/>
    <cellStyle name="Comma 69" xfId="1321" xr:uid="{00000000-0005-0000-0000-0000FF0D0000}"/>
    <cellStyle name="Comma 69 2" xfId="3565" xr:uid="{00000000-0005-0000-0000-0000000E0000}"/>
    <cellStyle name="Comma 7" xfId="202" xr:uid="{00000000-0005-0000-0000-0000010E0000}"/>
    <cellStyle name="Comma 7 10" xfId="203" xr:uid="{00000000-0005-0000-0000-0000020E0000}"/>
    <cellStyle name="Comma 7 10 2" xfId="1013" xr:uid="{00000000-0005-0000-0000-0000030E0000}"/>
    <cellStyle name="Comma 7 10 2 2" xfId="1801" xr:uid="{00000000-0005-0000-0000-0000040E0000}"/>
    <cellStyle name="Comma 7 10 2 2 2" xfId="4045" xr:uid="{00000000-0005-0000-0000-0000050E0000}"/>
    <cellStyle name="Comma 7 10 2 3" xfId="2525" xr:uid="{00000000-0005-0000-0000-0000060E0000}"/>
    <cellStyle name="Comma 7 10 2 3 2" xfId="4769" xr:uid="{00000000-0005-0000-0000-0000070E0000}"/>
    <cellStyle name="Comma 7 10 2 4" xfId="3259" xr:uid="{00000000-0005-0000-0000-0000080E0000}"/>
    <cellStyle name="Comma 7 10 3" xfId="1266" xr:uid="{00000000-0005-0000-0000-0000090E0000}"/>
    <cellStyle name="Comma 7 10 3 2" xfId="2053" xr:uid="{00000000-0005-0000-0000-00000A0E0000}"/>
    <cellStyle name="Comma 7 10 3 2 2" xfId="4297" xr:uid="{00000000-0005-0000-0000-00000B0E0000}"/>
    <cellStyle name="Comma 7 10 3 3" xfId="2777" xr:uid="{00000000-0005-0000-0000-00000C0E0000}"/>
    <cellStyle name="Comma 7 10 3 3 2" xfId="5021" xr:uid="{00000000-0005-0000-0000-00000D0E0000}"/>
    <cellStyle name="Comma 7 10 3 4" xfId="3511" xr:uid="{00000000-0005-0000-0000-00000E0E0000}"/>
    <cellStyle name="Comma 7 10 4" xfId="1481" xr:uid="{00000000-0005-0000-0000-00000F0E0000}"/>
    <cellStyle name="Comma 7 10 4 2" xfId="3725" xr:uid="{00000000-0005-0000-0000-0000100E0000}"/>
    <cellStyle name="Comma 7 10 5" xfId="2267" xr:uid="{00000000-0005-0000-0000-0000110E0000}"/>
    <cellStyle name="Comma 7 10 5 2" xfId="4511" xr:uid="{00000000-0005-0000-0000-0000120E0000}"/>
    <cellStyle name="Comma 7 10 6" xfId="2991" xr:uid="{00000000-0005-0000-0000-0000130E0000}"/>
    <cellStyle name="Comma 7 11" xfId="204" xr:uid="{00000000-0005-0000-0000-0000140E0000}"/>
    <cellStyle name="Comma 7 11 2" xfId="1014" xr:uid="{00000000-0005-0000-0000-0000150E0000}"/>
    <cellStyle name="Comma 7 11 2 2" xfId="1802" xr:uid="{00000000-0005-0000-0000-0000160E0000}"/>
    <cellStyle name="Comma 7 11 2 2 2" xfId="4046" xr:uid="{00000000-0005-0000-0000-0000170E0000}"/>
    <cellStyle name="Comma 7 11 2 3" xfId="2526" xr:uid="{00000000-0005-0000-0000-0000180E0000}"/>
    <cellStyle name="Comma 7 11 2 3 2" xfId="4770" xr:uid="{00000000-0005-0000-0000-0000190E0000}"/>
    <cellStyle name="Comma 7 11 2 4" xfId="3260" xr:uid="{00000000-0005-0000-0000-00001A0E0000}"/>
    <cellStyle name="Comma 7 11 3" xfId="1267" xr:uid="{00000000-0005-0000-0000-00001B0E0000}"/>
    <cellStyle name="Comma 7 11 3 2" xfId="2054" xr:uid="{00000000-0005-0000-0000-00001C0E0000}"/>
    <cellStyle name="Comma 7 11 3 2 2" xfId="4298" xr:uid="{00000000-0005-0000-0000-00001D0E0000}"/>
    <cellStyle name="Comma 7 11 3 3" xfId="2778" xr:uid="{00000000-0005-0000-0000-00001E0E0000}"/>
    <cellStyle name="Comma 7 11 3 3 2" xfId="5022" xr:uid="{00000000-0005-0000-0000-00001F0E0000}"/>
    <cellStyle name="Comma 7 11 3 4" xfId="3512" xr:uid="{00000000-0005-0000-0000-0000200E0000}"/>
    <cellStyle name="Comma 7 11 4" xfId="1482" xr:uid="{00000000-0005-0000-0000-0000210E0000}"/>
    <cellStyle name="Comma 7 11 4 2" xfId="3726" xr:uid="{00000000-0005-0000-0000-0000220E0000}"/>
    <cellStyle name="Comma 7 11 5" xfId="2268" xr:uid="{00000000-0005-0000-0000-0000230E0000}"/>
    <cellStyle name="Comma 7 11 5 2" xfId="4512" xr:uid="{00000000-0005-0000-0000-0000240E0000}"/>
    <cellStyle name="Comma 7 11 6" xfId="2992" xr:uid="{00000000-0005-0000-0000-0000250E0000}"/>
    <cellStyle name="Comma 7 12" xfId="205" xr:uid="{00000000-0005-0000-0000-0000260E0000}"/>
    <cellStyle name="Comma 7 12 2" xfId="1015" xr:uid="{00000000-0005-0000-0000-0000270E0000}"/>
    <cellStyle name="Comma 7 12 2 2" xfId="1803" xr:uid="{00000000-0005-0000-0000-0000280E0000}"/>
    <cellStyle name="Comma 7 12 2 2 2" xfId="4047" xr:uid="{00000000-0005-0000-0000-0000290E0000}"/>
    <cellStyle name="Comma 7 12 2 3" xfId="2527" xr:uid="{00000000-0005-0000-0000-00002A0E0000}"/>
    <cellStyle name="Comma 7 12 2 3 2" xfId="4771" xr:uid="{00000000-0005-0000-0000-00002B0E0000}"/>
    <cellStyle name="Comma 7 12 2 4" xfId="3261" xr:uid="{00000000-0005-0000-0000-00002C0E0000}"/>
    <cellStyle name="Comma 7 12 3" xfId="1268" xr:uid="{00000000-0005-0000-0000-00002D0E0000}"/>
    <cellStyle name="Comma 7 12 3 2" xfId="2055" xr:uid="{00000000-0005-0000-0000-00002E0E0000}"/>
    <cellStyle name="Comma 7 12 3 2 2" xfId="4299" xr:uid="{00000000-0005-0000-0000-00002F0E0000}"/>
    <cellStyle name="Comma 7 12 3 3" xfId="2779" xr:uid="{00000000-0005-0000-0000-0000300E0000}"/>
    <cellStyle name="Comma 7 12 3 3 2" xfId="5023" xr:uid="{00000000-0005-0000-0000-0000310E0000}"/>
    <cellStyle name="Comma 7 12 3 4" xfId="3513" xr:uid="{00000000-0005-0000-0000-0000320E0000}"/>
    <cellStyle name="Comma 7 12 4" xfId="1483" xr:uid="{00000000-0005-0000-0000-0000330E0000}"/>
    <cellStyle name="Comma 7 12 4 2" xfId="3727" xr:uid="{00000000-0005-0000-0000-0000340E0000}"/>
    <cellStyle name="Comma 7 12 5" xfId="2269" xr:uid="{00000000-0005-0000-0000-0000350E0000}"/>
    <cellStyle name="Comma 7 12 5 2" xfId="4513" xr:uid="{00000000-0005-0000-0000-0000360E0000}"/>
    <cellStyle name="Comma 7 12 6" xfId="2993" xr:uid="{00000000-0005-0000-0000-0000370E0000}"/>
    <cellStyle name="Comma 7 13" xfId="206" xr:uid="{00000000-0005-0000-0000-0000380E0000}"/>
    <cellStyle name="Comma 7 13 2" xfId="1016" xr:uid="{00000000-0005-0000-0000-0000390E0000}"/>
    <cellStyle name="Comma 7 13 2 2" xfId="1804" xr:uid="{00000000-0005-0000-0000-00003A0E0000}"/>
    <cellStyle name="Comma 7 13 2 2 2" xfId="4048" xr:uid="{00000000-0005-0000-0000-00003B0E0000}"/>
    <cellStyle name="Comma 7 13 2 3" xfId="2528" xr:uid="{00000000-0005-0000-0000-00003C0E0000}"/>
    <cellStyle name="Comma 7 13 2 3 2" xfId="4772" xr:uid="{00000000-0005-0000-0000-00003D0E0000}"/>
    <cellStyle name="Comma 7 13 2 4" xfId="3262" xr:uid="{00000000-0005-0000-0000-00003E0E0000}"/>
    <cellStyle name="Comma 7 13 3" xfId="1269" xr:uid="{00000000-0005-0000-0000-00003F0E0000}"/>
    <cellStyle name="Comma 7 13 3 2" xfId="2056" xr:uid="{00000000-0005-0000-0000-0000400E0000}"/>
    <cellStyle name="Comma 7 13 3 2 2" xfId="4300" xr:uid="{00000000-0005-0000-0000-0000410E0000}"/>
    <cellStyle name="Comma 7 13 3 3" xfId="2780" xr:uid="{00000000-0005-0000-0000-0000420E0000}"/>
    <cellStyle name="Comma 7 13 3 3 2" xfId="5024" xr:uid="{00000000-0005-0000-0000-0000430E0000}"/>
    <cellStyle name="Comma 7 13 3 4" xfId="3514" xr:uid="{00000000-0005-0000-0000-0000440E0000}"/>
    <cellStyle name="Comma 7 13 4" xfId="1484" xr:uid="{00000000-0005-0000-0000-0000450E0000}"/>
    <cellStyle name="Comma 7 13 4 2" xfId="3728" xr:uid="{00000000-0005-0000-0000-0000460E0000}"/>
    <cellStyle name="Comma 7 13 5" xfId="2270" xr:uid="{00000000-0005-0000-0000-0000470E0000}"/>
    <cellStyle name="Comma 7 13 5 2" xfId="4514" xr:uid="{00000000-0005-0000-0000-0000480E0000}"/>
    <cellStyle name="Comma 7 13 6" xfId="2994" xr:uid="{00000000-0005-0000-0000-0000490E0000}"/>
    <cellStyle name="Comma 7 14" xfId="207" xr:uid="{00000000-0005-0000-0000-00004A0E0000}"/>
    <cellStyle name="Comma 7 14 2" xfId="1017" xr:uid="{00000000-0005-0000-0000-00004B0E0000}"/>
    <cellStyle name="Comma 7 14 2 2" xfId="1805" xr:uid="{00000000-0005-0000-0000-00004C0E0000}"/>
    <cellStyle name="Comma 7 14 2 2 2" xfId="4049" xr:uid="{00000000-0005-0000-0000-00004D0E0000}"/>
    <cellStyle name="Comma 7 14 2 3" xfId="2529" xr:uid="{00000000-0005-0000-0000-00004E0E0000}"/>
    <cellStyle name="Comma 7 14 2 3 2" xfId="4773" xr:uid="{00000000-0005-0000-0000-00004F0E0000}"/>
    <cellStyle name="Comma 7 14 2 4" xfId="3263" xr:uid="{00000000-0005-0000-0000-0000500E0000}"/>
    <cellStyle name="Comma 7 14 3" xfId="1270" xr:uid="{00000000-0005-0000-0000-0000510E0000}"/>
    <cellStyle name="Comma 7 14 3 2" xfId="2057" xr:uid="{00000000-0005-0000-0000-0000520E0000}"/>
    <cellStyle name="Comma 7 14 3 2 2" xfId="4301" xr:uid="{00000000-0005-0000-0000-0000530E0000}"/>
    <cellStyle name="Comma 7 14 3 3" xfId="2781" xr:uid="{00000000-0005-0000-0000-0000540E0000}"/>
    <cellStyle name="Comma 7 14 3 3 2" xfId="5025" xr:uid="{00000000-0005-0000-0000-0000550E0000}"/>
    <cellStyle name="Comma 7 14 3 4" xfId="3515" xr:uid="{00000000-0005-0000-0000-0000560E0000}"/>
    <cellStyle name="Comma 7 14 4" xfId="1485" xr:uid="{00000000-0005-0000-0000-0000570E0000}"/>
    <cellStyle name="Comma 7 14 4 2" xfId="3729" xr:uid="{00000000-0005-0000-0000-0000580E0000}"/>
    <cellStyle name="Comma 7 14 5" xfId="2271" xr:uid="{00000000-0005-0000-0000-0000590E0000}"/>
    <cellStyle name="Comma 7 14 5 2" xfId="4515" xr:uid="{00000000-0005-0000-0000-00005A0E0000}"/>
    <cellStyle name="Comma 7 14 6" xfId="2995" xr:uid="{00000000-0005-0000-0000-00005B0E0000}"/>
    <cellStyle name="Comma 7 15" xfId="208" xr:uid="{00000000-0005-0000-0000-00005C0E0000}"/>
    <cellStyle name="Comma 7 15 2" xfId="1018" xr:uid="{00000000-0005-0000-0000-00005D0E0000}"/>
    <cellStyle name="Comma 7 15 2 2" xfId="1806" xr:uid="{00000000-0005-0000-0000-00005E0E0000}"/>
    <cellStyle name="Comma 7 15 2 2 2" xfId="4050" xr:uid="{00000000-0005-0000-0000-00005F0E0000}"/>
    <cellStyle name="Comma 7 15 2 3" xfId="2530" xr:uid="{00000000-0005-0000-0000-0000600E0000}"/>
    <cellStyle name="Comma 7 15 2 3 2" xfId="4774" xr:uid="{00000000-0005-0000-0000-0000610E0000}"/>
    <cellStyle name="Comma 7 15 2 4" xfId="3264" xr:uid="{00000000-0005-0000-0000-0000620E0000}"/>
    <cellStyle name="Comma 7 15 3" xfId="1271" xr:uid="{00000000-0005-0000-0000-0000630E0000}"/>
    <cellStyle name="Comma 7 15 3 2" xfId="2058" xr:uid="{00000000-0005-0000-0000-0000640E0000}"/>
    <cellStyle name="Comma 7 15 3 2 2" xfId="4302" xr:uid="{00000000-0005-0000-0000-0000650E0000}"/>
    <cellStyle name="Comma 7 15 3 3" xfId="2782" xr:uid="{00000000-0005-0000-0000-0000660E0000}"/>
    <cellStyle name="Comma 7 15 3 3 2" xfId="5026" xr:uid="{00000000-0005-0000-0000-0000670E0000}"/>
    <cellStyle name="Comma 7 15 3 4" xfId="3516" xr:uid="{00000000-0005-0000-0000-0000680E0000}"/>
    <cellStyle name="Comma 7 15 4" xfId="1486" xr:uid="{00000000-0005-0000-0000-0000690E0000}"/>
    <cellStyle name="Comma 7 15 4 2" xfId="3730" xr:uid="{00000000-0005-0000-0000-00006A0E0000}"/>
    <cellStyle name="Comma 7 15 5" xfId="2272" xr:uid="{00000000-0005-0000-0000-00006B0E0000}"/>
    <cellStyle name="Comma 7 15 5 2" xfId="4516" xr:uid="{00000000-0005-0000-0000-00006C0E0000}"/>
    <cellStyle name="Comma 7 15 6" xfId="2996" xr:uid="{00000000-0005-0000-0000-00006D0E0000}"/>
    <cellStyle name="Comma 7 16" xfId="1012" xr:uid="{00000000-0005-0000-0000-00006E0E0000}"/>
    <cellStyle name="Comma 7 16 2" xfId="1800" xr:uid="{00000000-0005-0000-0000-00006F0E0000}"/>
    <cellStyle name="Comma 7 16 2 2" xfId="4044" xr:uid="{00000000-0005-0000-0000-0000700E0000}"/>
    <cellStyle name="Comma 7 16 3" xfId="2524" xr:uid="{00000000-0005-0000-0000-0000710E0000}"/>
    <cellStyle name="Comma 7 16 3 2" xfId="4768" xr:uid="{00000000-0005-0000-0000-0000720E0000}"/>
    <cellStyle name="Comma 7 16 4" xfId="3258" xr:uid="{00000000-0005-0000-0000-0000730E0000}"/>
    <cellStyle name="Comma 7 17" xfId="1265" xr:uid="{00000000-0005-0000-0000-0000740E0000}"/>
    <cellStyle name="Comma 7 17 2" xfId="2052" xr:uid="{00000000-0005-0000-0000-0000750E0000}"/>
    <cellStyle name="Comma 7 17 2 2" xfId="4296" xr:uid="{00000000-0005-0000-0000-0000760E0000}"/>
    <cellStyle name="Comma 7 17 3" xfId="2776" xr:uid="{00000000-0005-0000-0000-0000770E0000}"/>
    <cellStyle name="Comma 7 17 3 2" xfId="5020" xr:uid="{00000000-0005-0000-0000-0000780E0000}"/>
    <cellStyle name="Comma 7 17 4" xfId="3510" xr:uid="{00000000-0005-0000-0000-0000790E0000}"/>
    <cellStyle name="Comma 7 18" xfId="1480" xr:uid="{00000000-0005-0000-0000-00007A0E0000}"/>
    <cellStyle name="Comma 7 18 2" xfId="3724" xr:uid="{00000000-0005-0000-0000-00007B0E0000}"/>
    <cellStyle name="Comma 7 19" xfId="2266" xr:uid="{00000000-0005-0000-0000-00007C0E0000}"/>
    <cellStyle name="Comma 7 19 2" xfId="4510" xr:uid="{00000000-0005-0000-0000-00007D0E0000}"/>
    <cellStyle name="Comma 7 2" xfId="209" xr:uid="{00000000-0005-0000-0000-00007E0E0000}"/>
    <cellStyle name="Comma 7 2 2" xfId="1019" xr:uid="{00000000-0005-0000-0000-00007F0E0000}"/>
    <cellStyle name="Comma 7 2 2 2" xfId="1807" xr:uid="{00000000-0005-0000-0000-0000800E0000}"/>
    <cellStyle name="Comma 7 2 2 2 2" xfId="4051" xr:uid="{00000000-0005-0000-0000-0000810E0000}"/>
    <cellStyle name="Comma 7 2 2 3" xfId="2531" xr:uid="{00000000-0005-0000-0000-0000820E0000}"/>
    <cellStyle name="Comma 7 2 2 3 2" xfId="4775" xr:uid="{00000000-0005-0000-0000-0000830E0000}"/>
    <cellStyle name="Comma 7 2 2 4" xfId="3265" xr:uid="{00000000-0005-0000-0000-0000840E0000}"/>
    <cellStyle name="Comma 7 2 3" xfId="1272" xr:uid="{00000000-0005-0000-0000-0000850E0000}"/>
    <cellStyle name="Comma 7 2 3 2" xfId="2059" xr:uid="{00000000-0005-0000-0000-0000860E0000}"/>
    <cellStyle name="Comma 7 2 3 2 2" xfId="4303" xr:uid="{00000000-0005-0000-0000-0000870E0000}"/>
    <cellStyle name="Comma 7 2 3 3" xfId="2783" xr:uid="{00000000-0005-0000-0000-0000880E0000}"/>
    <cellStyle name="Comma 7 2 3 3 2" xfId="5027" xr:uid="{00000000-0005-0000-0000-0000890E0000}"/>
    <cellStyle name="Comma 7 2 3 4" xfId="3517" xr:uid="{00000000-0005-0000-0000-00008A0E0000}"/>
    <cellStyle name="Comma 7 2 4" xfId="1487" xr:uid="{00000000-0005-0000-0000-00008B0E0000}"/>
    <cellStyle name="Comma 7 2 4 2" xfId="3731" xr:uid="{00000000-0005-0000-0000-00008C0E0000}"/>
    <cellStyle name="Comma 7 2 5" xfId="2273" xr:uid="{00000000-0005-0000-0000-00008D0E0000}"/>
    <cellStyle name="Comma 7 2 5 2" xfId="4517" xr:uid="{00000000-0005-0000-0000-00008E0E0000}"/>
    <cellStyle name="Comma 7 2 6" xfId="2997" xr:uid="{00000000-0005-0000-0000-00008F0E0000}"/>
    <cellStyle name="Comma 7 20" xfId="2990" xr:uid="{00000000-0005-0000-0000-0000900E0000}"/>
    <cellStyle name="Comma 7 3" xfId="210" xr:uid="{00000000-0005-0000-0000-0000910E0000}"/>
    <cellStyle name="Comma 7 3 2" xfId="1020" xr:uid="{00000000-0005-0000-0000-0000920E0000}"/>
    <cellStyle name="Comma 7 3 2 2" xfId="1808" xr:uid="{00000000-0005-0000-0000-0000930E0000}"/>
    <cellStyle name="Comma 7 3 2 2 2" xfId="4052" xr:uid="{00000000-0005-0000-0000-0000940E0000}"/>
    <cellStyle name="Comma 7 3 2 3" xfId="2532" xr:uid="{00000000-0005-0000-0000-0000950E0000}"/>
    <cellStyle name="Comma 7 3 2 3 2" xfId="4776" xr:uid="{00000000-0005-0000-0000-0000960E0000}"/>
    <cellStyle name="Comma 7 3 2 4" xfId="3266" xr:uid="{00000000-0005-0000-0000-0000970E0000}"/>
    <cellStyle name="Comma 7 3 3" xfId="1273" xr:uid="{00000000-0005-0000-0000-0000980E0000}"/>
    <cellStyle name="Comma 7 3 3 2" xfId="2060" xr:uid="{00000000-0005-0000-0000-0000990E0000}"/>
    <cellStyle name="Comma 7 3 3 2 2" xfId="4304" xr:uid="{00000000-0005-0000-0000-00009A0E0000}"/>
    <cellStyle name="Comma 7 3 3 3" xfId="2784" xr:uid="{00000000-0005-0000-0000-00009B0E0000}"/>
    <cellStyle name="Comma 7 3 3 3 2" xfId="5028" xr:uid="{00000000-0005-0000-0000-00009C0E0000}"/>
    <cellStyle name="Comma 7 3 3 4" xfId="3518" xr:uid="{00000000-0005-0000-0000-00009D0E0000}"/>
    <cellStyle name="Comma 7 3 4" xfId="1488" xr:uid="{00000000-0005-0000-0000-00009E0E0000}"/>
    <cellStyle name="Comma 7 3 4 2" xfId="3732" xr:uid="{00000000-0005-0000-0000-00009F0E0000}"/>
    <cellStyle name="Comma 7 3 5" xfId="2274" xr:uid="{00000000-0005-0000-0000-0000A00E0000}"/>
    <cellStyle name="Comma 7 3 5 2" xfId="4518" xr:uid="{00000000-0005-0000-0000-0000A10E0000}"/>
    <cellStyle name="Comma 7 3 6" xfId="2998" xr:uid="{00000000-0005-0000-0000-0000A20E0000}"/>
    <cellStyle name="Comma 7 4" xfId="211" xr:uid="{00000000-0005-0000-0000-0000A30E0000}"/>
    <cellStyle name="Comma 7 4 2" xfId="1021" xr:uid="{00000000-0005-0000-0000-0000A40E0000}"/>
    <cellStyle name="Comma 7 4 2 2" xfId="1809" xr:uid="{00000000-0005-0000-0000-0000A50E0000}"/>
    <cellStyle name="Comma 7 4 2 2 2" xfId="4053" xr:uid="{00000000-0005-0000-0000-0000A60E0000}"/>
    <cellStyle name="Comma 7 4 2 3" xfId="2533" xr:uid="{00000000-0005-0000-0000-0000A70E0000}"/>
    <cellStyle name="Comma 7 4 2 3 2" xfId="4777" xr:uid="{00000000-0005-0000-0000-0000A80E0000}"/>
    <cellStyle name="Comma 7 4 2 4" xfId="3267" xr:uid="{00000000-0005-0000-0000-0000A90E0000}"/>
    <cellStyle name="Comma 7 4 3" xfId="1274" xr:uid="{00000000-0005-0000-0000-0000AA0E0000}"/>
    <cellStyle name="Comma 7 4 3 2" xfId="2061" xr:uid="{00000000-0005-0000-0000-0000AB0E0000}"/>
    <cellStyle name="Comma 7 4 3 2 2" xfId="4305" xr:uid="{00000000-0005-0000-0000-0000AC0E0000}"/>
    <cellStyle name="Comma 7 4 3 3" xfId="2785" xr:uid="{00000000-0005-0000-0000-0000AD0E0000}"/>
    <cellStyle name="Comma 7 4 3 3 2" xfId="5029" xr:uid="{00000000-0005-0000-0000-0000AE0E0000}"/>
    <cellStyle name="Comma 7 4 3 4" xfId="3519" xr:uid="{00000000-0005-0000-0000-0000AF0E0000}"/>
    <cellStyle name="Comma 7 4 4" xfId="1489" xr:uid="{00000000-0005-0000-0000-0000B00E0000}"/>
    <cellStyle name="Comma 7 4 4 2" xfId="3733" xr:uid="{00000000-0005-0000-0000-0000B10E0000}"/>
    <cellStyle name="Comma 7 4 5" xfId="2275" xr:uid="{00000000-0005-0000-0000-0000B20E0000}"/>
    <cellStyle name="Comma 7 4 5 2" xfId="4519" xr:uid="{00000000-0005-0000-0000-0000B30E0000}"/>
    <cellStyle name="Comma 7 4 6" xfId="2999" xr:uid="{00000000-0005-0000-0000-0000B40E0000}"/>
    <cellStyle name="Comma 7 5" xfId="212" xr:uid="{00000000-0005-0000-0000-0000B50E0000}"/>
    <cellStyle name="Comma 7 5 2" xfId="1022" xr:uid="{00000000-0005-0000-0000-0000B60E0000}"/>
    <cellStyle name="Comma 7 5 2 2" xfId="1810" xr:uid="{00000000-0005-0000-0000-0000B70E0000}"/>
    <cellStyle name="Comma 7 5 2 2 2" xfId="4054" xr:uid="{00000000-0005-0000-0000-0000B80E0000}"/>
    <cellStyle name="Comma 7 5 2 3" xfId="2534" xr:uid="{00000000-0005-0000-0000-0000B90E0000}"/>
    <cellStyle name="Comma 7 5 2 3 2" xfId="4778" xr:uid="{00000000-0005-0000-0000-0000BA0E0000}"/>
    <cellStyle name="Comma 7 5 2 4" xfId="3268" xr:uid="{00000000-0005-0000-0000-0000BB0E0000}"/>
    <cellStyle name="Comma 7 5 3" xfId="1275" xr:uid="{00000000-0005-0000-0000-0000BC0E0000}"/>
    <cellStyle name="Comma 7 5 3 2" xfId="2062" xr:uid="{00000000-0005-0000-0000-0000BD0E0000}"/>
    <cellStyle name="Comma 7 5 3 2 2" xfId="4306" xr:uid="{00000000-0005-0000-0000-0000BE0E0000}"/>
    <cellStyle name="Comma 7 5 3 3" xfId="2786" xr:uid="{00000000-0005-0000-0000-0000BF0E0000}"/>
    <cellStyle name="Comma 7 5 3 3 2" xfId="5030" xr:uid="{00000000-0005-0000-0000-0000C00E0000}"/>
    <cellStyle name="Comma 7 5 3 4" xfId="3520" xr:uid="{00000000-0005-0000-0000-0000C10E0000}"/>
    <cellStyle name="Comma 7 5 4" xfId="1490" xr:uid="{00000000-0005-0000-0000-0000C20E0000}"/>
    <cellStyle name="Comma 7 5 4 2" xfId="3734" xr:uid="{00000000-0005-0000-0000-0000C30E0000}"/>
    <cellStyle name="Comma 7 5 5" xfId="2276" xr:uid="{00000000-0005-0000-0000-0000C40E0000}"/>
    <cellStyle name="Comma 7 5 5 2" xfId="4520" xr:uid="{00000000-0005-0000-0000-0000C50E0000}"/>
    <cellStyle name="Comma 7 5 6" xfId="3000" xr:uid="{00000000-0005-0000-0000-0000C60E0000}"/>
    <cellStyle name="Comma 7 6" xfId="213" xr:uid="{00000000-0005-0000-0000-0000C70E0000}"/>
    <cellStyle name="Comma 7 6 2" xfId="1023" xr:uid="{00000000-0005-0000-0000-0000C80E0000}"/>
    <cellStyle name="Comma 7 6 2 2" xfId="1811" xr:uid="{00000000-0005-0000-0000-0000C90E0000}"/>
    <cellStyle name="Comma 7 6 2 2 2" xfId="4055" xr:uid="{00000000-0005-0000-0000-0000CA0E0000}"/>
    <cellStyle name="Comma 7 6 2 3" xfId="2535" xr:uid="{00000000-0005-0000-0000-0000CB0E0000}"/>
    <cellStyle name="Comma 7 6 2 3 2" xfId="4779" xr:uid="{00000000-0005-0000-0000-0000CC0E0000}"/>
    <cellStyle name="Comma 7 6 2 4" xfId="3269" xr:uid="{00000000-0005-0000-0000-0000CD0E0000}"/>
    <cellStyle name="Comma 7 6 3" xfId="1276" xr:uid="{00000000-0005-0000-0000-0000CE0E0000}"/>
    <cellStyle name="Comma 7 6 3 2" xfId="2063" xr:uid="{00000000-0005-0000-0000-0000CF0E0000}"/>
    <cellStyle name="Comma 7 6 3 2 2" xfId="4307" xr:uid="{00000000-0005-0000-0000-0000D00E0000}"/>
    <cellStyle name="Comma 7 6 3 3" xfId="2787" xr:uid="{00000000-0005-0000-0000-0000D10E0000}"/>
    <cellStyle name="Comma 7 6 3 3 2" xfId="5031" xr:uid="{00000000-0005-0000-0000-0000D20E0000}"/>
    <cellStyle name="Comma 7 6 3 4" xfId="3521" xr:uid="{00000000-0005-0000-0000-0000D30E0000}"/>
    <cellStyle name="Comma 7 6 4" xfId="1491" xr:uid="{00000000-0005-0000-0000-0000D40E0000}"/>
    <cellStyle name="Comma 7 6 4 2" xfId="3735" xr:uid="{00000000-0005-0000-0000-0000D50E0000}"/>
    <cellStyle name="Comma 7 6 5" xfId="2277" xr:uid="{00000000-0005-0000-0000-0000D60E0000}"/>
    <cellStyle name="Comma 7 6 5 2" xfId="4521" xr:uid="{00000000-0005-0000-0000-0000D70E0000}"/>
    <cellStyle name="Comma 7 6 6" xfId="3001" xr:uid="{00000000-0005-0000-0000-0000D80E0000}"/>
    <cellStyle name="Comma 7 7" xfId="214" xr:uid="{00000000-0005-0000-0000-0000D90E0000}"/>
    <cellStyle name="Comma 7 7 2" xfId="1024" xr:uid="{00000000-0005-0000-0000-0000DA0E0000}"/>
    <cellStyle name="Comma 7 7 2 2" xfId="1812" xr:uid="{00000000-0005-0000-0000-0000DB0E0000}"/>
    <cellStyle name="Comma 7 7 2 2 2" xfId="4056" xr:uid="{00000000-0005-0000-0000-0000DC0E0000}"/>
    <cellStyle name="Comma 7 7 2 3" xfId="2536" xr:uid="{00000000-0005-0000-0000-0000DD0E0000}"/>
    <cellStyle name="Comma 7 7 2 3 2" xfId="4780" xr:uid="{00000000-0005-0000-0000-0000DE0E0000}"/>
    <cellStyle name="Comma 7 7 2 4" xfId="3270" xr:uid="{00000000-0005-0000-0000-0000DF0E0000}"/>
    <cellStyle name="Comma 7 7 3" xfId="1277" xr:uid="{00000000-0005-0000-0000-0000E00E0000}"/>
    <cellStyle name="Comma 7 7 3 2" xfId="2064" xr:uid="{00000000-0005-0000-0000-0000E10E0000}"/>
    <cellStyle name="Comma 7 7 3 2 2" xfId="4308" xr:uid="{00000000-0005-0000-0000-0000E20E0000}"/>
    <cellStyle name="Comma 7 7 3 3" xfId="2788" xr:uid="{00000000-0005-0000-0000-0000E30E0000}"/>
    <cellStyle name="Comma 7 7 3 3 2" xfId="5032" xr:uid="{00000000-0005-0000-0000-0000E40E0000}"/>
    <cellStyle name="Comma 7 7 3 4" xfId="3522" xr:uid="{00000000-0005-0000-0000-0000E50E0000}"/>
    <cellStyle name="Comma 7 7 4" xfId="1492" xr:uid="{00000000-0005-0000-0000-0000E60E0000}"/>
    <cellStyle name="Comma 7 7 4 2" xfId="3736" xr:uid="{00000000-0005-0000-0000-0000E70E0000}"/>
    <cellStyle name="Comma 7 7 5" xfId="2278" xr:uid="{00000000-0005-0000-0000-0000E80E0000}"/>
    <cellStyle name="Comma 7 7 5 2" xfId="4522" xr:uid="{00000000-0005-0000-0000-0000E90E0000}"/>
    <cellStyle name="Comma 7 7 6" xfId="3002" xr:uid="{00000000-0005-0000-0000-0000EA0E0000}"/>
    <cellStyle name="Comma 7 8" xfId="215" xr:uid="{00000000-0005-0000-0000-0000EB0E0000}"/>
    <cellStyle name="Comma 7 8 2" xfId="1025" xr:uid="{00000000-0005-0000-0000-0000EC0E0000}"/>
    <cellStyle name="Comma 7 8 2 2" xfId="1813" xr:uid="{00000000-0005-0000-0000-0000ED0E0000}"/>
    <cellStyle name="Comma 7 8 2 2 2" xfId="4057" xr:uid="{00000000-0005-0000-0000-0000EE0E0000}"/>
    <cellStyle name="Comma 7 8 2 3" xfId="2537" xr:uid="{00000000-0005-0000-0000-0000EF0E0000}"/>
    <cellStyle name="Comma 7 8 2 3 2" xfId="4781" xr:uid="{00000000-0005-0000-0000-0000F00E0000}"/>
    <cellStyle name="Comma 7 8 2 4" xfId="3271" xr:uid="{00000000-0005-0000-0000-0000F10E0000}"/>
    <cellStyle name="Comma 7 8 3" xfId="1278" xr:uid="{00000000-0005-0000-0000-0000F20E0000}"/>
    <cellStyle name="Comma 7 8 3 2" xfId="2065" xr:uid="{00000000-0005-0000-0000-0000F30E0000}"/>
    <cellStyle name="Comma 7 8 3 2 2" xfId="4309" xr:uid="{00000000-0005-0000-0000-0000F40E0000}"/>
    <cellStyle name="Comma 7 8 3 3" xfId="2789" xr:uid="{00000000-0005-0000-0000-0000F50E0000}"/>
    <cellStyle name="Comma 7 8 3 3 2" xfId="5033" xr:uid="{00000000-0005-0000-0000-0000F60E0000}"/>
    <cellStyle name="Comma 7 8 3 4" xfId="3523" xr:uid="{00000000-0005-0000-0000-0000F70E0000}"/>
    <cellStyle name="Comma 7 8 4" xfId="1493" xr:uid="{00000000-0005-0000-0000-0000F80E0000}"/>
    <cellStyle name="Comma 7 8 4 2" xfId="3737" xr:uid="{00000000-0005-0000-0000-0000F90E0000}"/>
    <cellStyle name="Comma 7 8 5" xfId="2279" xr:uid="{00000000-0005-0000-0000-0000FA0E0000}"/>
    <cellStyle name="Comma 7 8 5 2" xfId="4523" xr:uid="{00000000-0005-0000-0000-0000FB0E0000}"/>
    <cellStyle name="Comma 7 8 6" xfId="3003" xr:uid="{00000000-0005-0000-0000-0000FC0E0000}"/>
    <cellStyle name="Comma 7 9" xfId="216" xr:uid="{00000000-0005-0000-0000-0000FD0E0000}"/>
    <cellStyle name="Comma 7 9 2" xfId="1026" xr:uid="{00000000-0005-0000-0000-0000FE0E0000}"/>
    <cellStyle name="Comma 7 9 2 2" xfId="1814" xr:uid="{00000000-0005-0000-0000-0000FF0E0000}"/>
    <cellStyle name="Comma 7 9 2 2 2" xfId="4058" xr:uid="{00000000-0005-0000-0000-0000000F0000}"/>
    <cellStyle name="Comma 7 9 2 3" xfId="2538" xr:uid="{00000000-0005-0000-0000-0000010F0000}"/>
    <cellStyle name="Comma 7 9 2 3 2" xfId="4782" xr:uid="{00000000-0005-0000-0000-0000020F0000}"/>
    <cellStyle name="Comma 7 9 2 4" xfId="3272" xr:uid="{00000000-0005-0000-0000-0000030F0000}"/>
    <cellStyle name="Comma 7 9 3" xfId="1279" xr:uid="{00000000-0005-0000-0000-0000040F0000}"/>
    <cellStyle name="Comma 7 9 3 2" xfId="2066" xr:uid="{00000000-0005-0000-0000-0000050F0000}"/>
    <cellStyle name="Comma 7 9 3 2 2" xfId="4310" xr:uid="{00000000-0005-0000-0000-0000060F0000}"/>
    <cellStyle name="Comma 7 9 3 3" xfId="2790" xr:uid="{00000000-0005-0000-0000-0000070F0000}"/>
    <cellStyle name="Comma 7 9 3 3 2" xfId="5034" xr:uid="{00000000-0005-0000-0000-0000080F0000}"/>
    <cellStyle name="Comma 7 9 3 4" xfId="3524" xr:uid="{00000000-0005-0000-0000-0000090F0000}"/>
    <cellStyle name="Comma 7 9 4" xfId="1494" xr:uid="{00000000-0005-0000-0000-00000A0F0000}"/>
    <cellStyle name="Comma 7 9 4 2" xfId="3738" xr:uid="{00000000-0005-0000-0000-00000B0F0000}"/>
    <cellStyle name="Comma 7 9 5" xfId="2280" xr:uid="{00000000-0005-0000-0000-00000C0F0000}"/>
    <cellStyle name="Comma 7 9 5 2" xfId="4524" xr:uid="{00000000-0005-0000-0000-00000D0F0000}"/>
    <cellStyle name="Comma 7 9 6" xfId="3004" xr:uid="{00000000-0005-0000-0000-00000E0F0000}"/>
    <cellStyle name="Comma 70" xfId="2107" xr:uid="{00000000-0005-0000-0000-00000F0F0000}"/>
    <cellStyle name="Comma 70 2" xfId="4351" xr:uid="{00000000-0005-0000-0000-0000100F0000}"/>
    <cellStyle name="Comma 71" xfId="2831" xr:uid="{00000000-0005-0000-0000-0000110F0000}"/>
    <cellStyle name="Comma 72" xfId="3007" xr:uid="{00000000-0005-0000-0000-0000120F0000}"/>
    <cellStyle name="Comma 73" xfId="5073" xr:uid="{00000000-0005-0000-0000-0000130F0000}"/>
    <cellStyle name="Comma 8" xfId="217" xr:uid="{00000000-0005-0000-0000-0000140F0000}"/>
    <cellStyle name="Comma 8 2" xfId="218" xr:uid="{00000000-0005-0000-0000-0000150F0000}"/>
    <cellStyle name="Comma 8 2 2" xfId="1028" xr:uid="{00000000-0005-0000-0000-0000160F0000}"/>
    <cellStyle name="Comma 8 2 2 2" xfId="1816" xr:uid="{00000000-0005-0000-0000-0000170F0000}"/>
    <cellStyle name="Comma 8 2 2 2 2" xfId="4060" xr:uid="{00000000-0005-0000-0000-0000180F0000}"/>
    <cellStyle name="Comma 8 2 2 3" xfId="2540" xr:uid="{00000000-0005-0000-0000-0000190F0000}"/>
    <cellStyle name="Comma 8 2 2 3 2" xfId="4784" xr:uid="{00000000-0005-0000-0000-00001A0F0000}"/>
    <cellStyle name="Comma 8 2 2 4" xfId="3274" xr:uid="{00000000-0005-0000-0000-00001B0F0000}"/>
    <cellStyle name="Comma 8 2 3" xfId="1281" xr:uid="{00000000-0005-0000-0000-00001C0F0000}"/>
    <cellStyle name="Comma 8 2 3 2" xfId="2068" xr:uid="{00000000-0005-0000-0000-00001D0F0000}"/>
    <cellStyle name="Comma 8 2 3 2 2" xfId="4312" xr:uid="{00000000-0005-0000-0000-00001E0F0000}"/>
    <cellStyle name="Comma 8 2 3 3" xfId="2792" xr:uid="{00000000-0005-0000-0000-00001F0F0000}"/>
    <cellStyle name="Comma 8 2 3 3 2" xfId="5036" xr:uid="{00000000-0005-0000-0000-0000200F0000}"/>
    <cellStyle name="Comma 8 2 3 4" xfId="3526" xr:uid="{00000000-0005-0000-0000-0000210F0000}"/>
    <cellStyle name="Comma 8 2 4" xfId="1496" xr:uid="{00000000-0005-0000-0000-0000220F0000}"/>
    <cellStyle name="Comma 8 2 4 2" xfId="3740" xr:uid="{00000000-0005-0000-0000-0000230F0000}"/>
    <cellStyle name="Comma 8 2 5" xfId="2282" xr:uid="{00000000-0005-0000-0000-0000240F0000}"/>
    <cellStyle name="Comma 8 2 5 2" xfId="4526" xr:uid="{00000000-0005-0000-0000-0000250F0000}"/>
    <cellStyle name="Comma 8 2 6" xfId="3006" xr:uid="{00000000-0005-0000-0000-0000260F0000}"/>
    <cellStyle name="Comma 8 3" xfId="1027" xr:uid="{00000000-0005-0000-0000-0000270F0000}"/>
    <cellStyle name="Comma 8 3 2" xfId="1815" xr:uid="{00000000-0005-0000-0000-0000280F0000}"/>
    <cellStyle name="Comma 8 3 2 2" xfId="4059" xr:uid="{00000000-0005-0000-0000-0000290F0000}"/>
    <cellStyle name="Comma 8 3 3" xfId="2539" xr:uid="{00000000-0005-0000-0000-00002A0F0000}"/>
    <cellStyle name="Comma 8 3 3 2" xfId="4783" xr:uid="{00000000-0005-0000-0000-00002B0F0000}"/>
    <cellStyle name="Comma 8 3 4" xfId="3273" xr:uid="{00000000-0005-0000-0000-00002C0F0000}"/>
    <cellStyle name="Comma 8 4" xfId="1280" xr:uid="{00000000-0005-0000-0000-00002D0F0000}"/>
    <cellStyle name="Comma 8 4 2" xfId="2067" xr:uid="{00000000-0005-0000-0000-00002E0F0000}"/>
    <cellStyle name="Comma 8 4 2 2" xfId="4311" xr:uid="{00000000-0005-0000-0000-00002F0F0000}"/>
    <cellStyle name="Comma 8 4 3" xfId="2791" xr:uid="{00000000-0005-0000-0000-0000300F0000}"/>
    <cellStyle name="Comma 8 4 3 2" xfId="5035" xr:uid="{00000000-0005-0000-0000-0000310F0000}"/>
    <cellStyle name="Comma 8 4 4" xfId="3525" xr:uid="{00000000-0005-0000-0000-0000320F0000}"/>
    <cellStyle name="Comma 8 5" xfId="1495" xr:uid="{00000000-0005-0000-0000-0000330F0000}"/>
    <cellStyle name="Comma 8 5 2" xfId="3739" xr:uid="{00000000-0005-0000-0000-0000340F0000}"/>
    <cellStyle name="Comma 8 6" xfId="2281" xr:uid="{00000000-0005-0000-0000-0000350F0000}"/>
    <cellStyle name="Comma 8 6 2" xfId="4525" xr:uid="{00000000-0005-0000-0000-0000360F0000}"/>
    <cellStyle name="Comma 8 7" xfId="3005" xr:uid="{00000000-0005-0000-0000-0000370F0000}"/>
    <cellStyle name="Comma 9" xfId="56" xr:uid="{00000000-0005-0000-0000-0000380F0000}"/>
    <cellStyle name="Comma 9 2" xfId="873" xr:uid="{00000000-0005-0000-0000-0000390F0000}"/>
    <cellStyle name="Comma 9 2 2" xfId="1661" xr:uid="{00000000-0005-0000-0000-00003A0F0000}"/>
    <cellStyle name="Comma 9 2 2 2" xfId="3905" xr:uid="{00000000-0005-0000-0000-00003B0F0000}"/>
    <cellStyle name="Comma 9 2 3" xfId="2385" xr:uid="{00000000-0005-0000-0000-00003C0F0000}"/>
    <cellStyle name="Comma 9 2 3 2" xfId="4629" xr:uid="{00000000-0005-0000-0000-00003D0F0000}"/>
    <cellStyle name="Comma 9 2 4" xfId="3119" xr:uid="{00000000-0005-0000-0000-00003E0F0000}"/>
    <cellStyle name="Comma 9 3" xfId="1126" xr:uid="{00000000-0005-0000-0000-00003F0F0000}"/>
    <cellStyle name="Comma 9 3 2" xfId="1913" xr:uid="{00000000-0005-0000-0000-0000400F0000}"/>
    <cellStyle name="Comma 9 3 2 2" xfId="4157" xr:uid="{00000000-0005-0000-0000-0000410F0000}"/>
    <cellStyle name="Comma 9 3 3" xfId="2637" xr:uid="{00000000-0005-0000-0000-0000420F0000}"/>
    <cellStyle name="Comma 9 3 3 2" xfId="4881" xr:uid="{00000000-0005-0000-0000-0000430F0000}"/>
    <cellStyle name="Comma 9 3 4" xfId="3371" xr:uid="{00000000-0005-0000-0000-0000440F0000}"/>
    <cellStyle name="Comma 9 4" xfId="1341" xr:uid="{00000000-0005-0000-0000-0000450F0000}"/>
    <cellStyle name="Comma 9 4 2" xfId="3585" xr:uid="{00000000-0005-0000-0000-0000460F0000}"/>
    <cellStyle name="Comma 9 5" xfId="2127" xr:uid="{00000000-0005-0000-0000-0000470F0000}"/>
    <cellStyle name="Comma 9 5 2" xfId="4371" xr:uid="{00000000-0005-0000-0000-0000480F0000}"/>
    <cellStyle name="Comma 9 6" xfId="2851" xr:uid="{00000000-0005-0000-0000-0000490F0000}"/>
    <cellStyle name="Copied" xfId="219" xr:uid="{00000000-0005-0000-0000-00004A0F0000}"/>
    <cellStyle name="Currency [00]" xfId="221" xr:uid="{00000000-0005-0000-0000-00004B0F0000}"/>
    <cellStyle name="Currency 10" xfId="805" xr:uid="{00000000-0005-0000-0000-00004C0F0000}"/>
    <cellStyle name="Currency 11" xfId="741" xr:uid="{00000000-0005-0000-0000-00004D0F0000}"/>
    <cellStyle name="Currency 12" xfId="807" xr:uid="{00000000-0005-0000-0000-00004E0F0000}"/>
    <cellStyle name="Currency 13" xfId="743" xr:uid="{00000000-0005-0000-0000-00004F0F0000}"/>
    <cellStyle name="Currency 14" xfId="806" xr:uid="{00000000-0005-0000-0000-0000500F0000}"/>
    <cellStyle name="Currency 15" xfId="740" xr:uid="{00000000-0005-0000-0000-0000510F0000}"/>
    <cellStyle name="Currency 16" xfId="808" xr:uid="{00000000-0005-0000-0000-0000520F0000}"/>
    <cellStyle name="Currency 17" xfId="744" xr:uid="{00000000-0005-0000-0000-0000530F0000}"/>
    <cellStyle name="Currency 18" xfId="809" xr:uid="{00000000-0005-0000-0000-0000540F0000}"/>
    <cellStyle name="Currency 19" xfId="742" xr:uid="{00000000-0005-0000-0000-0000550F0000}"/>
    <cellStyle name="Currency 2" xfId="6" xr:uid="{00000000-0005-0000-0000-0000560F0000}"/>
    <cellStyle name="Currency 2 2" xfId="222" xr:uid="{00000000-0005-0000-0000-0000570F0000}"/>
    <cellStyle name="Currency 20" xfId="810" xr:uid="{00000000-0005-0000-0000-0000580F0000}"/>
    <cellStyle name="Currency 21" xfId="745" xr:uid="{00000000-0005-0000-0000-0000590F0000}"/>
    <cellStyle name="Currency 22" xfId="811" xr:uid="{00000000-0005-0000-0000-00005A0F0000}"/>
    <cellStyle name="Currency 23" xfId="802" xr:uid="{00000000-0005-0000-0000-00005B0F0000}"/>
    <cellStyle name="Currency 24" xfId="812" xr:uid="{00000000-0005-0000-0000-00005C0F0000}"/>
    <cellStyle name="Currency 25" xfId="801" xr:uid="{00000000-0005-0000-0000-00005D0F0000}"/>
    <cellStyle name="Currency 26" xfId="814" xr:uid="{00000000-0005-0000-0000-00005E0F0000}"/>
    <cellStyle name="Currency 27" xfId="800" xr:uid="{00000000-0005-0000-0000-00005F0F0000}"/>
    <cellStyle name="Currency 28" xfId="813" xr:uid="{00000000-0005-0000-0000-0000600F0000}"/>
    <cellStyle name="Currency 3" xfId="9" xr:uid="{00000000-0005-0000-0000-0000610F0000}"/>
    <cellStyle name="Currency 3 10" xfId="2836" xr:uid="{00000000-0005-0000-0000-0000620F0000}"/>
    <cellStyle name="Currency 3 11" xfId="5078" xr:uid="{00000000-0005-0000-0000-0000630F0000}"/>
    <cellStyle name="Currency 3 2" xfId="19" xr:uid="{00000000-0005-0000-0000-0000640F0000}"/>
    <cellStyle name="Currency 3 2 2" xfId="866" xr:uid="{00000000-0005-0000-0000-0000650F0000}"/>
    <cellStyle name="Currency 3 2 2 2" xfId="1654" xr:uid="{00000000-0005-0000-0000-0000660F0000}"/>
    <cellStyle name="Currency 3 2 2 2 2" xfId="3898" xr:uid="{00000000-0005-0000-0000-0000670F0000}"/>
    <cellStyle name="Currency 3 2 2 3" xfId="2378" xr:uid="{00000000-0005-0000-0000-0000680F0000}"/>
    <cellStyle name="Currency 3 2 2 3 2" xfId="4622" xr:uid="{00000000-0005-0000-0000-0000690F0000}"/>
    <cellStyle name="Currency 3 2 2 4" xfId="3112" xr:uid="{00000000-0005-0000-0000-00006A0F0000}"/>
    <cellStyle name="Currency 3 2 3" xfId="1096" xr:uid="{00000000-0005-0000-0000-00006B0F0000}"/>
    <cellStyle name="Currency 3 2 3 2" xfId="1883" xr:uid="{00000000-0005-0000-0000-00006C0F0000}"/>
    <cellStyle name="Currency 3 2 3 2 2" xfId="4127" xr:uid="{00000000-0005-0000-0000-00006D0F0000}"/>
    <cellStyle name="Currency 3 2 3 3" xfId="2607" xr:uid="{00000000-0005-0000-0000-00006E0F0000}"/>
    <cellStyle name="Currency 3 2 3 3 2" xfId="4851" xr:uid="{00000000-0005-0000-0000-00006F0F0000}"/>
    <cellStyle name="Currency 3 2 3 4" xfId="3341" xr:uid="{00000000-0005-0000-0000-0000700F0000}"/>
    <cellStyle name="Currency 3 2 4" xfId="1118" xr:uid="{00000000-0005-0000-0000-0000710F0000}"/>
    <cellStyle name="Currency 3 2 4 2" xfId="1905" xr:uid="{00000000-0005-0000-0000-0000720F0000}"/>
    <cellStyle name="Currency 3 2 4 2 2" xfId="4149" xr:uid="{00000000-0005-0000-0000-0000730F0000}"/>
    <cellStyle name="Currency 3 2 4 3" xfId="2629" xr:uid="{00000000-0005-0000-0000-0000740F0000}"/>
    <cellStyle name="Currency 3 2 4 3 2" xfId="4873" xr:uid="{00000000-0005-0000-0000-0000750F0000}"/>
    <cellStyle name="Currency 3 2 4 4" xfId="3363" xr:uid="{00000000-0005-0000-0000-0000760F0000}"/>
    <cellStyle name="Currency 3 2 5" xfId="1334" xr:uid="{00000000-0005-0000-0000-0000770F0000}"/>
    <cellStyle name="Currency 3 2 5 2" xfId="3578" xr:uid="{00000000-0005-0000-0000-0000780F0000}"/>
    <cellStyle name="Currency 3 2 6" xfId="2120" xr:uid="{00000000-0005-0000-0000-0000790F0000}"/>
    <cellStyle name="Currency 3 2 6 2" xfId="4364" xr:uid="{00000000-0005-0000-0000-00007A0F0000}"/>
    <cellStyle name="Currency 3 2 7" xfId="2844" xr:uid="{00000000-0005-0000-0000-00007B0F0000}"/>
    <cellStyle name="Currency 3 2 8" xfId="5086" xr:uid="{00000000-0005-0000-0000-00007C0F0000}"/>
    <cellStyle name="Currency 3 3" xfId="223" xr:uid="{00000000-0005-0000-0000-00007D0F0000}"/>
    <cellStyle name="Currency 3 4" xfId="857" xr:uid="{00000000-0005-0000-0000-00007E0F0000}"/>
    <cellStyle name="Currency 3 4 2" xfId="1645" xr:uid="{00000000-0005-0000-0000-00007F0F0000}"/>
    <cellStyle name="Currency 3 4 2 2" xfId="3889" xr:uid="{00000000-0005-0000-0000-0000800F0000}"/>
    <cellStyle name="Currency 3 4 3" xfId="2369" xr:uid="{00000000-0005-0000-0000-0000810F0000}"/>
    <cellStyle name="Currency 3 4 3 2" xfId="4613" xr:uid="{00000000-0005-0000-0000-0000820F0000}"/>
    <cellStyle name="Currency 3 4 4" xfId="3103" xr:uid="{00000000-0005-0000-0000-0000830F0000}"/>
    <cellStyle name="Currency 3 5" xfId="1074" xr:uid="{00000000-0005-0000-0000-0000840F0000}"/>
    <cellStyle name="Currency 3 5 2" xfId="1861" xr:uid="{00000000-0005-0000-0000-0000850F0000}"/>
    <cellStyle name="Currency 3 5 2 2" xfId="4105" xr:uid="{00000000-0005-0000-0000-0000860F0000}"/>
    <cellStyle name="Currency 3 5 3" xfId="2585" xr:uid="{00000000-0005-0000-0000-0000870F0000}"/>
    <cellStyle name="Currency 3 5 3 2" xfId="4829" xr:uid="{00000000-0005-0000-0000-0000880F0000}"/>
    <cellStyle name="Currency 3 5 4" xfId="3319" xr:uid="{00000000-0005-0000-0000-0000890F0000}"/>
    <cellStyle name="Currency 3 6" xfId="1088" xr:uid="{00000000-0005-0000-0000-00008A0F0000}"/>
    <cellStyle name="Currency 3 6 2" xfId="1875" xr:uid="{00000000-0005-0000-0000-00008B0F0000}"/>
    <cellStyle name="Currency 3 6 2 2" xfId="4119" xr:uid="{00000000-0005-0000-0000-00008C0F0000}"/>
    <cellStyle name="Currency 3 6 3" xfId="2599" xr:uid="{00000000-0005-0000-0000-00008D0F0000}"/>
    <cellStyle name="Currency 3 6 3 2" xfId="4843" xr:uid="{00000000-0005-0000-0000-00008E0F0000}"/>
    <cellStyle name="Currency 3 6 4" xfId="3333" xr:uid="{00000000-0005-0000-0000-00008F0F0000}"/>
    <cellStyle name="Currency 3 7" xfId="1109" xr:uid="{00000000-0005-0000-0000-0000900F0000}"/>
    <cellStyle name="Currency 3 7 2" xfId="1896" xr:uid="{00000000-0005-0000-0000-0000910F0000}"/>
    <cellStyle name="Currency 3 7 2 2" xfId="4140" xr:uid="{00000000-0005-0000-0000-0000920F0000}"/>
    <cellStyle name="Currency 3 7 3" xfId="2620" xr:uid="{00000000-0005-0000-0000-0000930F0000}"/>
    <cellStyle name="Currency 3 7 3 2" xfId="4864" xr:uid="{00000000-0005-0000-0000-0000940F0000}"/>
    <cellStyle name="Currency 3 7 4" xfId="3354" xr:uid="{00000000-0005-0000-0000-0000950F0000}"/>
    <cellStyle name="Currency 3 8" xfId="1326" xr:uid="{00000000-0005-0000-0000-0000960F0000}"/>
    <cellStyle name="Currency 3 8 2" xfId="3570" xr:uid="{00000000-0005-0000-0000-0000970F0000}"/>
    <cellStyle name="Currency 3 9" xfId="2112" xr:uid="{00000000-0005-0000-0000-0000980F0000}"/>
    <cellStyle name="Currency 3 9 2" xfId="4356" xr:uid="{00000000-0005-0000-0000-0000990F0000}"/>
    <cellStyle name="Currency 4" xfId="220" xr:uid="{00000000-0005-0000-0000-00009A0F0000}"/>
    <cellStyle name="Currency 5" xfId="738" xr:uid="{00000000-0005-0000-0000-00009B0F0000}"/>
    <cellStyle name="Currency 6" xfId="803" xr:uid="{00000000-0005-0000-0000-00009C0F0000}"/>
    <cellStyle name="Currency 7" xfId="739" xr:uid="{00000000-0005-0000-0000-00009D0F0000}"/>
    <cellStyle name="Currency 8" xfId="804" xr:uid="{00000000-0005-0000-0000-00009E0F0000}"/>
    <cellStyle name="Currency 9" xfId="737" xr:uid="{00000000-0005-0000-0000-00009F0F0000}"/>
    <cellStyle name="Date Short" xfId="224" xr:uid="{00000000-0005-0000-0000-0000A00F0000}"/>
    <cellStyle name="DELTA" xfId="225" xr:uid="{00000000-0005-0000-0000-0000A10F0000}"/>
    <cellStyle name="Dezimal [0]_NEGS" xfId="226" xr:uid="{00000000-0005-0000-0000-0000A20F0000}"/>
    <cellStyle name="Dezimal_NEGS" xfId="227" xr:uid="{00000000-0005-0000-0000-0000A30F0000}"/>
    <cellStyle name="Enter Currency (0)" xfId="228" xr:uid="{00000000-0005-0000-0000-0000A40F0000}"/>
    <cellStyle name="Enter Currency (2)" xfId="229" xr:uid="{00000000-0005-0000-0000-0000A50F0000}"/>
    <cellStyle name="Enter Units (0)" xfId="230" xr:uid="{00000000-0005-0000-0000-0000A60F0000}"/>
    <cellStyle name="Enter Units (1)" xfId="231" xr:uid="{00000000-0005-0000-0000-0000A70F0000}"/>
    <cellStyle name="Enter Units (2)" xfId="232" xr:uid="{00000000-0005-0000-0000-0000A80F0000}"/>
    <cellStyle name="Entered" xfId="233" xr:uid="{00000000-0005-0000-0000-0000A90F0000}"/>
    <cellStyle name="Euro" xfId="234" xr:uid="{00000000-0005-0000-0000-0000AA0F0000}"/>
    <cellStyle name="Excel Built-in Normal 1 3" xfId="1066" xr:uid="{00000000-0005-0000-0000-0000AB0F0000}"/>
    <cellStyle name="Grey" xfId="235" xr:uid="{00000000-0005-0000-0000-0000AC0F0000}"/>
    <cellStyle name="Grey 10" xfId="236" xr:uid="{00000000-0005-0000-0000-0000AD0F0000}"/>
    <cellStyle name="Grey 11" xfId="237" xr:uid="{00000000-0005-0000-0000-0000AE0F0000}"/>
    <cellStyle name="Grey 12" xfId="238" xr:uid="{00000000-0005-0000-0000-0000AF0F0000}"/>
    <cellStyle name="Grey 13" xfId="239" xr:uid="{00000000-0005-0000-0000-0000B00F0000}"/>
    <cellStyle name="Grey 14" xfId="240" xr:uid="{00000000-0005-0000-0000-0000B10F0000}"/>
    <cellStyle name="Grey 15" xfId="241" xr:uid="{00000000-0005-0000-0000-0000B20F0000}"/>
    <cellStyle name="Grey 16" xfId="242" xr:uid="{00000000-0005-0000-0000-0000B30F0000}"/>
    <cellStyle name="Grey 17" xfId="243" xr:uid="{00000000-0005-0000-0000-0000B40F0000}"/>
    <cellStyle name="Grey 18" xfId="244" xr:uid="{00000000-0005-0000-0000-0000B50F0000}"/>
    <cellStyle name="Grey 19" xfId="245" xr:uid="{00000000-0005-0000-0000-0000B60F0000}"/>
    <cellStyle name="Grey 2" xfId="246" xr:uid="{00000000-0005-0000-0000-0000B70F0000}"/>
    <cellStyle name="Grey 2 2" xfId="247" xr:uid="{00000000-0005-0000-0000-0000B80F0000}"/>
    <cellStyle name="Grey 20" xfId="248" xr:uid="{00000000-0005-0000-0000-0000B90F0000}"/>
    <cellStyle name="Grey 21" xfId="249" xr:uid="{00000000-0005-0000-0000-0000BA0F0000}"/>
    <cellStyle name="Grey 22" xfId="250" xr:uid="{00000000-0005-0000-0000-0000BB0F0000}"/>
    <cellStyle name="Grey 23" xfId="251" xr:uid="{00000000-0005-0000-0000-0000BC0F0000}"/>
    <cellStyle name="Grey 24" xfId="252" xr:uid="{00000000-0005-0000-0000-0000BD0F0000}"/>
    <cellStyle name="Grey 25" xfId="253" xr:uid="{00000000-0005-0000-0000-0000BE0F0000}"/>
    <cellStyle name="Grey 26" xfId="254" xr:uid="{00000000-0005-0000-0000-0000BF0F0000}"/>
    <cellStyle name="Grey 27" xfId="255" xr:uid="{00000000-0005-0000-0000-0000C00F0000}"/>
    <cellStyle name="Grey 28" xfId="256" xr:uid="{00000000-0005-0000-0000-0000C10F0000}"/>
    <cellStyle name="Grey 29" xfId="257" xr:uid="{00000000-0005-0000-0000-0000C20F0000}"/>
    <cellStyle name="Grey 3" xfId="258" xr:uid="{00000000-0005-0000-0000-0000C30F0000}"/>
    <cellStyle name="Grey 30" xfId="259" xr:uid="{00000000-0005-0000-0000-0000C40F0000}"/>
    <cellStyle name="Grey 31" xfId="260" xr:uid="{00000000-0005-0000-0000-0000C50F0000}"/>
    <cellStyle name="Grey 32" xfId="261" xr:uid="{00000000-0005-0000-0000-0000C60F0000}"/>
    <cellStyle name="Grey 33" xfId="262" xr:uid="{00000000-0005-0000-0000-0000C70F0000}"/>
    <cellStyle name="Grey 34" xfId="263" xr:uid="{00000000-0005-0000-0000-0000C80F0000}"/>
    <cellStyle name="Grey 35" xfId="264" xr:uid="{00000000-0005-0000-0000-0000C90F0000}"/>
    <cellStyle name="Grey 36" xfId="265" xr:uid="{00000000-0005-0000-0000-0000CA0F0000}"/>
    <cellStyle name="Grey 37" xfId="266" xr:uid="{00000000-0005-0000-0000-0000CB0F0000}"/>
    <cellStyle name="Grey 38" xfId="267" xr:uid="{00000000-0005-0000-0000-0000CC0F0000}"/>
    <cellStyle name="Grey 39" xfId="268" xr:uid="{00000000-0005-0000-0000-0000CD0F0000}"/>
    <cellStyle name="Grey 4" xfId="269" xr:uid="{00000000-0005-0000-0000-0000CE0F0000}"/>
    <cellStyle name="Grey 40" xfId="270" xr:uid="{00000000-0005-0000-0000-0000CF0F0000}"/>
    <cellStyle name="Grey 41" xfId="271" xr:uid="{00000000-0005-0000-0000-0000D00F0000}"/>
    <cellStyle name="Grey 42" xfId="272" xr:uid="{00000000-0005-0000-0000-0000D10F0000}"/>
    <cellStyle name="Grey 43" xfId="273" xr:uid="{00000000-0005-0000-0000-0000D20F0000}"/>
    <cellStyle name="Grey 44" xfId="274" xr:uid="{00000000-0005-0000-0000-0000D30F0000}"/>
    <cellStyle name="Grey 45" xfId="275" xr:uid="{00000000-0005-0000-0000-0000D40F0000}"/>
    <cellStyle name="Grey 46" xfId="276" xr:uid="{00000000-0005-0000-0000-0000D50F0000}"/>
    <cellStyle name="Grey 47" xfId="277" xr:uid="{00000000-0005-0000-0000-0000D60F0000}"/>
    <cellStyle name="Grey 48" xfId="278" xr:uid="{00000000-0005-0000-0000-0000D70F0000}"/>
    <cellStyle name="Grey 49" xfId="279" xr:uid="{00000000-0005-0000-0000-0000D80F0000}"/>
    <cellStyle name="Grey 5" xfId="280" xr:uid="{00000000-0005-0000-0000-0000D90F0000}"/>
    <cellStyle name="Grey 50" xfId="281" xr:uid="{00000000-0005-0000-0000-0000DA0F0000}"/>
    <cellStyle name="Grey 51" xfId="282" xr:uid="{00000000-0005-0000-0000-0000DB0F0000}"/>
    <cellStyle name="Grey 52" xfId="283" xr:uid="{00000000-0005-0000-0000-0000DC0F0000}"/>
    <cellStyle name="Grey 53" xfId="284" xr:uid="{00000000-0005-0000-0000-0000DD0F0000}"/>
    <cellStyle name="Grey 6" xfId="285" xr:uid="{00000000-0005-0000-0000-0000DE0F0000}"/>
    <cellStyle name="Grey 7" xfId="286" xr:uid="{00000000-0005-0000-0000-0000DF0F0000}"/>
    <cellStyle name="Grey 8" xfId="287" xr:uid="{00000000-0005-0000-0000-0000E00F0000}"/>
    <cellStyle name="Grey 9" xfId="288" xr:uid="{00000000-0005-0000-0000-0000E10F0000}"/>
    <cellStyle name="HEADER" xfId="289" xr:uid="{00000000-0005-0000-0000-0000E20F0000}"/>
    <cellStyle name="HEADER 2" xfId="290" xr:uid="{00000000-0005-0000-0000-0000E30F0000}"/>
    <cellStyle name="Header1" xfId="291" xr:uid="{00000000-0005-0000-0000-0000E40F0000}"/>
    <cellStyle name="Header2" xfId="292" xr:uid="{00000000-0005-0000-0000-0000E50F0000}"/>
    <cellStyle name="Header2 2" xfId="746" xr:uid="{00000000-0005-0000-0000-0000E60F0000}"/>
    <cellStyle name="Header2 2 2" xfId="1302" xr:uid="{00000000-0005-0000-0000-0000E70F0000}"/>
    <cellStyle name="Header2 2 2 2" xfId="2089" xr:uid="{00000000-0005-0000-0000-0000E80F0000}"/>
    <cellStyle name="Header2 2 2 2 2" xfId="4333" xr:uid="{00000000-0005-0000-0000-0000E90F0000}"/>
    <cellStyle name="Header2 2 2 3" xfId="3547" xr:uid="{00000000-0005-0000-0000-0000EA0F0000}"/>
    <cellStyle name="Header2 2 3" xfId="1569" xr:uid="{00000000-0005-0000-0000-0000EB0F0000}"/>
    <cellStyle name="Header2 2 3 2" xfId="3813" xr:uid="{00000000-0005-0000-0000-0000EC0F0000}"/>
    <cellStyle name="Header2 2 4" xfId="3027" xr:uid="{00000000-0005-0000-0000-0000ED0F0000}"/>
    <cellStyle name="Header2 3" xfId="1282" xr:uid="{00000000-0005-0000-0000-0000EE0F0000}"/>
    <cellStyle name="Header2 3 2" xfId="2069" xr:uid="{00000000-0005-0000-0000-0000EF0F0000}"/>
    <cellStyle name="Header2 3 2 2" xfId="4313" xr:uid="{00000000-0005-0000-0000-0000F00F0000}"/>
    <cellStyle name="Header2 3 3" xfId="3527" xr:uid="{00000000-0005-0000-0000-0000F10F0000}"/>
    <cellStyle name="Hyperlink 2" xfId="293" xr:uid="{00000000-0005-0000-0000-0000F20F0000}"/>
    <cellStyle name="Input [yellow]" xfId="294" xr:uid="{00000000-0005-0000-0000-0000F30F0000}"/>
    <cellStyle name="Input [yellow] 10" xfId="295" xr:uid="{00000000-0005-0000-0000-0000F40F0000}"/>
    <cellStyle name="Input [yellow] 10 2" xfId="748" xr:uid="{00000000-0005-0000-0000-0000F50F0000}"/>
    <cellStyle name="Input [yellow] 10 2 2" xfId="1571" xr:uid="{00000000-0005-0000-0000-0000F60F0000}"/>
    <cellStyle name="Input [yellow] 10 2 2 2" xfId="3815" xr:uid="{00000000-0005-0000-0000-0000F70F0000}"/>
    <cellStyle name="Input [yellow] 10 2 3" xfId="3029" xr:uid="{00000000-0005-0000-0000-0000F80F0000}"/>
    <cellStyle name="Input [yellow] 10 3" xfId="1498" xr:uid="{00000000-0005-0000-0000-0000F90F0000}"/>
    <cellStyle name="Input [yellow] 10 3 2" xfId="3742" xr:uid="{00000000-0005-0000-0000-0000FA0F0000}"/>
    <cellStyle name="Input [yellow] 10 4" xfId="2284" xr:uid="{00000000-0005-0000-0000-0000FB0F0000}"/>
    <cellStyle name="Input [yellow] 10 4 2" xfId="4528" xr:uid="{00000000-0005-0000-0000-0000FC0F0000}"/>
    <cellStyle name="Input [yellow] 11" xfId="296" xr:uid="{00000000-0005-0000-0000-0000FD0F0000}"/>
    <cellStyle name="Input [yellow] 11 2" xfId="749" xr:uid="{00000000-0005-0000-0000-0000FE0F0000}"/>
    <cellStyle name="Input [yellow] 11 2 2" xfId="1572" xr:uid="{00000000-0005-0000-0000-0000FF0F0000}"/>
    <cellStyle name="Input [yellow] 11 2 2 2" xfId="3816" xr:uid="{00000000-0005-0000-0000-000000100000}"/>
    <cellStyle name="Input [yellow] 11 2 3" xfId="3030" xr:uid="{00000000-0005-0000-0000-000001100000}"/>
    <cellStyle name="Input [yellow] 11 3" xfId="1499" xr:uid="{00000000-0005-0000-0000-000002100000}"/>
    <cellStyle name="Input [yellow] 11 3 2" xfId="3743" xr:uid="{00000000-0005-0000-0000-000003100000}"/>
    <cellStyle name="Input [yellow] 11 4" xfId="2285" xr:uid="{00000000-0005-0000-0000-000004100000}"/>
    <cellStyle name="Input [yellow] 11 4 2" xfId="4529" xr:uid="{00000000-0005-0000-0000-000005100000}"/>
    <cellStyle name="Input [yellow] 12" xfId="297" xr:uid="{00000000-0005-0000-0000-000006100000}"/>
    <cellStyle name="Input [yellow] 12 2" xfId="750" xr:uid="{00000000-0005-0000-0000-000007100000}"/>
    <cellStyle name="Input [yellow] 12 2 2" xfId="1573" xr:uid="{00000000-0005-0000-0000-000008100000}"/>
    <cellStyle name="Input [yellow] 12 2 2 2" xfId="3817" xr:uid="{00000000-0005-0000-0000-000009100000}"/>
    <cellStyle name="Input [yellow] 12 2 3" xfId="3031" xr:uid="{00000000-0005-0000-0000-00000A100000}"/>
    <cellStyle name="Input [yellow] 12 3" xfId="1500" xr:uid="{00000000-0005-0000-0000-00000B100000}"/>
    <cellStyle name="Input [yellow] 12 3 2" xfId="3744" xr:uid="{00000000-0005-0000-0000-00000C100000}"/>
    <cellStyle name="Input [yellow] 12 4" xfId="2286" xr:uid="{00000000-0005-0000-0000-00000D100000}"/>
    <cellStyle name="Input [yellow] 12 4 2" xfId="4530" xr:uid="{00000000-0005-0000-0000-00000E100000}"/>
    <cellStyle name="Input [yellow] 13" xfId="298" xr:uid="{00000000-0005-0000-0000-00000F100000}"/>
    <cellStyle name="Input [yellow] 13 2" xfId="751" xr:uid="{00000000-0005-0000-0000-000010100000}"/>
    <cellStyle name="Input [yellow] 13 2 2" xfId="1574" xr:uid="{00000000-0005-0000-0000-000011100000}"/>
    <cellStyle name="Input [yellow] 13 2 2 2" xfId="3818" xr:uid="{00000000-0005-0000-0000-000012100000}"/>
    <cellStyle name="Input [yellow] 13 2 3" xfId="3032" xr:uid="{00000000-0005-0000-0000-000013100000}"/>
    <cellStyle name="Input [yellow] 13 3" xfId="1501" xr:uid="{00000000-0005-0000-0000-000014100000}"/>
    <cellStyle name="Input [yellow] 13 3 2" xfId="3745" xr:uid="{00000000-0005-0000-0000-000015100000}"/>
    <cellStyle name="Input [yellow] 13 4" xfId="2287" xr:uid="{00000000-0005-0000-0000-000016100000}"/>
    <cellStyle name="Input [yellow] 13 4 2" xfId="4531" xr:uid="{00000000-0005-0000-0000-000017100000}"/>
    <cellStyle name="Input [yellow] 14" xfId="299" xr:uid="{00000000-0005-0000-0000-000018100000}"/>
    <cellStyle name="Input [yellow] 14 2" xfId="752" xr:uid="{00000000-0005-0000-0000-000019100000}"/>
    <cellStyle name="Input [yellow] 14 2 2" xfId="1575" xr:uid="{00000000-0005-0000-0000-00001A100000}"/>
    <cellStyle name="Input [yellow] 14 2 2 2" xfId="3819" xr:uid="{00000000-0005-0000-0000-00001B100000}"/>
    <cellStyle name="Input [yellow] 14 2 3" xfId="3033" xr:uid="{00000000-0005-0000-0000-00001C100000}"/>
    <cellStyle name="Input [yellow] 14 3" xfId="1502" xr:uid="{00000000-0005-0000-0000-00001D100000}"/>
    <cellStyle name="Input [yellow] 14 3 2" xfId="3746" xr:uid="{00000000-0005-0000-0000-00001E100000}"/>
    <cellStyle name="Input [yellow] 14 4" xfId="2288" xr:uid="{00000000-0005-0000-0000-00001F100000}"/>
    <cellStyle name="Input [yellow] 14 4 2" xfId="4532" xr:uid="{00000000-0005-0000-0000-000020100000}"/>
    <cellStyle name="Input [yellow] 15" xfId="300" xr:uid="{00000000-0005-0000-0000-000021100000}"/>
    <cellStyle name="Input [yellow] 15 2" xfId="753" xr:uid="{00000000-0005-0000-0000-000022100000}"/>
    <cellStyle name="Input [yellow] 15 2 2" xfId="1576" xr:uid="{00000000-0005-0000-0000-000023100000}"/>
    <cellStyle name="Input [yellow] 15 2 2 2" xfId="3820" xr:uid="{00000000-0005-0000-0000-000024100000}"/>
    <cellStyle name="Input [yellow] 15 2 3" xfId="3034" xr:uid="{00000000-0005-0000-0000-000025100000}"/>
    <cellStyle name="Input [yellow] 15 3" xfId="1503" xr:uid="{00000000-0005-0000-0000-000026100000}"/>
    <cellStyle name="Input [yellow] 15 3 2" xfId="3747" xr:uid="{00000000-0005-0000-0000-000027100000}"/>
    <cellStyle name="Input [yellow] 15 4" xfId="2289" xr:uid="{00000000-0005-0000-0000-000028100000}"/>
    <cellStyle name="Input [yellow] 15 4 2" xfId="4533" xr:uid="{00000000-0005-0000-0000-000029100000}"/>
    <cellStyle name="Input [yellow] 16" xfId="301" xr:uid="{00000000-0005-0000-0000-00002A100000}"/>
    <cellStyle name="Input [yellow] 16 2" xfId="754" xr:uid="{00000000-0005-0000-0000-00002B100000}"/>
    <cellStyle name="Input [yellow] 16 2 2" xfId="1577" xr:uid="{00000000-0005-0000-0000-00002C100000}"/>
    <cellStyle name="Input [yellow] 16 2 2 2" xfId="3821" xr:uid="{00000000-0005-0000-0000-00002D100000}"/>
    <cellStyle name="Input [yellow] 16 2 3" xfId="3035" xr:uid="{00000000-0005-0000-0000-00002E100000}"/>
    <cellStyle name="Input [yellow] 16 3" xfId="1504" xr:uid="{00000000-0005-0000-0000-00002F100000}"/>
    <cellStyle name="Input [yellow] 16 3 2" xfId="3748" xr:uid="{00000000-0005-0000-0000-000030100000}"/>
    <cellStyle name="Input [yellow] 16 4" xfId="2290" xr:uid="{00000000-0005-0000-0000-000031100000}"/>
    <cellStyle name="Input [yellow] 16 4 2" xfId="4534" xr:uid="{00000000-0005-0000-0000-000032100000}"/>
    <cellStyle name="Input [yellow] 17" xfId="302" xr:uid="{00000000-0005-0000-0000-000033100000}"/>
    <cellStyle name="Input [yellow] 17 2" xfId="755" xr:uid="{00000000-0005-0000-0000-000034100000}"/>
    <cellStyle name="Input [yellow] 17 2 2" xfId="1578" xr:uid="{00000000-0005-0000-0000-000035100000}"/>
    <cellStyle name="Input [yellow] 17 2 2 2" xfId="3822" xr:uid="{00000000-0005-0000-0000-000036100000}"/>
    <cellStyle name="Input [yellow] 17 2 3" xfId="3036" xr:uid="{00000000-0005-0000-0000-000037100000}"/>
    <cellStyle name="Input [yellow] 17 3" xfId="1505" xr:uid="{00000000-0005-0000-0000-000038100000}"/>
    <cellStyle name="Input [yellow] 17 3 2" xfId="3749" xr:uid="{00000000-0005-0000-0000-000039100000}"/>
    <cellStyle name="Input [yellow] 17 4" xfId="2291" xr:uid="{00000000-0005-0000-0000-00003A100000}"/>
    <cellStyle name="Input [yellow] 17 4 2" xfId="4535" xr:uid="{00000000-0005-0000-0000-00003B100000}"/>
    <cellStyle name="Input [yellow] 18" xfId="303" xr:uid="{00000000-0005-0000-0000-00003C100000}"/>
    <cellStyle name="Input [yellow] 18 2" xfId="756" xr:uid="{00000000-0005-0000-0000-00003D100000}"/>
    <cellStyle name="Input [yellow] 18 2 2" xfId="1579" xr:uid="{00000000-0005-0000-0000-00003E100000}"/>
    <cellStyle name="Input [yellow] 18 2 2 2" xfId="3823" xr:uid="{00000000-0005-0000-0000-00003F100000}"/>
    <cellStyle name="Input [yellow] 18 2 3" xfId="3037" xr:uid="{00000000-0005-0000-0000-000040100000}"/>
    <cellStyle name="Input [yellow] 18 3" xfId="1506" xr:uid="{00000000-0005-0000-0000-000041100000}"/>
    <cellStyle name="Input [yellow] 18 3 2" xfId="3750" xr:uid="{00000000-0005-0000-0000-000042100000}"/>
    <cellStyle name="Input [yellow] 18 4" xfId="2292" xr:uid="{00000000-0005-0000-0000-000043100000}"/>
    <cellStyle name="Input [yellow] 18 4 2" xfId="4536" xr:uid="{00000000-0005-0000-0000-000044100000}"/>
    <cellStyle name="Input [yellow] 19" xfId="304" xr:uid="{00000000-0005-0000-0000-000045100000}"/>
    <cellStyle name="Input [yellow] 19 2" xfId="757" xr:uid="{00000000-0005-0000-0000-000046100000}"/>
    <cellStyle name="Input [yellow] 19 2 2" xfId="1580" xr:uid="{00000000-0005-0000-0000-000047100000}"/>
    <cellStyle name="Input [yellow] 19 2 2 2" xfId="3824" xr:uid="{00000000-0005-0000-0000-000048100000}"/>
    <cellStyle name="Input [yellow] 19 2 3" xfId="3038" xr:uid="{00000000-0005-0000-0000-000049100000}"/>
    <cellStyle name="Input [yellow] 19 3" xfId="1507" xr:uid="{00000000-0005-0000-0000-00004A100000}"/>
    <cellStyle name="Input [yellow] 19 3 2" xfId="3751" xr:uid="{00000000-0005-0000-0000-00004B100000}"/>
    <cellStyle name="Input [yellow] 19 4" xfId="2293" xr:uid="{00000000-0005-0000-0000-00004C100000}"/>
    <cellStyle name="Input [yellow] 19 4 2" xfId="4537" xr:uid="{00000000-0005-0000-0000-00004D100000}"/>
    <cellStyle name="Input [yellow] 2" xfId="305" xr:uid="{00000000-0005-0000-0000-00004E100000}"/>
    <cellStyle name="Input [yellow] 2 2" xfId="306" xr:uid="{00000000-0005-0000-0000-00004F100000}"/>
    <cellStyle name="Input [yellow] 2 2 2" xfId="759" xr:uid="{00000000-0005-0000-0000-000050100000}"/>
    <cellStyle name="Input [yellow] 2 2 2 2" xfId="1582" xr:uid="{00000000-0005-0000-0000-000051100000}"/>
    <cellStyle name="Input [yellow] 2 2 2 2 2" xfId="3826" xr:uid="{00000000-0005-0000-0000-000052100000}"/>
    <cellStyle name="Input [yellow] 2 2 2 3" xfId="3040" xr:uid="{00000000-0005-0000-0000-000053100000}"/>
    <cellStyle name="Input [yellow] 2 2 3" xfId="1509" xr:uid="{00000000-0005-0000-0000-000054100000}"/>
    <cellStyle name="Input [yellow] 2 2 3 2" xfId="3753" xr:uid="{00000000-0005-0000-0000-000055100000}"/>
    <cellStyle name="Input [yellow] 2 2 4" xfId="2295" xr:uid="{00000000-0005-0000-0000-000056100000}"/>
    <cellStyle name="Input [yellow] 2 2 4 2" xfId="4539" xr:uid="{00000000-0005-0000-0000-000057100000}"/>
    <cellStyle name="Input [yellow] 2 3" xfId="758" xr:uid="{00000000-0005-0000-0000-000058100000}"/>
    <cellStyle name="Input [yellow] 2 3 2" xfId="1581" xr:uid="{00000000-0005-0000-0000-000059100000}"/>
    <cellStyle name="Input [yellow] 2 3 2 2" xfId="3825" xr:uid="{00000000-0005-0000-0000-00005A100000}"/>
    <cellStyle name="Input [yellow] 2 3 3" xfId="3039" xr:uid="{00000000-0005-0000-0000-00005B100000}"/>
    <cellStyle name="Input [yellow] 2 4" xfId="1508" xr:uid="{00000000-0005-0000-0000-00005C100000}"/>
    <cellStyle name="Input [yellow] 2 4 2" xfId="3752" xr:uid="{00000000-0005-0000-0000-00005D100000}"/>
    <cellStyle name="Input [yellow] 2 5" xfId="2294" xr:uid="{00000000-0005-0000-0000-00005E100000}"/>
    <cellStyle name="Input [yellow] 2 5 2" xfId="4538" xr:uid="{00000000-0005-0000-0000-00005F100000}"/>
    <cellStyle name="Input [yellow] 20" xfId="307" xr:uid="{00000000-0005-0000-0000-000060100000}"/>
    <cellStyle name="Input [yellow] 20 2" xfId="760" xr:uid="{00000000-0005-0000-0000-000061100000}"/>
    <cellStyle name="Input [yellow] 20 2 2" xfId="1583" xr:uid="{00000000-0005-0000-0000-000062100000}"/>
    <cellStyle name="Input [yellow] 20 2 2 2" xfId="3827" xr:uid="{00000000-0005-0000-0000-000063100000}"/>
    <cellStyle name="Input [yellow] 20 2 3" xfId="3041" xr:uid="{00000000-0005-0000-0000-000064100000}"/>
    <cellStyle name="Input [yellow] 20 3" xfId="1510" xr:uid="{00000000-0005-0000-0000-000065100000}"/>
    <cellStyle name="Input [yellow] 20 3 2" xfId="3754" xr:uid="{00000000-0005-0000-0000-000066100000}"/>
    <cellStyle name="Input [yellow] 20 4" xfId="2296" xr:uid="{00000000-0005-0000-0000-000067100000}"/>
    <cellStyle name="Input [yellow] 20 4 2" xfId="4540" xr:uid="{00000000-0005-0000-0000-000068100000}"/>
    <cellStyle name="Input [yellow] 21" xfId="308" xr:uid="{00000000-0005-0000-0000-000069100000}"/>
    <cellStyle name="Input [yellow] 21 2" xfId="761" xr:uid="{00000000-0005-0000-0000-00006A100000}"/>
    <cellStyle name="Input [yellow] 21 2 2" xfId="1584" xr:uid="{00000000-0005-0000-0000-00006B100000}"/>
    <cellStyle name="Input [yellow] 21 2 2 2" xfId="3828" xr:uid="{00000000-0005-0000-0000-00006C100000}"/>
    <cellStyle name="Input [yellow] 21 2 3" xfId="3042" xr:uid="{00000000-0005-0000-0000-00006D100000}"/>
    <cellStyle name="Input [yellow] 21 3" xfId="1511" xr:uid="{00000000-0005-0000-0000-00006E100000}"/>
    <cellStyle name="Input [yellow] 21 3 2" xfId="3755" xr:uid="{00000000-0005-0000-0000-00006F100000}"/>
    <cellStyle name="Input [yellow] 21 4" xfId="2297" xr:uid="{00000000-0005-0000-0000-000070100000}"/>
    <cellStyle name="Input [yellow] 21 4 2" xfId="4541" xr:uid="{00000000-0005-0000-0000-000071100000}"/>
    <cellStyle name="Input [yellow] 22" xfId="309" xr:uid="{00000000-0005-0000-0000-000072100000}"/>
    <cellStyle name="Input [yellow] 22 2" xfId="762" xr:uid="{00000000-0005-0000-0000-000073100000}"/>
    <cellStyle name="Input [yellow] 22 2 2" xfId="1585" xr:uid="{00000000-0005-0000-0000-000074100000}"/>
    <cellStyle name="Input [yellow] 22 2 2 2" xfId="3829" xr:uid="{00000000-0005-0000-0000-000075100000}"/>
    <cellStyle name="Input [yellow] 22 2 3" xfId="3043" xr:uid="{00000000-0005-0000-0000-000076100000}"/>
    <cellStyle name="Input [yellow] 22 3" xfId="1512" xr:uid="{00000000-0005-0000-0000-000077100000}"/>
    <cellStyle name="Input [yellow] 22 3 2" xfId="3756" xr:uid="{00000000-0005-0000-0000-000078100000}"/>
    <cellStyle name="Input [yellow] 22 4" xfId="2298" xr:uid="{00000000-0005-0000-0000-000079100000}"/>
    <cellStyle name="Input [yellow] 22 4 2" xfId="4542" xr:uid="{00000000-0005-0000-0000-00007A100000}"/>
    <cellStyle name="Input [yellow] 23" xfId="310" xr:uid="{00000000-0005-0000-0000-00007B100000}"/>
    <cellStyle name="Input [yellow] 23 2" xfId="763" xr:uid="{00000000-0005-0000-0000-00007C100000}"/>
    <cellStyle name="Input [yellow] 23 2 2" xfId="1586" xr:uid="{00000000-0005-0000-0000-00007D100000}"/>
    <cellStyle name="Input [yellow] 23 2 2 2" xfId="3830" xr:uid="{00000000-0005-0000-0000-00007E100000}"/>
    <cellStyle name="Input [yellow] 23 2 3" xfId="3044" xr:uid="{00000000-0005-0000-0000-00007F100000}"/>
    <cellStyle name="Input [yellow] 23 3" xfId="1513" xr:uid="{00000000-0005-0000-0000-000080100000}"/>
    <cellStyle name="Input [yellow] 23 3 2" xfId="3757" xr:uid="{00000000-0005-0000-0000-000081100000}"/>
    <cellStyle name="Input [yellow] 23 4" xfId="2299" xr:uid="{00000000-0005-0000-0000-000082100000}"/>
    <cellStyle name="Input [yellow] 23 4 2" xfId="4543" xr:uid="{00000000-0005-0000-0000-000083100000}"/>
    <cellStyle name="Input [yellow] 24" xfId="311" xr:uid="{00000000-0005-0000-0000-000084100000}"/>
    <cellStyle name="Input [yellow] 24 2" xfId="764" xr:uid="{00000000-0005-0000-0000-000085100000}"/>
    <cellStyle name="Input [yellow] 24 2 2" xfId="1587" xr:uid="{00000000-0005-0000-0000-000086100000}"/>
    <cellStyle name="Input [yellow] 24 2 2 2" xfId="3831" xr:uid="{00000000-0005-0000-0000-000087100000}"/>
    <cellStyle name="Input [yellow] 24 2 3" xfId="3045" xr:uid="{00000000-0005-0000-0000-000088100000}"/>
    <cellStyle name="Input [yellow] 24 3" xfId="1514" xr:uid="{00000000-0005-0000-0000-000089100000}"/>
    <cellStyle name="Input [yellow] 24 3 2" xfId="3758" xr:uid="{00000000-0005-0000-0000-00008A100000}"/>
    <cellStyle name="Input [yellow] 24 4" xfId="2300" xr:uid="{00000000-0005-0000-0000-00008B100000}"/>
    <cellStyle name="Input [yellow] 24 4 2" xfId="4544" xr:uid="{00000000-0005-0000-0000-00008C100000}"/>
    <cellStyle name="Input [yellow] 25" xfId="312" xr:uid="{00000000-0005-0000-0000-00008D100000}"/>
    <cellStyle name="Input [yellow] 25 2" xfId="765" xr:uid="{00000000-0005-0000-0000-00008E100000}"/>
    <cellStyle name="Input [yellow] 25 2 2" xfId="1588" xr:uid="{00000000-0005-0000-0000-00008F100000}"/>
    <cellStyle name="Input [yellow] 25 2 2 2" xfId="3832" xr:uid="{00000000-0005-0000-0000-000090100000}"/>
    <cellStyle name="Input [yellow] 25 2 3" xfId="3046" xr:uid="{00000000-0005-0000-0000-000091100000}"/>
    <cellStyle name="Input [yellow] 25 3" xfId="1515" xr:uid="{00000000-0005-0000-0000-000092100000}"/>
    <cellStyle name="Input [yellow] 25 3 2" xfId="3759" xr:uid="{00000000-0005-0000-0000-000093100000}"/>
    <cellStyle name="Input [yellow] 25 4" xfId="2301" xr:uid="{00000000-0005-0000-0000-000094100000}"/>
    <cellStyle name="Input [yellow] 25 4 2" xfId="4545" xr:uid="{00000000-0005-0000-0000-000095100000}"/>
    <cellStyle name="Input [yellow] 26" xfId="313" xr:uid="{00000000-0005-0000-0000-000096100000}"/>
    <cellStyle name="Input [yellow] 26 2" xfId="766" xr:uid="{00000000-0005-0000-0000-000097100000}"/>
    <cellStyle name="Input [yellow] 26 2 2" xfId="1589" xr:uid="{00000000-0005-0000-0000-000098100000}"/>
    <cellStyle name="Input [yellow] 26 2 2 2" xfId="3833" xr:uid="{00000000-0005-0000-0000-000099100000}"/>
    <cellStyle name="Input [yellow] 26 2 3" xfId="3047" xr:uid="{00000000-0005-0000-0000-00009A100000}"/>
    <cellStyle name="Input [yellow] 26 3" xfId="1516" xr:uid="{00000000-0005-0000-0000-00009B100000}"/>
    <cellStyle name="Input [yellow] 26 3 2" xfId="3760" xr:uid="{00000000-0005-0000-0000-00009C100000}"/>
    <cellStyle name="Input [yellow] 26 4" xfId="2302" xr:uid="{00000000-0005-0000-0000-00009D100000}"/>
    <cellStyle name="Input [yellow] 26 4 2" xfId="4546" xr:uid="{00000000-0005-0000-0000-00009E100000}"/>
    <cellStyle name="Input [yellow] 27" xfId="314" xr:uid="{00000000-0005-0000-0000-00009F100000}"/>
    <cellStyle name="Input [yellow] 27 2" xfId="767" xr:uid="{00000000-0005-0000-0000-0000A0100000}"/>
    <cellStyle name="Input [yellow] 27 2 2" xfId="1590" xr:uid="{00000000-0005-0000-0000-0000A1100000}"/>
    <cellStyle name="Input [yellow] 27 2 2 2" xfId="3834" xr:uid="{00000000-0005-0000-0000-0000A2100000}"/>
    <cellStyle name="Input [yellow] 27 2 3" xfId="3048" xr:uid="{00000000-0005-0000-0000-0000A3100000}"/>
    <cellStyle name="Input [yellow] 27 3" xfId="1517" xr:uid="{00000000-0005-0000-0000-0000A4100000}"/>
    <cellStyle name="Input [yellow] 27 3 2" xfId="3761" xr:uid="{00000000-0005-0000-0000-0000A5100000}"/>
    <cellStyle name="Input [yellow] 27 4" xfId="2303" xr:uid="{00000000-0005-0000-0000-0000A6100000}"/>
    <cellStyle name="Input [yellow] 27 4 2" xfId="4547" xr:uid="{00000000-0005-0000-0000-0000A7100000}"/>
    <cellStyle name="Input [yellow] 28" xfId="315" xr:uid="{00000000-0005-0000-0000-0000A8100000}"/>
    <cellStyle name="Input [yellow] 28 2" xfId="768" xr:uid="{00000000-0005-0000-0000-0000A9100000}"/>
    <cellStyle name="Input [yellow] 28 2 2" xfId="1591" xr:uid="{00000000-0005-0000-0000-0000AA100000}"/>
    <cellStyle name="Input [yellow] 28 2 2 2" xfId="3835" xr:uid="{00000000-0005-0000-0000-0000AB100000}"/>
    <cellStyle name="Input [yellow] 28 2 3" xfId="3049" xr:uid="{00000000-0005-0000-0000-0000AC100000}"/>
    <cellStyle name="Input [yellow] 28 3" xfId="1518" xr:uid="{00000000-0005-0000-0000-0000AD100000}"/>
    <cellStyle name="Input [yellow] 28 3 2" xfId="3762" xr:uid="{00000000-0005-0000-0000-0000AE100000}"/>
    <cellStyle name="Input [yellow] 28 4" xfId="2304" xr:uid="{00000000-0005-0000-0000-0000AF100000}"/>
    <cellStyle name="Input [yellow] 28 4 2" xfId="4548" xr:uid="{00000000-0005-0000-0000-0000B0100000}"/>
    <cellStyle name="Input [yellow] 29" xfId="316" xr:uid="{00000000-0005-0000-0000-0000B1100000}"/>
    <cellStyle name="Input [yellow] 29 2" xfId="769" xr:uid="{00000000-0005-0000-0000-0000B2100000}"/>
    <cellStyle name="Input [yellow] 29 2 2" xfId="1592" xr:uid="{00000000-0005-0000-0000-0000B3100000}"/>
    <cellStyle name="Input [yellow] 29 2 2 2" xfId="3836" xr:uid="{00000000-0005-0000-0000-0000B4100000}"/>
    <cellStyle name="Input [yellow] 29 2 3" xfId="3050" xr:uid="{00000000-0005-0000-0000-0000B5100000}"/>
    <cellStyle name="Input [yellow] 29 3" xfId="1519" xr:uid="{00000000-0005-0000-0000-0000B6100000}"/>
    <cellStyle name="Input [yellow] 29 3 2" xfId="3763" xr:uid="{00000000-0005-0000-0000-0000B7100000}"/>
    <cellStyle name="Input [yellow] 29 4" xfId="2305" xr:uid="{00000000-0005-0000-0000-0000B8100000}"/>
    <cellStyle name="Input [yellow] 29 4 2" xfId="4549" xr:uid="{00000000-0005-0000-0000-0000B9100000}"/>
    <cellStyle name="Input [yellow] 3" xfId="317" xr:uid="{00000000-0005-0000-0000-0000BA100000}"/>
    <cellStyle name="Input [yellow] 3 2" xfId="770" xr:uid="{00000000-0005-0000-0000-0000BB100000}"/>
    <cellStyle name="Input [yellow] 3 2 2" xfId="1593" xr:uid="{00000000-0005-0000-0000-0000BC100000}"/>
    <cellStyle name="Input [yellow] 3 2 2 2" xfId="3837" xr:uid="{00000000-0005-0000-0000-0000BD100000}"/>
    <cellStyle name="Input [yellow] 3 2 3" xfId="3051" xr:uid="{00000000-0005-0000-0000-0000BE100000}"/>
    <cellStyle name="Input [yellow] 3 3" xfId="1520" xr:uid="{00000000-0005-0000-0000-0000BF100000}"/>
    <cellStyle name="Input [yellow] 3 3 2" xfId="3764" xr:uid="{00000000-0005-0000-0000-0000C0100000}"/>
    <cellStyle name="Input [yellow] 3 4" xfId="2306" xr:uid="{00000000-0005-0000-0000-0000C1100000}"/>
    <cellStyle name="Input [yellow] 3 4 2" xfId="4550" xr:uid="{00000000-0005-0000-0000-0000C2100000}"/>
    <cellStyle name="Input [yellow] 30" xfId="318" xr:uid="{00000000-0005-0000-0000-0000C3100000}"/>
    <cellStyle name="Input [yellow] 30 2" xfId="771" xr:uid="{00000000-0005-0000-0000-0000C4100000}"/>
    <cellStyle name="Input [yellow] 30 2 2" xfId="1594" xr:uid="{00000000-0005-0000-0000-0000C5100000}"/>
    <cellStyle name="Input [yellow] 30 2 2 2" xfId="3838" xr:uid="{00000000-0005-0000-0000-0000C6100000}"/>
    <cellStyle name="Input [yellow] 30 2 3" xfId="3052" xr:uid="{00000000-0005-0000-0000-0000C7100000}"/>
    <cellStyle name="Input [yellow] 30 3" xfId="1521" xr:uid="{00000000-0005-0000-0000-0000C8100000}"/>
    <cellStyle name="Input [yellow] 30 3 2" xfId="3765" xr:uid="{00000000-0005-0000-0000-0000C9100000}"/>
    <cellStyle name="Input [yellow] 30 4" xfId="2307" xr:uid="{00000000-0005-0000-0000-0000CA100000}"/>
    <cellStyle name="Input [yellow] 30 4 2" xfId="4551" xr:uid="{00000000-0005-0000-0000-0000CB100000}"/>
    <cellStyle name="Input [yellow] 31" xfId="319" xr:uid="{00000000-0005-0000-0000-0000CC100000}"/>
    <cellStyle name="Input [yellow] 31 2" xfId="772" xr:uid="{00000000-0005-0000-0000-0000CD100000}"/>
    <cellStyle name="Input [yellow] 31 2 2" xfId="1595" xr:uid="{00000000-0005-0000-0000-0000CE100000}"/>
    <cellStyle name="Input [yellow] 31 2 2 2" xfId="3839" xr:uid="{00000000-0005-0000-0000-0000CF100000}"/>
    <cellStyle name="Input [yellow] 31 2 3" xfId="3053" xr:uid="{00000000-0005-0000-0000-0000D0100000}"/>
    <cellStyle name="Input [yellow] 31 3" xfId="1522" xr:uid="{00000000-0005-0000-0000-0000D1100000}"/>
    <cellStyle name="Input [yellow] 31 3 2" xfId="3766" xr:uid="{00000000-0005-0000-0000-0000D2100000}"/>
    <cellStyle name="Input [yellow] 31 4" xfId="2308" xr:uid="{00000000-0005-0000-0000-0000D3100000}"/>
    <cellStyle name="Input [yellow] 31 4 2" xfId="4552" xr:uid="{00000000-0005-0000-0000-0000D4100000}"/>
    <cellStyle name="Input [yellow] 32" xfId="320" xr:uid="{00000000-0005-0000-0000-0000D5100000}"/>
    <cellStyle name="Input [yellow] 32 2" xfId="773" xr:uid="{00000000-0005-0000-0000-0000D6100000}"/>
    <cellStyle name="Input [yellow] 32 2 2" xfId="1596" xr:uid="{00000000-0005-0000-0000-0000D7100000}"/>
    <cellStyle name="Input [yellow] 32 2 2 2" xfId="3840" xr:uid="{00000000-0005-0000-0000-0000D8100000}"/>
    <cellStyle name="Input [yellow] 32 2 3" xfId="3054" xr:uid="{00000000-0005-0000-0000-0000D9100000}"/>
    <cellStyle name="Input [yellow] 32 3" xfId="1523" xr:uid="{00000000-0005-0000-0000-0000DA100000}"/>
    <cellStyle name="Input [yellow] 32 3 2" xfId="3767" xr:uid="{00000000-0005-0000-0000-0000DB100000}"/>
    <cellStyle name="Input [yellow] 32 4" xfId="2309" xr:uid="{00000000-0005-0000-0000-0000DC100000}"/>
    <cellStyle name="Input [yellow] 32 4 2" xfId="4553" xr:uid="{00000000-0005-0000-0000-0000DD100000}"/>
    <cellStyle name="Input [yellow] 33" xfId="321" xr:uid="{00000000-0005-0000-0000-0000DE100000}"/>
    <cellStyle name="Input [yellow] 33 2" xfId="774" xr:uid="{00000000-0005-0000-0000-0000DF100000}"/>
    <cellStyle name="Input [yellow] 33 2 2" xfId="1597" xr:uid="{00000000-0005-0000-0000-0000E0100000}"/>
    <cellStyle name="Input [yellow] 33 2 2 2" xfId="3841" xr:uid="{00000000-0005-0000-0000-0000E1100000}"/>
    <cellStyle name="Input [yellow] 33 2 3" xfId="3055" xr:uid="{00000000-0005-0000-0000-0000E2100000}"/>
    <cellStyle name="Input [yellow] 33 3" xfId="1524" xr:uid="{00000000-0005-0000-0000-0000E3100000}"/>
    <cellStyle name="Input [yellow] 33 3 2" xfId="3768" xr:uid="{00000000-0005-0000-0000-0000E4100000}"/>
    <cellStyle name="Input [yellow] 33 4" xfId="2310" xr:uid="{00000000-0005-0000-0000-0000E5100000}"/>
    <cellStyle name="Input [yellow] 33 4 2" xfId="4554" xr:uid="{00000000-0005-0000-0000-0000E6100000}"/>
    <cellStyle name="Input [yellow] 34" xfId="322" xr:uid="{00000000-0005-0000-0000-0000E7100000}"/>
    <cellStyle name="Input [yellow] 34 2" xfId="775" xr:uid="{00000000-0005-0000-0000-0000E8100000}"/>
    <cellStyle name="Input [yellow] 34 2 2" xfId="1598" xr:uid="{00000000-0005-0000-0000-0000E9100000}"/>
    <cellStyle name="Input [yellow] 34 2 2 2" xfId="3842" xr:uid="{00000000-0005-0000-0000-0000EA100000}"/>
    <cellStyle name="Input [yellow] 34 2 3" xfId="3056" xr:uid="{00000000-0005-0000-0000-0000EB100000}"/>
    <cellStyle name="Input [yellow] 34 3" xfId="1525" xr:uid="{00000000-0005-0000-0000-0000EC100000}"/>
    <cellStyle name="Input [yellow] 34 3 2" xfId="3769" xr:uid="{00000000-0005-0000-0000-0000ED100000}"/>
    <cellStyle name="Input [yellow] 34 4" xfId="2311" xr:uid="{00000000-0005-0000-0000-0000EE100000}"/>
    <cellStyle name="Input [yellow] 34 4 2" xfId="4555" xr:uid="{00000000-0005-0000-0000-0000EF100000}"/>
    <cellStyle name="Input [yellow] 35" xfId="323" xr:uid="{00000000-0005-0000-0000-0000F0100000}"/>
    <cellStyle name="Input [yellow] 35 2" xfId="776" xr:uid="{00000000-0005-0000-0000-0000F1100000}"/>
    <cellStyle name="Input [yellow] 35 2 2" xfId="1599" xr:uid="{00000000-0005-0000-0000-0000F2100000}"/>
    <cellStyle name="Input [yellow] 35 2 2 2" xfId="3843" xr:uid="{00000000-0005-0000-0000-0000F3100000}"/>
    <cellStyle name="Input [yellow] 35 2 3" xfId="3057" xr:uid="{00000000-0005-0000-0000-0000F4100000}"/>
    <cellStyle name="Input [yellow] 35 3" xfId="1526" xr:uid="{00000000-0005-0000-0000-0000F5100000}"/>
    <cellStyle name="Input [yellow] 35 3 2" xfId="3770" xr:uid="{00000000-0005-0000-0000-0000F6100000}"/>
    <cellStyle name="Input [yellow] 35 4" xfId="2312" xr:uid="{00000000-0005-0000-0000-0000F7100000}"/>
    <cellStyle name="Input [yellow] 35 4 2" xfId="4556" xr:uid="{00000000-0005-0000-0000-0000F8100000}"/>
    <cellStyle name="Input [yellow] 36" xfId="324" xr:uid="{00000000-0005-0000-0000-0000F9100000}"/>
    <cellStyle name="Input [yellow] 36 2" xfId="777" xr:uid="{00000000-0005-0000-0000-0000FA100000}"/>
    <cellStyle name="Input [yellow] 36 2 2" xfId="1600" xr:uid="{00000000-0005-0000-0000-0000FB100000}"/>
    <cellStyle name="Input [yellow] 36 2 2 2" xfId="3844" xr:uid="{00000000-0005-0000-0000-0000FC100000}"/>
    <cellStyle name="Input [yellow] 36 2 3" xfId="3058" xr:uid="{00000000-0005-0000-0000-0000FD100000}"/>
    <cellStyle name="Input [yellow] 36 3" xfId="1527" xr:uid="{00000000-0005-0000-0000-0000FE100000}"/>
    <cellStyle name="Input [yellow] 36 3 2" xfId="3771" xr:uid="{00000000-0005-0000-0000-0000FF100000}"/>
    <cellStyle name="Input [yellow] 36 4" xfId="2313" xr:uid="{00000000-0005-0000-0000-000000110000}"/>
    <cellStyle name="Input [yellow] 36 4 2" xfId="4557" xr:uid="{00000000-0005-0000-0000-000001110000}"/>
    <cellStyle name="Input [yellow] 37" xfId="325" xr:uid="{00000000-0005-0000-0000-000002110000}"/>
    <cellStyle name="Input [yellow] 37 2" xfId="778" xr:uid="{00000000-0005-0000-0000-000003110000}"/>
    <cellStyle name="Input [yellow] 37 2 2" xfId="1601" xr:uid="{00000000-0005-0000-0000-000004110000}"/>
    <cellStyle name="Input [yellow] 37 2 2 2" xfId="3845" xr:uid="{00000000-0005-0000-0000-000005110000}"/>
    <cellStyle name="Input [yellow] 37 2 3" xfId="3059" xr:uid="{00000000-0005-0000-0000-000006110000}"/>
    <cellStyle name="Input [yellow] 37 3" xfId="1528" xr:uid="{00000000-0005-0000-0000-000007110000}"/>
    <cellStyle name="Input [yellow] 37 3 2" xfId="3772" xr:uid="{00000000-0005-0000-0000-000008110000}"/>
    <cellStyle name="Input [yellow] 37 4" xfId="2314" xr:uid="{00000000-0005-0000-0000-000009110000}"/>
    <cellStyle name="Input [yellow] 37 4 2" xfId="4558" xr:uid="{00000000-0005-0000-0000-00000A110000}"/>
    <cellStyle name="Input [yellow] 38" xfId="326" xr:uid="{00000000-0005-0000-0000-00000B110000}"/>
    <cellStyle name="Input [yellow] 38 2" xfId="779" xr:uid="{00000000-0005-0000-0000-00000C110000}"/>
    <cellStyle name="Input [yellow] 38 2 2" xfId="1602" xr:uid="{00000000-0005-0000-0000-00000D110000}"/>
    <cellStyle name="Input [yellow] 38 2 2 2" xfId="3846" xr:uid="{00000000-0005-0000-0000-00000E110000}"/>
    <cellStyle name="Input [yellow] 38 2 3" xfId="3060" xr:uid="{00000000-0005-0000-0000-00000F110000}"/>
    <cellStyle name="Input [yellow] 38 3" xfId="1529" xr:uid="{00000000-0005-0000-0000-000010110000}"/>
    <cellStyle name="Input [yellow] 38 3 2" xfId="3773" xr:uid="{00000000-0005-0000-0000-000011110000}"/>
    <cellStyle name="Input [yellow] 38 4" xfId="2315" xr:uid="{00000000-0005-0000-0000-000012110000}"/>
    <cellStyle name="Input [yellow] 38 4 2" xfId="4559" xr:uid="{00000000-0005-0000-0000-000013110000}"/>
    <cellStyle name="Input [yellow] 39" xfId="327" xr:uid="{00000000-0005-0000-0000-000014110000}"/>
    <cellStyle name="Input [yellow] 39 2" xfId="780" xr:uid="{00000000-0005-0000-0000-000015110000}"/>
    <cellStyle name="Input [yellow] 39 2 2" xfId="1603" xr:uid="{00000000-0005-0000-0000-000016110000}"/>
    <cellStyle name="Input [yellow] 39 2 2 2" xfId="3847" xr:uid="{00000000-0005-0000-0000-000017110000}"/>
    <cellStyle name="Input [yellow] 39 2 3" xfId="3061" xr:uid="{00000000-0005-0000-0000-000018110000}"/>
    <cellStyle name="Input [yellow] 39 3" xfId="1530" xr:uid="{00000000-0005-0000-0000-000019110000}"/>
    <cellStyle name="Input [yellow] 39 3 2" xfId="3774" xr:uid="{00000000-0005-0000-0000-00001A110000}"/>
    <cellStyle name="Input [yellow] 39 4" xfId="2316" xr:uid="{00000000-0005-0000-0000-00001B110000}"/>
    <cellStyle name="Input [yellow] 39 4 2" xfId="4560" xr:uid="{00000000-0005-0000-0000-00001C110000}"/>
    <cellStyle name="Input [yellow] 4" xfId="328" xr:uid="{00000000-0005-0000-0000-00001D110000}"/>
    <cellStyle name="Input [yellow] 4 2" xfId="781" xr:uid="{00000000-0005-0000-0000-00001E110000}"/>
    <cellStyle name="Input [yellow] 4 2 2" xfId="1604" xr:uid="{00000000-0005-0000-0000-00001F110000}"/>
    <cellStyle name="Input [yellow] 4 2 2 2" xfId="3848" xr:uid="{00000000-0005-0000-0000-000020110000}"/>
    <cellStyle name="Input [yellow] 4 2 3" xfId="3062" xr:uid="{00000000-0005-0000-0000-000021110000}"/>
    <cellStyle name="Input [yellow] 4 3" xfId="1531" xr:uid="{00000000-0005-0000-0000-000022110000}"/>
    <cellStyle name="Input [yellow] 4 3 2" xfId="3775" xr:uid="{00000000-0005-0000-0000-000023110000}"/>
    <cellStyle name="Input [yellow] 4 4" xfId="2317" xr:uid="{00000000-0005-0000-0000-000024110000}"/>
    <cellStyle name="Input [yellow] 4 4 2" xfId="4561" xr:uid="{00000000-0005-0000-0000-000025110000}"/>
    <cellStyle name="Input [yellow] 40" xfId="329" xr:uid="{00000000-0005-0000-0000-000026110000}"/>
    <cellStyle name="Input [yellow] 40 2" xfId="782" xr:uid="{00000000-0005-0000-0000-000027110000}"/>
    <cellStyle name="Input [yellow] 40 2 2" xfId="1605" xr:uid="{00000000-0005-0000-0000-000028110000}"/>
    <cellStyle name="Input [yellow] 40 2 2 2" xfId="3849" xr:uid="{00000000-0005-0000-0000-000029110000}"/>
    <cellStyle name="Input [yellow] 40 2 3" xfId="3063" xr:uid="{00000000-0005-0000-0000-00002A110000}"/>
    <cellStyle name="Input [yellow] 40 3" xfId="1532" xr:uid="{00000000-0005-0000-0000-00002B110000}"/>
    <cellStyle name="Input [yellow] 40 3 2" xfId="3776" xr:uid="{00000000-0005-0000-0000-00002C110000}"/>
    <cellStyle name="Input [yellow] 40 4" xfId="2318" xr:uid="{00000000-0005-0000-0000-00002D110000}"/>
    <cellStyle name="Input [yellow] 40 4 2" xfId="4562" xr:uid="{00000000-0005-0000-0000-00002E110000}"/>
    <cellStyle name="Input [yellow] 41" xfId="330" xr:uid="{00000000-0005-0000-0000-00002F110000}"/>
    <cellStyle name="Input [yellow] 41 2" xfId="783" xr:uid="{00000000-0005-0000-0000-000030110000}"/>
    <cellStyle name="Input [yellow] 41 2 2" xfId="1606" xr:uid="{00000000-0005-0000-0000-000031110000}"/>
    <cellStyle name="Input [yellow] 41 2 2 2" xfId="3850" xr:uid="{00000000-0005-0000-0000-000032110000}"/>
    <cellStyle name="Input [yellow] 41 2 3" xfId="3064" xr:uid="{00000000-0005-0000-0000-000033110000}"/>
    <cellStyle name="Input [yellow] 41 3" xfId="1533" xr:uid="{00000000-0005-0000-0000-000034110000}"/>
    <cellStyle name="Input [yellow] 41 3 2" xfId="3777" xr:uid="{00000000-0005-0000-0000-000035110000}"/>
    <cellStyle name="Input [yellow] 41 4" xfId="2319" xr:uid="{00000000-0005-0000-0000-000036110000}"/>
    <cellStyle name="Input [yellow] 41 4 2" xfId="4563" xr:uid="{00000000-0005-0000-0000-000037110000}"/>
    <cellStyle name="Input [yellow] 42" xfId="331" xr:uid="{00000000-0005-0000-0000-000038110000}"/>
    <cellStyle name="Input [yellow] 42 2" xfId="784" xr:uid="{00000000-0005-0000-0000-000039110000}"/>
    <cellStyle name="Input [yellow] 42 2 2" xfId="1607" xr:uid="{00000000-0005-0000-0000-00003A110000}"/>
    <cellStyle name="Input [yellow] 42 2 2 2" xfId="3851" xr:uid="{00000000-0005-0000-0000-00003B110000}"/>
    <cellStyle name="Input [yellow] 42 2 3" xfId="3065" xr:uid="{00000000-0005-0000-0000-00003C110000}"/>
    <cellStyle name="Input [yellow] 42 3" xfId="1534" xr:uid="{00000000-0005-0000-0000-00003D110000}"/>
    <cellStyle name="Input [yellow] 42 3 2" xfId="3778" xr:uid="{00000000-0005-0000-0000-00003E110000}"/>
    <cellStyle name="Input [yellow] 42 4" xfId="2320" xr:uid="{00000000-0005-0000-0000-00003F110000}"/>
    <cellStyle name="Input [yellow] 42 4 2" xfId="4564" xr:uid="{00000000-0005-0000-0000-000040110000}"/>
    <cellStyle name="Input [yellow] 43" xfId="332" xr:uid="{00000000-0005-0000-0000-000041110000}"/>
    <cellStyle name="Input [yellow] 43 2" xfId="785" xr:uid="{00000000-0005-0000-0000-000042110000}"/>
    <cellStyle name="Input [yellow] 43 2 2" xfId="1608" xr:uid="{00000000-0005-0000-0000-000043110000}"/>
    <cellStyle name="Input [yellow] 43 2 2 2" xfId="3852" xr:uid="{00000000-0005-0000-0000-000044110000}"/>
    <cellStyle name="Input [yellow] 43 2 3" xfId="3066" xr:uid="{00000000-0005-0000-0000-000045110000}"/>
    <cellStyle name="Input [yellow] 43 3" xfId="1535" xr:uid="{00000000-0005-0000-0000-000046110000}"/>
    <cellStyle name="Input [yellow] 43 3 2" xfId="3779" xr:uid="{00000000-0005-0000-0000-000047110000}"/>
    <cellStyle name="Input [yellow] 43 4" xfId="2321" xr:uid="{00000000-0005-0000-0000-000048110000}"/>
    <cellStyle name="Input [yellow] 43 4 2" xfId="4565" xr:uid="{00000000-0005-0000-0000-000049110000}"/>
    <cellStyle name="Input [yellow] 44" xfId="333" xr:uid="{00000000-0005-0000-0000-00004A110000}"/>
    <cellStyle name="Input [yellow] 44 2" xfId="786" xr:uid="{00000000-0005-0000-0000-00004B110000}"/>
    <cellStyle name="Input [yellow] 44 2 2" xfId="1609" xr:uid="{00000000-0005-0000-0000-00004C110000}"/>
    <cellStyle name="Input [yellow] 44 2 2 2" xfId="3853" xr:uid="{00000000-0005-0000-0000-00004D110000}"/>
    <cellStyle name="Input [yellow] 44 2 3" xfId="3067" xr:uid="{00000000-0005-0000-0000-00004E110000}"/>
    <cellStyle name="Input [yellow] 44 3" xfId="1536" xr:uid="{00000000-0005-0000-0000-00004F110000}"/>
    <cellStyle name="Input [yellow] 44 3 2" xfId="3780" xr:uid="{00000000-0005-0000-0000-000050110000}"/>
    <cellStyle name="Input [yellow] 44 4" xfId="2322" xr:uid="{00000000-0005-0000-0000-000051110000}"/>
    <cellStyle name="Input [yellow] 44 4 2" xfId="4566" xr:uid="{00000000-0005-0000-0000-000052110000}"/>
    <cellStyle name="Input [yellow] 45" xfId="334" xr:uid="{00000000-0005-0000-0000-000053110000}"/>
    <cellStyle name="Input [yellow] 45 2" xfId="787" xr:uid="{00000000-0005-0000-0000-000054110000}"/>
    <cellStyle name="Input [yellow] 45 2 2" xfId="1610" xr:uid="{00000000-0005-0000-0000-000055110000}"/>
    <cellStyle name="Input [yellow] 45 2 2 2" xfId="3854" xr:uid="{00000000-0005-0000-0000-000056110000}"/>
    <cellStyle name="Input [yellow] 45 2 3" xfId="3068" xr:uid="{00000000-0005-0000-0000-000057110000}"/>
    <cellStyle name="Input [yellow] 45 3" xfId="1537" xr:uid="{00000000-0005-0000-0000-000058110000}"/>
    <cellStyle name="Input [yellow] 45 3 2" xfId="3781" xr:uid="{00000000-0005-0000-0000-000059110000}"/>
    <cellStyle name="Input [yellow] 45 4" xfId="2323" xr:uid="{00000000-0005-0000-0000-00005A110000}"/>
    <cellStyle name="Input [yellow] 45 4 2" xfId="4567" xr:uid="{00000000-0005-0000-0000-00005B110000}"/>
    <cellStyle name="Input [yellow] 46" xfId="335" xr:uid="{00000000-0005-0000-0000-00005C110000}"/>
    <cellStyle name="Input [yellow] 46 2" xfId="788" xr:uid="{00000000-0005-0000-0000-00005D110000}"/>
    <cellStyle name="Input [yellow] 46 2 2" xfId="1611" xr:uid="{00000000-0005-0000-0000-00005E110000}"/>
    <cellStyle name="Input [yellow] 46 2 2 2" xfId="3855" xr:uid="{00000000-0005-0000-0000-00005F110000}"/>
    <cellStyle name="Input [yellow] 46 2 3" xfId="3069" xr:uid="{00000000-0005-0000-0000-000060110000}"/>
    <cellStyle name="Input [yellow] 46 3" xfId="1538" xr:uid="{00000000-0005-0000-0000-000061110000}"/>
    <cellStyle name="Input [yellow] 46 3 2" xfId="3782" xr:uid="{00000000-0005-0000-0000-000062110000}"/>
    <cellStyle name="Input [yellow] 46 4" xfId="2324" xr:uid="{00000000-0005-0000-0000-000063110000}"/>
    <cellStyle name="Input [yellow] 46 4 2" xfId="4568" xr:uid="{00000000-0005-0000-0000-000064110000}"/>
    <cellStyle name="Input [yellow] 47" xfId="336" xr:uid="{00000000-0005-0000-0000-000065110000}"/>
    <cellStyle name="Input [yellow] 47 2" xfId="789" xr:uid="{00000000-0005-0000-0000-000066110000}"/>
    <cellStyle name="Input [yellow] 47 2 2" xfId="1612" xr:uid="{00000000-0005-0000-0000-000067110000}"/>
    <cellStyle name="Input [yellow] 47 2 2 2" xfId="3856" xr:uid="{00000000-0005-0000-0000-000068110000}"/>
    <cellStyle name="Input [yellow] 47 2 3" xfId="3070" xr:uid="{00000000-0005-0000-0000-000069110000}"/>
    <cellStyle name="Input [yellow] 47 3" xfId="1539" xr:uid="{00000000-0005-0000-0000-00006A110000}"/>
    <cellStyle name="Input [yellow] 47 3 2" xfId="3783" xr:uid="{00000000-0005-0000-0000-00006B110000}"/>
    <cellStyle name="Input [yellow] 47 4" xfId="2325" xr:uid="{00000000-0005-0000-0000-00006C110000}"/>
    <cellStyle name="Input [yellow] 47 4 2" xfId="4569" xr:uid="{00000000-0005-0000-0000-00006D110000}"/>
    <cellStyle name="Input [yellow] 48" xfId="337" xr:uid="{00000000-0005-0000-0000-00006E110000}"/>
    <cellStyle name="Input [yellow] 48 2" xfId="790" xr:uid="{00000000-0005-0000-0000-00006F110000}"/>
    <cellStyle name="Input [yellow] 48 2 2" xfId="1613" xr:uid="{00000000-0005-0000-0000-000070110000}"/>
    <cellStyle name="Input [yellow] 48 2 2 2" xfId="3857" xr:uid="{00000000-0005-0000-0000-000071110000}"/>
    <cellStyle name="Input [yellow] 48 2 3" xfId="3071" xr:uid="{00000000-0005-0000-0000-000072110000}"/>
    <cellStyle name="Input [yellow] 48 3" xfId="1540" xr:uid="{00000000-0005-0000-0000-000073110000}"/>
    <cellStyle name="Input [yellow] 48 3 2" xfId="3784" xr:uid="{00000000-0005-0000-0000-000074110000}"/>
    <cellStyle name="Input [yellow] 48 4" xfId="2326" xr:uid="{00000000-0005-0000-0000-000075110000}"/>
    <cellStyle name="Input [yellow] 48 4 2" xfId="4570" xr:uid="{00000000-0005-0000-0000-000076110000}"/>
    <cellStyle name="Input [yellow] 49" xfId="338" xr:uid="{00000000-0005-0000-0000-000077110000}"/>
    <cellStyle name="Input [yellow] 49 2" xfId="791" xr:uid="{00000000-0005-0000-0000-000078110000}"/>
    <cellStyle name="Input [yellow] 49 2 2" xfId="1614" xr:uid="{00000000-0005-0000-0000-000079110000}"/>
    <cellStyle name="Input [yellow] 49 2 2 2" xfId="3858" xr:uid="{00000000-0005-0000-0000-00007A110000}"/>
    <cellStyle name="Input [yellow] 49 2 3" xfId="3072" xr:uid="{00000000-0005-0000-0000-00007B110000}"/>
    <cellStyle name="Input [yellow] 49 3" xfId="1541" xr:uid="{00000000-0005-0000-0000-00007C110000}"/>
    <cellStyle name="Input [yellow] 49 3 2" xfId="3785" xr:uid="{00000000-0005-0000-0000-00007D110000}"/>
    <cellStyle name="Input [yellow] 49 4" xfId="2327" xr:uid="{00000000-0005-0000-0000-00007E110000}"/>
    <cellStyle name="Input [yellow] 49 4 2" xfId="4571" xr:uid="{00000000-0005-0000-0000-00007F110000}"/>
    <cellStyle name="Input [yellow] 5" xfId="339" xr:uid="{00000000-0005-0000-0000-000080110000}"/>
    <cellStyle name="Input [yellow] 5 2" xfId="792" xr:uid="{00000000-0005-0000-0000-000081110000}"/>
    <cellStyle name="Input [yellow] 5 2 2" xfId="1615" xr:uid="{00000000-0005-0000-0000-000082110000}"/>
    <cellStyle name="Input [yellow] 5 2 2 2" xfId="3859" xr:uid="{00000000-0005-0000-0000-000083110000}"/>
    <cellStyle name="Input [yellow] 5 2 3" xfId="3073" xr:uid="{00000000-0005-0000-0000-000084110000}"/>
    <cellStyle name="Input [yellow] 5 3" xfId="1542" xr:uid="{00000000-0005-0000-0000-000085110000}"/>
    <cellStyle name="Input [yellow] 5 3 2" xfId="3786" xr:uid="{00000000-0005-0000-0000-000086110000}"/>
    <cellStyle name="Input [yellow] 5 4" xfId="2328" xr:uid="{00000000-0005-0000-0000-000087110000}"/>
    <cellStyle name="Input [yellow] 5 4 2" xfId="4572" xr:uid="{00000000-0005-0000-0000-000088110000}"/>
    <cellStyle name="Input [yellow] 50" xfId="340" xr:uid="{00000000-0005-0000-0000-000089110000}"/>
    <cellStyle name="Input [yellow] 50 2" xfId="793" xr:uid="{00000000-0005-0000-0000-00008A110000}"/>
    <cellStyle name="Input [yellow] 50 2 2" xfId="1616" xr:uid="{00000000-0005-0000-0000-00008B110000}"/>
    <cellStyle name="Input [yellow] 50 2 2 2" xfId="3860" xr:uid="{00000000-0005-0000-0000-00008C110000}"/>
    <cellStyle name="Input [yellow] 50 2 3" xfId="3074" xr:uid="{00000000-0005-0000-0000-00008D110000}"/>
    <cellStyle name="Input [yellow] 50 3" xfId="1543" xr:uid="{00000000-0005-0000-0000-00008E110000}"/>
    <cellStyle name="Input [yellow] 50 3 2" xfId="3787" xr:uid="{00000000-0005-0000-0000-00008F110000}"/>
    <cellStyle name="Input [yellow] 50 4" xfId="2329" xr:uid="{00000000-0005-0000-0000-000090110000}"/>
    <cellStyle name="Input [yellow] 50 4 2" xfId="4573" xr:uid="{00000000-0005-0000-0000-000091110000}"/>
    <cellStyle name="Input [yellow] 51" xfId="341" xr:uid="{00000000-0005-0000-0000-000092110000}"/>
    <cellStyle name="Input [yellow] 51 2" xfId="794" xr:uid="{00000000-0005-0000-0000-000093110000}"/>
    <cellStyle name="Input [yellow] 51 2 2" xfId="1617" xr:uid="{00000000-0005-0000-0000-000094110000}"/>
    <cellStyle name="Input [yellow] 51 2 2 2" xfId="3861" xr:uid="{00000000-0005-0000-0000-000095110000}"/>
    <cellStyle name="Input [yellow] 51 2 3" xfId="3075" xr:uid="{00000000-0005-0000-0000-000096110000}"/>
    <cellStyle name="Input [yellow] 51 3" xfId="1544" xr:uid="{00000000-0005-0000-0000-000097110000}"/>
    <cellStyle name="Input [yellow] 51 3 2" xfId="3788" xr:uid="{00000000-0005-0000-0000-000098110000}"/>
    <cellStyle name="Input [yellow] 51 4" xfId="2330" xr:uid="{00000000-0005-0000-0000-000099110000}"/>
    <cellStyle name="Input [yellow] 51 4 2" xfId="4574" xr:uid="{00000000-0005-0000-0000-00009A110000}"/>
    <cellStyle name="Input [yellow] 52" xfId="342" xr:uid="{00000000-0005-0000-0000-00009B110000}"/>
    <cellStyle name="Input [yellow] 52 2" xfId="795" xr:uid="{00000000-0005-0000-0000-00009C110000}"/>
    <cellStyle name="Input [yellow] 52 2 2" xfId="1618" xr:uid="{00000000-0005-0000-0000-00009D110000}"/>
    <cellStyle name="Input [yellow] 52 2 2 2" xfId="3862" xr:uid="{00000000-0005-0000-0000-00009E110000}"/>
    <cellStyle name="Input [yellow] 52 2 3" xfId="3076" xr:uid="{00000000-0005-0000-0000-00009F110000}"/>
    <cellStyle name="Input [yellow] 52 3" xfId="1545" xr:uid="{00000000-0005-0000-0000-0000A0110000}"/>
    <cellStyle name="Input [yellow] 52 3 2" xfId="3789" xr:uid="{00000000-0005-0000-0000-0000A1110000}"/>
    <cellStyle name="Input [yellow] 52 4" xfId="2331" xr:uid="{00000000-0005-0000-0000-0000A2110000}"/>
    <cellStyle name="Input [yellow] 52 4 2" xfId="4575" xr:uid="{00000000-0005-0000-0000-0000A3110000}"/>
    <cellStyle name="Input [yellow] 53" xfId="343" xr:uid="{00000000-0005-0000-0000-0000A4110000}"/>
    <cellStyle name="Input [yellow] 54" xfId="747" xr:uid="{00000000-0005-0000-0000-0000A5110000}"/>
    <cellStyle name="Input [yellow] 54 2" xfId="1570" xr:uid="{00000000-0005-0000-0000-0000A6110000}"/>
    <cellStyle name="Input [yellow] 54 2 2" xfId="3814" xr:uid="{00000000-0005-0000-0000-0000A7110000}"/>
    <cellStyle name="Input [yellow] 54 3" xfId="3028" xr:uid="{00000000-0005-0000-0000-0000A8110000}"/>
    <cellStyle name="Input [yellow] 55" xfId="1497" xr:uid="{00000000-0005-0000-0000-0000A9110000}"/>
    <cellStyle name="Input [yellow] 55 2" xfId="3741" xr:uid="{00000000-0005-0000-0000-0000AA110000}"/>
    <cellStyle name="Input [yellow] 56" xfId="2283" xr:uid="{00000000-0005-0000-0000-0000AB110000}"/>
    <cellStyle name="Input [yellow] 56 2" xfId="4527" xr:uid="{00000000-0005-0000-0000-0000AC110000}"/>
    <cellStyle name="Input [yellow] 6" xfId="344" xr:uid="{00000000-0005-0000-0000-0000AD110000}"/>
    <cellStyle name="Input [yellow] 6 2" xfId="796" xr:uid="{00000000-0005-0000-0000-0000AE110000}"/>
    <cellStyle name="Input [yellow] 6 2 2" xfId="1619" xr:uid="{00000000-0005-0000-0000-0000AF110000}"/>
    <cellStyle name="Input [yellow] 6 2 2 2" xfId="3863" xr:uid="{00000000-0005-0000-0000-0000B0110000}"/>
    <cellStyle name="Input [yellow] 6 2 3" xfId="3077" xr:uid="{00000000-0005-0000-0000-0000B1110000}"/>
    <cellStyle name="Input [yellow] 6 3" xfId="1546" xr:uid="{00000000-0005-0000-0000-0000B2110000}"/>
    <cellStyle name="Input [yellow] 6 3 2" xfId="3790" xr:uid="{00000000-0005-0000-0000-0000B3110000}"/>
    <cellStyle name="Input [yellow] 6 4" xfId="2332" xr:uid="{00000000-0005-0000-0000-0000B4110000}"/>
    <cellStyle name="Input [yellow] 6 4 2" xfId="4576" xr:uid="{00000000-0005-0000-0000-0000B5110000}"/>
    <cellStyle name="Input [yellow] 7" xfId="345" xr:uid="{00000000-0005-0000-0000-0000B6110000}"/>
    <cellStyle name="Input [yellow] 7 2" xfId="797" xr:uid="{00000000-0005-0000-0000-0000B7110000}"/>
    <cellStyle name="Input [yellow] 7 2 2" xfId="1620" xr:uid="{00000000-0005-0000-0000-0000B8110000}"/>
    <cellStyle name="Input [yellow] 7 2 2 2" xfId="3864" xr:uid="{00000000-0005-0000-0000-0000B9110000}"/>
    <cellStyle name="Input [yellow] 7 2 3" xfId="3078" xr:uid="{00000000-0005-0000-0000-0000BA110000}"/>
    <cellStyle name="Input [yellow] 7 3" xfId="1547" xr:uid="{00000000-0005-0000-0000-0000BB110000}"/>
    <cellStyle name="Input [yellow] 7 3 2" xfId="3791" xr:uid="{00000000-0005-0000-0000-0000BC110000}"/>
    <cellStyle name="Input [yellow] 7 4" xfId="2333" xr:uid="{00000000-0005-0000-0000-0000BD110000}"/>
    <cellStyle name="Input [yellow] 7 4 2" xfId="4577" xr:uid="{00000000-0005-0000-0000-0000BE110000}"/>
    <cellStyle name="Input [yellow] 8" xfId="346" xr:uid="{00000000-0005-0000-0000-0000BF110000}"/>
    <cellStyle name="Input [yellow] 8 2" xfId="798" xr:uid="{00000000-0005-0000-0000-0000C0110000}"/>
    <cellStyle name="Input [yellow] 8 2 2" xfId="1621" xr:uid="{00000000-0005-0000-0000-0000C1110000}"/>
    <cellStyle name="Input [yellow] 8 2 2 2" xfId="3865" xr:uid="{00000000-0005-0000-0000-0000C2110000}"/>
    <cellStyle name="Input [yellow] 8 2 3" xfId="3079" xr:uid="{00000000-0005-0000-0000-0000C3110000}"/>
    <cellStyle name="Input [yellow] 8 3" xfId="1548" xr:uid="{00000000-0005-0000-0000-0000C4110000}"/>
    <cellStyle name="Input [yellow] 8 3 2" xfId="3792" xr:uid="{00000000-0005-0000-0000-0000C5110000}"/>
    <cellStyle name="Input [yellow] 8 4" xfId="2334" xr:uid="{00000000-0005-0000-0000-0000C6110000}"/>
    <cellStyle name="Input [yellow] 8 4 2" xfId="4578" xr:uid="{00000000-0005-0000-0000-0000C7110000}"/>
    <cellStyle name="Input [yellow] 9" xfId="347" xr:uid="{00000000-0005-0000-0000-0000C8110000}"/>
    <cellStyle name="Input [yellow] 9 2" xfId="799" xr:uid="{00000000-0005-0000-0000-0000C9110000}"/>
    <cellStyle name="Input [yellow] 9 2 2" xfId="1622" xr:uid="{00000000-0005-0000-0000-0000CA110000}"/>
    <cellStyle name="Input [yellow] 9 2 2 2" xfId="3866" xr:uid="{00000000-0005-0000-0000-0000CB110000}"/>
    <cellStyle name="Input [yellow] 9 2 3" xfId="3080" xr:uid="{00000000-0005-0000-0000-0000CC110000}"/>
    <cellStyle name="Input [yellow] 9 3" xfId="1549" xr:uid="{00000000-0005-0000-0000-0000CD110000}"/>
    <cellStyle name="Input [yellow] 9 3 2" xfId="3793" xr:uid="{00000000-0005-0000-0000-0000CE110000}"/>
    <cellStyle name="Input [yellow] 9 4" xfId="2335" xr:uid="{00000000-0005-0000-0000-0000CF110000}"/>
    <cellStyle name="Input [yellow] 9 4 2" xfId="4579" xr:uid="{00000000-0005-0000-0000-0000D0110000}"/>
    <cellStyle name="Link Currency (0)" xfId="348" xr:uid="{00000000-0005-0000-0000-0000D1110000}"/>
    <cellStyle name="Link Currency (2)" xfId="349" xr:uid="{00000000-0005-0000-0000-0000D2110000}"/>
    <cellStyle name="Link Units (0)" xfId="350" xr:uid="{00000000-0005-0000-0000-0000D3110000}"/>
    <cellStyle name="Link Units (1)" xfId="351" xr:uid="{00000000-0005-0000-0000-0000D4110000}"/>
    <cellStyle name="Link Units (2)" xfId="352" xr:uid="{00000000-0005-0000-0000-0000D5110000}"/>
    <cellStyle name="Model" xfId="353" xr:uid="{00000000-0005-0000-0000-0000D6110000}"/>
    <cellStyle name="Model 2" xfId="354" xr:uid="{00000000-0005-0000-0000-0000D7110000}"/>
    <cellStyle name="no dec" xfId="355" xr:uid="{00000000-0005-0000-0000-0000D8110000}"/>
    <cellStyle name="Normal" xfId="0" builtinId="0"/>
    <cellStyle name="Normal - Style1" xfId="356" xr:uid="{00000000-0005-0000-0000-0000DA110000}"/>
    <cellStyle name="Normal - Style1 2" xfId="357" xr:uid="{00000000-0005-0000-0000-0000DB110000}"/>
    <cellStyle name="Normal 10" xfId="358" xr:uid="{00000000-0005-0000-0000-0000DC110000}"/>
    <cellStyle name="Normal 10 10" xfId="359" xr:uid="{00000000-0005-0000-0000-0000DD110000}"/>
    <cellStyle name="Normal 10 11" xfId="360" xr:uid="{00000000-0005-0000-0000-0000DE110000}"/>
    <cellStyle name="Normal 10 12" xfId="361" xr:uid="{00000000-0005-0000-0000-0000DF110000}"/>
    <cellStyle name="Normal 10 13" xfId="362" xr:uid="{00000000-0005-0000-0000-0000E0110000}"/>
    <cellStyle name="Normal 10 14" xfId="363" xr:uid="{00000000-0005-0000-0000-0000E1110000}"/>
    <cellStyle name="Normal 10 15" xfId="364" xr:uid="{00000000-0005-0000-0000-0000E2110000}"/>
    <cellStyle name="Normal 10 16" xfId="365" xr:uid="{00000000-0005-0000-0000-0000E3110000}"/>
    <cellStyle name="Normal 10 17" xfId="366" xr:uid="{00000000-0005-0000-0000-0000E4110000}"/>
    <cellStyle name="Normal 10 18" xfId="367" xr:uid="{00000000-0005-0000-0000-0000E5110000}"/>
    <cellStyle name="Normal 10 19" xfId="368" xr:uid="{00000000-0005-0000-0000-0000E6110000}"/>
    <cellStyle name="Normal 10 2" xfId="369" xr:uid="{00000000-0005-0000-0000-0000E7110000}"/>
    <cellStyle name="Normal 10 2 2" xfId="1320" xr:uid="{00000000-0005-0000-0000-0000E8110000}"/>
    <cellStyle name="Normal 10 20" xfId="370" xr:uid="{00000000-0005-0000-0000-0000E9110000}"/>
    <cellStyle name="Normal 10 21" xfId="371" xr:uid="{00000000-0005-0000-0000-0000EA110000}"/>
    <cellStyle name="Normal 10 3" xfId="372" xr:uid="{00000000-0005-0000-0000-0000EB110000}"/>
    <cellStyle name="Normal 10 4" xfId="373" xr:uid="{00000000-0005-0000-0000-0000EC110000}"/>
    <cellStyle name="Normal 10 5" xfId="374" xr:uid="{00000000-0005-0000-0000-0000ED110000}"/>
    <cellStyle name="Normal 10 6" xfId="375" xr:uid="{00000000-0005-0000-0000-0000EE110000}"/>
    <cellStyle name="Normal 10 7" xfId="376" xr:uid="{00000000-0005-0000-0000-0000EF110000}"/>
    <cellStyle name="Normal 10 8" xfId="377" xr:uid="{00000000-0005-0000-0000-0000F0110000}"/>
    <cellStyle name="Normal 10 9" xfId="378" xr:uid="{00000000-0005-0000-0000-0000F1110000}"/>
    <cellStyle name="Normal 10_BS S-Sch" xfId="379" xr:uid="{00000000-0005-0000-0000-0000F2110000}"/>
    <cellStyle name="Normal 11" xfId="380" xr:uid="{00000000-0005-0000-0000-0000F3110000}"/>
    <cellStyle name="Normal 11 10" xfId="381" xr:uid="{00000000-0005-0000-0000-0000F4110000}"/>
    <cellStyle name="Normal 11 11" xfId="382" xr:uid="{00000000-0005-0000-0000-0000F5110000}"/>
    <cellStyle name="Normal 11 12" xfId="383" xr:uid="{00000000-0005-0000-0000-0000F6110000}"/>
    <cellStyle name="Normal 11 13" xfId="384" xr:uid="{00000000-0005-0000-0000-0000F7110000}"/>
    <cellStyle name="Normal 11 14" xfId="385" xr:uid="{00000000-0005-0000-0000-0000F8110000}"/>
    <cellStyle name="Normal 11 15" xfId="386" xr:uid="{00000000-0005-0000-0000-0000F9110000}"/>
    <cellStyle name="Normal 11 16" xfId="387" xr:uid="{00000000-0005-0000-0000-0000FA110000}"/>
    <cellStyle name="Normal 11 17" xfId="388" xr:uid="{00000000-0005-0000-0000-0000FB110000}"/>
    <cellStyle name="Normal 11 18" xfId="389" xr:uid="{00000000-0005-0000-0000-0000FC110000}"/>
    <cellStyle name="Normal 11 19" xfId="390" xr:uid="{00000000-0005-0000-0000-0000FD110000}"/>
    <cellStyle name="Normal 11 2" xfId="391" xr:uid="{00000000-0005-0000-0000-0000FE110000}"/>
    <cellStyle name="Normal 11 20" xfId="392" xr:uid="{00000000-0005-0000-0000-0000FF110000}"/>
    <cellStyle name="Normal 11 21" xfId="393" xr:uid="{00000000-0005-0000-0000-000000120000}"/>
    <cellStyle name="Normal 11 3" xfId="394" xr:uid="{00000000-0005-0000-0000-000001120000}"/>
    <cellStyle name="Normal 11 4" xfId="395" xr:uid="{00000000-0005-0000-0000-000002120000}"/>
    <cellStyle name="Normal 11 5" xfId="396" xr:uid="{00000000-0005-0000-0000-000003120000}"/>
    <cellStyle name="Normal 11 6" xfId="397" xr:uid="{00000000-0005-0000-0000-000004120000}"/>
    <cellStyle name="Normal 11 7" xfId="398" xr:uid="{00000000-0005-0000-0000-000005120000}"/>
    <cellStyle name="Normal 11 8" xfId="399" xr:uid="{00000000-0005-0000-0000-000006120000}"/>
    <cellStyle name="Normal 11 9" xfId="400" xr:uid="{00000000-0005-0000-0000-000007120000}"/>
    <cellStyle name="Normal 11_BS S-Sch" xfId="401" xr:uid="{00000000-0005-0000-0000-000008120000}"/>
    <cellStyle name="Normal 12" xfId="402" xr:uid="{00000000-0005-0000-0000-000009120000}"/>
    <cellStyle name="Normal 13" xfId="403" xr:uid="{00000000-0005-0000-0000-00000A120000}"/>
    <cellStyle name="Normal 14" xfId="404" xr:uid="{00000000-0005-0000-0000-00000B120000}"/>
    <cellStyle name="Normal 15" xfId="32" xr:uid="{00000000-0005-0000-0000-00000C120000}"/>
    <cellStyle name="Normal 15 2" xfId="405" xr:uid="{00000000-0005-0000-0000-00000D120000}"/>
    <cellStyle name="Normal 16" xfId="406" xr:uid="{00000000-0005-0000-0000-00000E120000}"/>
    <cellStyle name="Normal 17" xfId="407" xr:uid="{00000000-0005-0000-0000-00000F120000}"/>
    <cellStyle name="Normal 18" xfId="408" xr:uid="{00000000-0005-0000-0000-000010120000}"/>
    <cellStyle name="Normal 18 10" xfId="409" xr:uid="{00000000-0005-0000-0000-000011120000}"/>
    <cellStyle name="Normal 18 11" xfId="410" xr:uid="{00000000-0005-0000-0000-000012120000}"/>
    <cellStyle name="Normal 18 12" xfId="411" xr:uid="{00000000-0005-0000-0000-000013120000}"/>
    <cellStyle name="Normal 18 13" xfId="412" xr:uid="{00000000-0005-0000-0000-000014120000}"/>
    <cellStyle name="Normal 18 14" xfId="413" xr:uid="{00000000-0005-0000-0000-000015120000}"/>
    <cellStyle name="Normal 18 15" xfId="414" xr:uid="{00000000-0005-0000-0000-000016120000}"/>
    <cellStyle name="Normal 18 16" xfId="415" xr:uid="{00000000-0005-0000-0000-000017120000}"/>
    <cellStyle name="Normal 18 17" xfId="416" xr:uid="{00000000-0005-0000-0000-000018120000}"/>
    <cellStyle name="Normal 18 18" xfId="417" xr:uid="{00000000-0005-0000-0000-000019120000}"/>
    <cellStyle name="Normal 18 19" xfId="418" xr:uid="{00000000-0005-0000-0000-00001A120000}"/>
    <cellStyle name="Normal 18 2" xfId="419" xr:uid="{00000000-0005-0000-0000-00001B120000}"/>
    <cellStyle name="Normal 18 20" xfId="420" xr:uid="{00000000-0005-0000-0000-00001C120000}"/>
    <cellStyle name="Normal 18 21" xfId="421" xr:uid="{00000000-0005-0000-0000-00001D120000}"/>
    <cellStyle name="Normal 18 3" xfId="422" xr:uid="{00000000-0005-0000-0000-00001E120000}"/>
    <cellStyle name="Normal 18 4" xfId="423" xr:uid="{00000000-0005-0000-0000-00001F120000}"/>
    <cellStyle name="Normal 18 5" xfId="424" xr:uid="{00000000-0005-0000-0000-000020120000}"/>
    <cellStyle name="Normal 18 6" xfId="425" xr:uid="{00000000-0005-0000-0000-000021120000}"/>
    <cellStyle name="Normal 18 7" xfId="426" xr:uid="{00000000-0005-0000-0000-000022120000}"/>
    <cellStyle name="Normal 18 8" xfId="427" xr:uid="{00000000-0005-0000-0000-000023120000}"/>
    <cellStyle name="Normal 18 9" xfId="428" xr:uid="{00000000-0005-0000-0000-000024120000}"/>
    <cellStyle name="Normal 18_BS S-Sch" xfId="429" xr:uid="{00000000-0005-0000-0000-000025120000}"/>
    <cellStyle name="Normal 19" xfId="599" xr:uid="{00000000-0005-0000-0000-000026120000}"/>
    <cellStyle name="Normal 2" xfId="11" xr:uid="{00000000-0005-0000-0000-000027120000}"/>
    <cellStyle name="Normal 2 10" xfId="430" xr:uid="{00000000-0005-0000-0000-000028120000}"/>
    <cellStyle name="Normal 2 11" xfId="431" xr:uid="{00000000-0005-0000-0000-000029120000}"/>
    <cellStyle name="Normal 2 12" xfId="432" xr:uid="{00000000-0005-0000-0000-00002A120000}"/>
    <cellStyle name="Normal 2 13" xfId="433" xr:uid="{00000000-0005-0000-0000-00002B120000}"/>
    <cellStyle name="Normal 2 14" xfId="434" xr:uid="{00000000-0005-0000-0000-00002C120000}"/>
    <cellStyle name="Normal 2 15" xfId="435" xr:uid="{00000000-0005-0000-0000-00002D120000}"/>
    <cellStyle name="Normal 2 16" xfId="436" xr:uid="{00000000-0005-0000-0000-00002E120000}"/>
    <cellStyle name="Normal 2 17" xfId="437" xr:uid="{00000000-0005-0000-0000-00002F120000}"/>
    <cellStyle name="Normal 2 18" xfId="438" xr:uid="{00000000-0005-0000-0000-000030120000}"/>
    <cellStyle name="Normal 2 19" xfId="439" xr:uid="{00000000-0005-0000-0000-000031120000}"/>
    <cellStyle name="Normal 2 2" xfId="33" xr:uid="{00000000-0005-0000-0000-000032120000}"/>
    <cellStyle name="Normal 2 2 2" xfId="440" xr:uid="{00000000-0005-0000-0000-000033120000}"/>
    <cellStyle name="Normal 2 20" xfId="441" xr:uid="{00000000-0005-0000-0000-000034120000}"/>
    <cellStyle name="Normal 2 21" xfId="442" xr:uid="{00000000-0005-0000-0000-000035120000}"/>
    <cellStyle name="Normal 2 22" xfId="443" xr:uid="{00000000-0005-0000-0000-000036120000}"/>
    <cellStyle name="Normal 2 23" xfId="444" xr:uid="{00000000-0005-0000-0000-000037120000}"/>
    <cellStyle name="Normal 2 24" xfId="445" xr:uid="{00000000-0005-0000-0000-000038120000}"/>
    <cellStyle name="Normal 2 25" xfId="446" xr:uid="{00000000-0005-0000-0000-000039120000}"/>
    <cellStyle name="Normal 2 26" xfId="447" xr:uid="{00000000-0005-0000-0000-00003A120000}"/>
    <cellStyle name="Normal 2 27" xfId="448" xr:uid="{00000000-0005-0000-0000-00003B120000}"/>
    <cellStyle name="Normal 2 28" xfId="449" xr:uid="{00000000-0005-0000-0000-00003C120000}"/>
    <cellStyle name="Normal 2 29" xfId="450" xr:uid="{00000000-0005-0000-0000-00003D120000}"/>
    <cellStyle name="Normal 2 3" xfId="451" xr:uid="{00000000-0005-0000-0000-00003E120000}"/>
    <cellStyle name="Normal 2 30" xfId="452" xr:uid="{00000000-0005-0000-0000-00003F120000}"/>
    <cellStyle name="Normal 2 31" xfId="453" xr:uid="{00000000-0005-0000-0000-000040120000}"/>
    <cellStyle name="Normal 2 32" xfId="454" xr:uid="{00000000-0005-0000-0000-000041120000}"/>
    <cellStyle name="Normal 2 33" xfId="455" xr:uid="{00000000-0005-0000-0000-000042120000}"/>
    <cellStyle name="Normal 2 34" xfId="456" xr:uid="{00000000-0005-0000-0000-000043120000}"/>
    <cellStyle name="Normal 2 35" xfId="457" xr:uid="{00000000-0005-0000-0000-000044120000}"/>
    <cellStyle name="Normal 2 36" xfId="458" xr:uid="{00000000-0005-0000-0000-000045120000}"/>
    <cellStyle name="Normal 2 37" xfId="459" xr:uid="{00000000-0005-0000-0000-000046120000}"/>
    <cellStyle name="Normal 2 38" xfId="460" xr:uid="{00000000-0005-0000-0000-000047120000}"/>
    <cellStyle name="Normal 2 39" xfId="461" xr:uid="{00000000-0005-0000-0000-000048120000}"/>
    <cellStyle name="Normal 2 4" xfId="462" xr:uid="{00000000-0005-0000-0000-000049120000}"/>
    <cellStyle name="Normal 2 40" xfId="463" xr:uid="{00000000-0005-0000-0000-00004A120000}"/>
    <cellStyle name="Normal 2 41" xfId="464" xr:uid="{00000000-0005-0000-0000-00004B120000}"/>
    <cellStyle name="Normal 2 42" xfId="465" xr:uid="{00000000-0005-0000-0000-00004C120000}"/>
    <cellStyle name="Normal 2 43" xfId="466" xr:uid="{00000000-0005-0000-0000-00004D120000}"/>
    <cellStyle name="Normal 2 44" xfId="467" xr:uid="{00000000-0005-0000-0000-00004E120000}"/>
    <cellStyle name="Normal 2 45" xfId="468" xr:uid="{00000000-0005-0000-0000-00004F120000}"/>
    <cellStyle name="Normal 2 46" xfId="469" xr:uid="{00000000-0005-0000-0000-000050120000}"/>
    <cellStyle name="Normal 2 47" xfId="470" xr:uid="{00000000-0005-0000-0000-000051120000}"/>
    <cellStyle name="Normal 2 48" xfId="471" xr:uid="{00000000-0005-0000-0000-000052120000}"/>
    <cellStyle name="Normal 2 49" xfId="472" xr:uid="{00000000-0005-0000-0000-000053120000}"/>
    <cellStyle name="Normal 2 5" xfId="473" xr:uid="{00000000-0005-0000-0000-000054120000}"/>
    <cellStyle name="Normal 2 50" xfId="474" xr:uid="{00000000-0005-0000-0000-000055120000}"/>
    <cellStyle name="Normal 2 51" xfId="475" xr:uid="{00000000-0005-0000-0000-000056120000}"/>
    <cellStyle name="Normal 2 52" xfId="476" xr:uid="{00000000-0005-0000-0000-000057120000}"/>
    <cellStyle name="Normal 2 53" xfId="477" xr:uid="{00000000-0005-0000-0000-000058120000}"/>
    <cellStyle name="Normal 2 54" xfId="478" xr:uid="{00000000-0005-0000-0000-000059120000}"/>
    <cellStyle name="Normal 2 55" xfId="479" xr:uid="{00000000-0005-0000-0000-00005A120000}"/>
    <cellStyle name="Normal 2 56" xfId="480" xr:uid="{00000000-0005-0000-0000-00005B120000}"/>
    <cellStyle name="Normal 2 57" xfId="481" xr:uid="{00000000-0005-0000-0000-00005C120000}"/>
    <cellStyle name="Normal 2 58" xfId="482" xr:uid="{00000000-0005-0000-0000-00005D120000}"/>
    <cellStyle name="Normal 2 59" xfId="483" xr:uid="{00000000-0005-0000-0000-00005E120000}"/>
    <cellStyle name="Normal 2 6" xfId="484" xr:uid="{00000000-0005-0000-0000-00005F120000}"/>
    <cellStyle name="Normal 2 60" xfId="485" xr:uid="{00000000-0005-0000-0000-000060120000}"/>
    <cellStyle name="Normal 2 61" xfId="486" xr:uid="{00000000-0005-0000-0000-000061120000}"/>
    <cellStyle name="Normal 2 62" xfId="487" xr:uid="{00000000-0005-0000-0000-000062120000}"/>
    <cellStyle name="Normal 2 63" xfId="488" xr:uid="{00000000-0005-0000-0000-000063120000}"/>
    <cellStyle name="Normal 2 64" xfId="489" xr:uid="{00000000-0005-0000-0000-000064120000}"/>
    <cellStyle name="Normal 2 65" xfId="490" xr:uid="{00000000-0005-0000-0000-000065120000}"/>
    <cellStyle name="Normal 2 66" xfId="491" xr:uid="{00000000-0005-0000-0000-000066120000}"/>
    <cellStyle name="Normal 2 67" xfId="492" xr:uid="{00000000-0005-0000-0000-000067120000}"/>
    <cellStyle name="Normal 2 68" xfId="493" xr:uid="{00000000-0005-0000-0000-000068120000}"/>
    <cellStyle name="Normal 2 69" xfId="494" xr:uid="{00000000-0005-0000-0000-000069120000}"/>
    <cellStyle name="Normal 2 7" xfId="495" xr:uid="{00000000-0005-0000-0000-00006A120000}"/>
    <cellStyle name="Normal 2 70" xfId="496" xr:uid="{00000000-0005-0000-0000-00006B120000}"/>
    <cellStyle name="Normal 2 71" xfId="497" xr:uid="{00000000-0005-0000-0000-00006C120000}"/>
    <cellStyle name="Normal 2 72" xfId="498" xr:uid="{00000000-0005-0000-0000-00006D120000}"/>
    <cellStyle name="Normal 2 73" xfId="499" xr:uid="{00000000-0005-0000-0000-00006E120000}"/>
    <cellStyle name="Normal 2 74" xfId="500" xr:uid="{00000000-0005-0000-0000-00006F120000}"/>
    <cellStyle name="Normal 2 75" xfId="501" xr:uid="{00000000-0005-0000-0000-000070120000}"/>
    <cellStyle name="Normal 2 76" xfId="502" xr:uid="{00000000-0005-0000-0000-000071120000}"/>
    <cellStyle name="Normal 2 77" xfId="503" xr:uid="{00000000-0005-0000-0000-000072120000}"/>
    <cellStyle name="Normal 2 78" xfId="504" xr:uid="{00000000-0005-0000-0000-000073120000}"/>
    <cellStyle name="Normal 2 79" xfId="505" xr:uid="{00000000-0005-0000-0000-000074120000}"/>
    <cellStyle name="Normal 2 8" xfId="506" xr:uid="{00000000-0005-0000-0000-000075120000}"/>
    <cellStyle name="Normal 2 80" xfId="507" xr:uid="{00000000-0005-0000-0000-000076120000}"/>
    <cellStyle name="Normal 2 81" xfId="508" xr:uid="{00000000-0005-0000-0000-000077120000}"/>
    <cellStyle name="Normal 2 82" xfId="509" xr:uid="{00000000-0005-0000-0000-000078120000}"/>
    <cellStyle name="Normal 2 83" xfId="510" xr:uid="{00000000-0005-0000-0000-000079120000}"/>
    <cellStyle name="Normal 2 84" xfId="511" xr:uid="{00000000-0005-0000-0000-00007A120000}"/>
    <cellStyle name="Normal 2 85" xfId="512" xr:uid="{00000000-0005-0000-0000-00007B120000}"/>
    <cellStyle name="Normal 2 86" xfId="513" xr:uid="{00000000-0005-0000-0000-00007C120000}"/>
    <cellStyle name="Normal 2 87" xfId="514" xr:uid="{00000000-0005-0000-0000-00007D120000}"/>
    <cellStyle name="Normal 2 88" xfId="515" xr:uid="{00000000-0005-0000-0000-00007E120000}"/>
    <cellStyle name="Normal 2 89" xfId="516" xr:uid="{00000000-0005-0000-0000-00007F120000}"/>
    <cellStyle name="Normal 2 9" xfId="517" xr:uid="{00000000-0005-0000-0000-000080120000}"/>
    <cellStyle name="Normal 2_BS S-Sch" xfId="518" xr:uid="{00000000-0005-0000-0000-000081120000}"/>
    <cellStyle name="Normal 20" xfId="519" xr:uid="{00000000-0005-0000-0000-000082120000}"/>
    <cellStyle name="Normal 21" xfId="818" xr:uid="{00000000-0005-0000-0000-000083120000}"/>
    <cellStyle name="Normal 22" xfId="819" xr:uid="{00000000-0005-0000-0000-000084120000}"/>
    <cellStyle name="Normal 23" xfId="820" xr:uid="{00000000-0005-0000-0000-000085120000}"/>
    <cellStyle name="Normal 24" xfId="822" xr:uid="{00000000-0005-0000-0000-000086120000}"/>
    <cellStyle name="Normal 25" xfId="520" xr:uid="{00000000-0005-0000-0000-000087120000}"/>
    <cellStyle name="Normal 26" xfId="521" xr:uid="{00000000-0005-0000-0000-000088120000}"/>
    <cellStyle name="Normal 27" xfId="823" xr:uid="{00000000-0005-0000-0000-000089120000}"/>
    <cellStyle name="Normal 28" xfId="725" xr:uid="{00000000-0005-0000-0000-00008A120000}"/>
    <cellStyle name="Normal 29" xfId="830" xr:uid="{00000000-0005-0000-0000-00008B120000}"/>
    <cellStyle name="Normal 3" xfId="4" xr:uid="{00000000-0005-0000-0000-00008C120000}"/>
    <cellStyle name="Normal 3 10" xfId="522" xr:uid="{00000000-0005-0000-0000-00008D120000}"/>
    <cellStyle name="Normal 3 11" xfId="523" xr:uid="{00000000-0005-0000-0000-00008E120000}"/>
    <cellStyle name="Normal 3 12" xfId="524" xr:uid="{00000000-0005-0000-0000-00008F120000}"/>
    <cellStyle name="Normal 3 13" xfId="525" xr:uid="{00000000-0005-0000-0000-000090120000}"/>
    <cellStyle name="Normal 3 14" xfId="526" xr:uid="{00000000-0005-0000-0000-000091120000}"/>
    <cellStyle name="Normal 3 15" xfId="527" xr:uid="{00000000-0005-0000-0000-000092120000}"/>
    <cellStyle name="Normal 3 16" xfId="528" xr:uid="{00000000-0005-0000-0000-000093120000}"/>
    <cellStyle name="Normal 3 17" xfId="529" xr:uid="{00000000-0005-0000-0000-000094120000}"/>
    <cellStyle name="Normal 3 18" xfId="530" xr:uid="{00000000-0005-0000-0000-000095120000}"/>
    <cellStyle name="Normal 3 19" xfId="531" xr:uid="{00000000-0005-0000-0000-000096120000}"/>
    <cellStyle name="Normal 3 2" xfId="25" xr:uid="{00000000-0005-0000-0000-000097120000}"/>
    <cellStyle name="Normal 3 2 2" xfId="35" xr:uid="{00000000-0005-0000-0000-000098120000}"/>
    <cellStyle name="Normal 3 2 3" xfId="532" xr:uid="{00000000-0005-0000-0000-000099120000}"/>
    <cellStyle name="Normal 3 20" xfId="533" xr:uid="{00000000-0005-0000-0000-00009A120000}"/>
    <cellStyle name="Normal 3 21" xfId="534" xr:uid="{00000000-0005-0000-0000-00009B120000}"/>
    <cellStyle name="Normal 3 22" xfId="535" xr:uid="{00000000-0005-0000-0000-00009C120000}"/>
    <cellStyle name="Normal 3 23" xfId="536" xr:uid="{00000000-0005-0000-0000-00009D120000}"/>
    <cellStyle name="Normal 3 24" xfId="537" xr:uid="{00000000-0005-0000-0000-00009E120000}"/>
    <cellStyle name="Normal 3 25" xfId="538" xr:uid="{00000000-0005-0000-0000-00009F120000}"/>
    <cellStyle name="Normal 3 26" xfId="539" xr:uid="{00000000-0005-0000-0000-0000A0120000}"/>
    <cellStyle name="Normal 3 27" xfId="540" xr:uid="{00000000-0005-0000-0000-0000A1120000}"/>
    <cellStyle name="Normal 3 28" xfId="541" xr:uid="{00000000-0005-0000-0000-0000A2120000}"/>
    <cellStyle name="Normal 3 29" xfId="542" xr:uid="{00000000-0005-0000-0000-0000A3120000}"/>
    <cellStyle name="Normal 3 3" xfId="34" xr:uid="{00000000-0005-0000-0000-0000A4120000}"/>
    <cellStyle name="Normal 3 3 2" xfId="543" xr:uid="{00000000-0005-0000-0000-0000A5120000}"/>
    <cellStyle name="Normal 3 30" xfId="544" xr:uid="{00000000-0005-0000-0000-0000A6120000}"/>
    <cellStyle name="Normal 3 31" xfId="545" xr:uid="{00000000-0005-0000-0000-0000A7120000}"/>
    <cellStyle name="Normal 3 32" xfId="546" xr:uid="{00000000-0005-0000-0000-0000A8120000}"/>
    <cellStyle name="Normal 3 33" xfId="547" xr:uid="{00000000-0005-0000-0000-0000A9120000}"/>
    <cellStyle name="Normal 3 34" xfId="548" xr:uid="{00000000-0005-0000-0000-0000AA120000}"/>
    <cellStyle name="Normal 3 35" xfId="549" xr:uid="{00000000-0005-0000-0000-0000AB120000}"/>
    <cellStyle name="Normal 3 36" xfId="550" xr:uid="{00000000-0005-0000-0000-0000AC120000}"/>
    <cellStyle name="Normal 3 37" xfId="551" xr:uid="{00000000-0005-0000-0000-0000AD120000}"/>
    <cellStyle name="Normal 3 38" xfId="552" xr:uid="{00000000-0005-0000-0000-0000AE120000}"/>
    <cellStyle name="Normal 3 39" xfId="553" xr:uid="{00000000-0005-0000-0000-0000AF120000}"/>
    <cellStyle name="Normal 3 4" xfId="554" xr:uid="{00000000-0005-0000-0000-0000B0120000}"/>
    <cellStyle name="Normal 3 40" xfId="555" xr:uid="{00000000-0005-0000-0000-0000B1120000}"/>
    <cellStyle name="Normal 3 41" xfId="556" xr:uid="{00000000-0005-0000-0000-0000B2120000}"/>
    <cellStyle name="Normal 3 42" xfId="557" xr:uid="{00000000-0005-0000-0000-0000B3120000}"/>
    <cellStyle name="Normal 3 43" xfId="558" xr:uid="{00000000-0005-0000-0000-0000B4120000}"/>
    <cellStyle name="Normal 3 44" xfId="559" xr:uid="{00000000-0005-0000-0000-0000B5120000}"/>
    <cellStyle name="Normal 3 45" xfId="560" xr:uid="{00000000-0005-0000-0000-0000B6120000}"/>
    <cellStyle name="Normal 3 46" xfId="561" xr:uid="{00000000-0005-0000-0000-0000B7120000}"/>
    <cellStyle name="Normal 3 47" xfId="562" xr:uid="{00000000-0005-0000-0000-0000B8120000}"/>
    <cellStyle name="Normal 3 48" xfId="563" xr:uid="{00000000-0005-0000-0000-0000B9120000}"/>
    <cellStyle name="Normal 3 49" xfId="564" xr:uid="{00000000-0005-0000-0000-0000BA120000}"/>
    <cellStyle name="Normal 3 5" xfId="565" xr:uid="{00000000-0005-0000-0000-0000BB120000}"/>
    <cellStyle name="Normal 3 50" xfId="566" xr:uid="{00000000-0005-0000-0000-0000BC120000}"/>
    <cellStyle name="Normal 3 51" xfId="567" xr:uid="{00000000-0005-0000-0000-0000BD120000}"/>
    <cellStyle name="Normal 3 52" xfId="568" xr:uid="{00000000-0005-0000-0000-0000BE120000}"/>
    <cellStyle name="Normal 3 53" xfId="569" xr:uid="{00000000-0005-0000-0000-0000BF120000}"/>
    <cellStyle name="Normal 3 6" xfId="570" xr:uid="{00000000-0005-0000-0000-0000C0120000}"/>
    <cellStyle name="Normal 3 7" xfId="571" xr:uid="{00000000-0005-0000-0000-0000C1120000}"/>
    <cellStyle name="Normal 3 8" xfId="572" xr:uid="{00000000-0005-0000-0000-0000C2120000}"/>
    <cellStyle name="Normal 3 9" xfId="573" xr:uid="{00000000-0005-0000-0000-0000C3120000}"/>
    <cellStyle name="Normal 30" xfId="726" xr:uid="{00000000-0005-0000-0000-0000C4120000}"/>
    <cellStyle name="Normal 31" xfId="831" xr:uid="{00000000-0005-0000-0000-0000C5120000}"/>
    <cellStyle name="Normal 32" xfId="834" xr:uid="{00000000-0005-0000-0000-0000C6120000}"/>
    <cellStyle name="Normal 33" xfId="574" xr:uid="{00000000-0005-0000-0000-0000C7120000}"/>
    <cellStyle name="Normal 33 10" xfId="575" xr:uid="{00000000-0005-0000-0000-0000C8120000}"/>
    <cellStyle name="Normal 33 11" xfId="576" xr:uid="{00000000-0005-0000-0000-0000C9120000}"/>
    <cellStyle name="Normal 33 12" xfId="577" xr:uid="{00000000-0005-0000-0000-0000CA120000}"/>
    <cellStyle name="Normal 33 13" xfId="578" xr:uid="{00000000-0005-0000-0000-0000CB120000}"/>
    <cellStyle name="Normal 33 14" xfId="579" xr:uid="{00000000-0005-0000-0000-0000CC120000}"/>
    <cellStyle name="Normal 33 15" xfId="580" xr:uid="{00000000-0005-0000-0000-0000CD120000}"/>
    <cellStyle name="Normal 33 16" xfId="581" xr:uid="{00000000-0005-0000-0000-0000CE120000}"/>
    <cellStyle name="Normal 33 17" xfId="582" xr:uid="{00000000-0005-0000-0000-0000CF120000}"/>
    <cellStyle name="Normal 33 18" xfId="583" xr:uid="{00000000-0005-0000-0000-0000D0120000}"/>
    <cellStyle name="Normal 33 19" xfId="584" xr:uid="{00000000-0005-0000-0000-0000D1120000}"/>
    <cellStyle name="Normal 33 2" xfId="585" xr:uid="{00000000-0005-0000-0000-0000D2120000}"/>
    <cellStyle name="Normal 33 20" xfId="586" xr:uid="{00000000-0005-0000-0000-0000D3120000}"/>
    <cellStyle name="Normal 33 21" xfId="587" xr:uid="{00000000-0005-0000-0000-0000D4120000}"/>
    <cellStyle name="Normal 33 3" xfId="588" xr:uid="{00000000-0005-0000-0000-0000D5120000}"/>
    <cellStyle name="Normal 33 4" xfId="589" xr:uid="{00000000-0005-0000-0000-0000D6120000}"/>
    <cellStyle name="Normal 33 5" xfId="590" xr:uid="{00000000-0005-0000-0000-0000D7120000}"/>
    <cellStyle name="Normal 33 6" xfId="591" xr:uid="{00000000-0005-0000-0000-0000D8120000}"/>
    <cellStyle name="Normal 33 7" xfId="592" xr:uid="{00000000-0005-0000-0000-0000D9120000}"/>
    <cellStyle name="Normal 33 8" xfId="593" xr:uid="{00000000-0005-0000-0000-0000DA120000}"/>
    <cellStyle name="Normal 33 9" xfId="594" xr:uid="{00000000-0005-0000-0000-0000DB120000}"/>
    <cellStyle name="Normal 33_BS S-Sch" xfId="595" xr:uid="{00000000-0005-0000-0000-0000DC120000}"/>
    <cellStyle name="Normal 34" xfId="596" xr:uid="{00000000-0005-0000-0000-0000DD120000}"/>
    <cellStyle name="Normal 35" xfId="835" xr:uid="{00000000-0005-0000-0000-0000DE120000}"/>
    <cellStyle name="Normal 36" xfId="597" xr:uid="{00000000-0005-0000-0000-0000DF120000}"/>
    <cellStyle name="Normal 37" xfId="833" xr:uid="{00000000-0005-0000-0000-0000E0120000}"/>
    <cellStyle name="Normal 38" xfId="837" xr:uid="{00000000-0005-0000-0000-0000E1120000}"/>
    <cellStyle name="Normal 39" xfId="598" xr:uid="{00000000-0005-0000-0000-0000E2120000}"/>
    <cellStyle name="Normal 4" xfId="30" xr:uid="{00000000-0005-0000-0000-0000E3120000}"/>
    <cellStyle name="Normal 4 10" xfId="600" xr:uid="{00000000-0005-0000-0000-0000E4120000}"/>
    <cellStyle name="Normal 4 11" xfId="601" xr:uid="{00000000-0005-0000-0000-0000E5120000}"/>
    <cellStyle name="Normal 4 12" xfId="602" xr:uid="{00000000-0005-0000-0000-0000E6120000}"/>
    <cellStyle name="Normal 4 13" xfId="603" xr:uid="{00000000-0005-0000-0000-0000E7120000}"/>
    <cellStyle name="Normal 4 14" xfId="604" xr:uid="{00000000-0005-0000-0000-0000E8120000}"/>
    <cellStyle name="Normal 4 15" xfId="605" xr:uid="{00000000-0005-0000-0000-0000E9120000}"/>
    <cellStyle name="Normal 4 16" xfId="606" xr:uid="{00000000-0005-0000-0000-0000EA120000}"/>
    <cellStyle name="Normal 4 2" xfId="607" xr:uid="{00000000-0005-0000-0000-0000EB120000}"/>
    <cellStyle name="Normal 4 3" xfId="608" xr:uid="{00000000-0005-0000-0000-0000EC120000}"/>
    <cellStyle name="Normal 4 4" xfId="609" xr:uid="{00000000-0005-0000-0000-0000ED120000}"/>
    <cellStyle name="Normal 4 5" xfId="610" xr:uid="{00000000-0005-0000-0000-0000EE120000}"/>
    <cellStyle name="Normal 4 6" xfId="611" xr:uid="{00000000-0005-0000-0000-0000EF120000}"/>
    <cellStyle name="Normal 4 7" xfId="612" xr:uid="{00000000-0005-0000-0000-0000F0120000}"/>
    <cellStyle name="Normal 4 8" xfId="613" xr:uid="{00000000-0005-0000-0000-0000F1120000}"/>
    <cellStyle name="Normal 4 9" xfId="614" xr:uid="{00000000-0005-0000-0000-0000F2120000}"/>
    <cellStyle name="Normal 4_BS S-Sch" xfId="615" xr:uid="{00000000-0005-0000-0000-0000F3120000}"/>
    <cellStyle name="Normal 40" xfId="616" xr:uid="{00000000-0005-0000-0000-0000F4120000}"/>
    <cellStyle name="Normal 41" xfId="838" xr:uid="{00000000-0005-0000-0000-0000F5120000}"/>
    <cellStyle name="Normal 42" xfId="839" xr:uid="{00000000-0005-0000-0000-0000F6120000}"/>
    <cellStyle name="Normal 43" xfId="832" xr:uid="{00000000-0005-0000-0000-0000F7120000}"/>
    <cellStyle name="Normal 44" xfId="617" xr:uid="{00000000-0005-0000-0000-0000F8120000}"/>
    <cellStyle name="Normal 45" xfId="840" xr:uid="{00000000-0005-0000-0000-0000F9120000}"/>
    <cellStyle name="Normal 46" xfId="733" xr:uid="{00000000-0005-0000-0000-0000FA120000}"/>
    <cellStyle name="Normal 47" xfId="843" xr:uid="{00000000-0005-0000-0000-0000FB120000}"/>
    <cellStyle name="Normal 48" xfId="845" xr:uid="{00000000-0005-0000-0000-0000FC120000}"/>
    <cellStyle name="Normal 49" xfId="850" xr:uid="{00000000-0005-0000-0000-0000FD120000}"/>
    <cellStyle name="Normal 5" xfId="31" xr:uid="{00000000-0005-0000-0000-0000FE120000}"/>
    <cellStyle name="Normal 5 10" xfId="619" xr:uid="{00000000-0005-0000-0000-0000FF120000}"/>
    <cellStyle name="Normal 5 11" xfId="620" xr:uid="{00000000-0005-0000-0000-000000130000}"/>
    <cellStyle name="Normal 5 12" xfId="621" xr:uid="{00000000-0005-0000-0000-000001130000}"/>
    <cellStyle name="Normal 5 13" xfId="622" xr:uid="{00000000-0005-0000-0000-000002130000}"/>
    <cellStyle name="Normal 5 14" xfId="623" xr:uid="{00000000-0005-0000-0000-000003130000}"/>
    <cellStyle name="Normal 5 15" xfId="618" xr:uid="{00000000-0005-0000-0000-000004130000}"/>
    <cellStyle name="Normal 5 2" xfId="624" xr:uid="{00000000-0005-0000-0000-000005130000}"/>
    <cellStyle name="Normal 5 3" xfId="625" xr:uid="{00000000-0005-0000-0000-000006130000}"/>
    <cellStyle name="Normal 5 4" xfId="626" xr:uid="{00000000-0005-0000-0000-000007130000}"/>
    <cellStyle name="Normal 5 5" xfId="627" xr:uid="{00000000-0005-0000-0000-000008130000}"/>
    <cellStyle name="Normal 5 6" xfId="628" xr:uid="{00000000-0005-0000-0000-000009130000}"/>
    <cellStyle name="Normal 5 7" xfId="629" xr:uid="{00000000-0005-0000-0000-00000A130000}"/>
    <cellStyle name="Normal 5 8" xfId="630" xr:uid="{00000000-0005-0000-0000-00000B130000}"/>
    <cellStyle name="Normal 5 9" xfId="631" xr:uid="{00000000-0005-0000-0000-00000C130000}"/>
    <cellStyle name="Normal 50" xfId="851" xr:uid="{00000000-0005-0000-0000-00000D130000}"/>
    <cellStyle name="Normal 51" xfId="849" xr:uid="{00000000-0005-0000-0000-00000E130000}"/>
    <cellStyle name="Normal 57" xfId="632" xr:uid="{00000000-0005-0000-0000-00000F130000}"/>
    <cellStyle name="Normal 6" xfId="633" xr:uid="{00000000-0005-0000-0000-000010130000}"/>
    <cellStyle name="Normal 6 2" xfId="634" xr:uid="{00000000-0005-0000-0000-000011130000}"/>
    <cellStyle name="Normal 6 3" xfId="635" xr:uid="{00000000-0005-0000-0000-000012130000}"/>
    <cellStyle name="Normal 61" xfId="2830" xr:uid="{00000000-0005-0000-0000-000013130000}"/>
    <cellStyle name="Normal 7" xfId="636" xr:uid="{00000000-0005-0000-0000-000014130000}"/>
    <cellStyle name="Normal 7 2" xfId="637" xr:uid="{00000000-0005-0000-0000-000015130000}"/>
    <cellStyle name="Normal 7 3" xfId="638" xr:uid="{00000000-0005-0000-0000-000016130000}"/>
    <cellStyle name="Normal 7_BS S-Sch" xfId="639" xr:uid="{00000000-0005-0000-0000-000017130000}"/>
    <cellStyle name="Normal 8" xfId="640" xr:uid="{00000000-0005-0000-0000-000018130000}"/>
    <cellStyle name="Normal 8 2" xfId="641" xr:uid="{00000000-0005-0000-0000-000019130000}"/>
    <cellStyle name="Normal 8_BS S-Sch" xfId="642" xr:uid="{00000000-0005-0000-0000-00001A130000}"/>
    <cellStyle name="Normal 9" xfId="643" xr:uid="{00000000-0005-0000-0000-00001B130000}"/>
    <cellStyle name="Normal 9 10" xfId="644" xr:uid="{00000000-0005-0000-0000-00001C130000}"/>
    <cellStyle name="Normal 9 11" xfId="645" xr:uid="{00000000-0005-0000-0000-00001D130000}"/>
    <cellStyle name="Normal 9 12" xfId="646" xr:uid="{00000000-0005-0000-0000-00001E130000}"/>
    <cellStyle name="Normal 9 13" xfId="647" xr:uid="{00000000-0005-0000-0000-00001F130000}"/>
    <cellStyle name="Normal 9 14" xfId="648" xr:uid="{00000000-0005-0000-0000-000020130000}"/>
    <cellStyle name="Normal 9 15" xfId="649" xr:uid="{00000000-0005-0000-0000-000021130000}"/>
    <cellStyle name="Normal 9 2" xfId="650" xr:uid="{00000000-0005-0000-0000-000022130000}"/>
    <cellStyle name="Normal 9 3" xfId="651" xr:uid="{00000000-0005-0000-0000-000023130000}"/>
    <cellStyle name="Normal 9 4" xfId="652" xr:uid="{00000000-0005-0000-0000-000024130000}"/>
    <cellStyle name="Normal 9 5" xfId="653" xr:uid="{00000000-0005-0000-0000-000025130000}"/>
    <cellStyle name="Normal 9 6" xfId="654" xr:uid="{00000000-0005-0000-0000-000026130000}"/>
    <cellStyle name="Normal 9 7" xfId="655" xr:uid="{00000000-0005-0000-0000-000027130000}"/>
    <cellStyle name="Normal 9 8" xfId="656" xr:uid="{00000000-0005-0000-0000-000028130000}"/>
    <cellStyle name="Normal 9 9" xfId="657" xr:uid="{00000000-0005-0000-0000-000029130000}"/>
    <cellStyle name="Note 2" xfId="658" xr:uid="{00000000-0005-0000-0000-00002A130000}"/>
    <cellStyle name="Output Amounts" xfId="659" xr:uid="{00000000-0005-0000-0000-00002B130000}"/>
    <cellStyle name="Output Column Headings" xfId="660" xr:uid="{00000000-0005-0000-0000-00002C130000}"/>
    <cellStyle name="Output Line Items" xfId="661" xr:uid="{00000000-0005-0000-0000-00002D130000}"/>
    <cellStyle name="Output Report Heading" xfId="662" xr:uid="{00000000-0005-0000-0000-00002E130000}"/>
    <cellStyle name="Output Report Title" xfId="663" xr:uid="{00000000-0005-0000-0000-00002F130000}"/>
    <cellStyle name="Percent" xfId="3" builtinId="5"/>
    <cellStyle name="Percent [0]" xfId="664" xr:uid="{00000000-0005-0000-0000-000031130000}"/>
    <cellStyle name="Percent [00]" xfId="665" xr:uid="{00000000-0005-0000-0000-000032130000}"/>
    <cellStyle name="Percent [2]" xfId="666" xr:uid="{00000000-0005-0000-0000-000033130000}"/>
    <cellStyle name="Percent [2] 2" xfId="667" xr:uid="{00000000-0005-0000-0000-000034130000}"/>
    <cellStyle name="Percent 2" xfId="668" xr:uid="{00000000-0005-0000-0000-000035130000}"/>
    <cellStyle name="Percent 2 10" xfId="669" xr:uid="{00000000-0005-0000-0000-000036130000}"/>
    <cellStyle name="Percent 2 11" xfId="670" xr:uid="{00000000-0005-0000-0000-000037130000}"/>
    <cellStyle name="Percent 2 12" xfId="671" xr:uid="{00000000-0005-0000-0000-000038130000}"/>
    <cellStyle name="Percent 2 13" xfId="672" xr:uid="{00000000-0005-0000-0000-000039130000}"/>
    <cellStyle name="Percent 2 14" xfId="673" xr:uid="{00000000-0005-0000-0000-00003A130000}"/>
    <cellStyle name="Percent 2 15" xfId="674" xr:uid="{00000000-0005-0000-0000-00003B130000}"/>
    <cellStyle name="Percent 2 16" xfId="675" xr:uid="{00000000-0005-0000-0000-00003C130000}"/>
    <cellStyle name="Percent 2 17" xfId="676" xr:uid="{00000000-0005-0000-0000-00003D130000}"/>
    <cellStyle name="Percent 2 18" xfId="677" xr:uid="{00000000-0005-0000-0000-00003E130000}"/>
    <cellStyle name="Percent 2 19" xfId="678" xr:uid="{00000000-0005-0000-0000-00003F130000}"/>
    <cellStyle name="Percent 2 2" xfId="679" xr:uid="{00000000-0005-0000-0000-000040130000}"/>
    <cellStyle name="Percent 2 20" xfId="680" xr:uid="{00000000-0005-0000-0000-000041130000}"/>
    <cellStyle name="Percent 2 21" xfId="681" xr:uid="{00000000-0005-0000-0000-000042130000}"/>
    <cellStyle name="Percent 2 22" xfId="682" xr:uid="{00000000-0005-0000-0000-000043130000}"/>
    <cellStyle name="Percent 2 23" xfId="683" xr:uid="{00000000-0005-0000-0000-000044130000}"/>
    <cellStyle name="Percent 2 24" xfId="684" xr:uid="{00000000-0005-0000-0000-000045130000}"/>
    <cellStyle name="Percent 2 25" xfId="685" xr:uid="{00000000-0005-0000-0000-000046130000}"/>
    <cellStyle name="Percent 2 26" xfId="686" xr:uid="{00000000-0005-0000-0000-000047130000}"/>
    <cellStyle name="Percent 2 3" xfId="687" xr:uid="{00000000-0005-0000-0000-000048130000}"/>
    <cellStyle name="Percent 2 4" xfId="688" xr:uid="{00000000-0005-0000-0000-000049130000}"/>
    <cellStyle name="Percent 2 5" xfId="689" xr:uid="{00000000-0005-0000-0000-00004A130000}"/>
    <cellStyle name="Percent 2 6" xfId="690" xr:uid="{00000000-0005-0000-0000-00004B130000}"/>
    <cellStyle name="Percent 2 7" xfId="691" xr:uid="{00000000-0005-0000-0000-00004C130000}"/>
    <cellStyle name="Percent 2 8" xfId="692" xr:uid="{00000000-0005-0000-0000-00004D130000}"/>
    <cellStyle name="Percent 2 9" xfId="693" xr:uid="{00000000-0005-0000-0000-00004E130000}"/>
    <cellStyle name="Percent 32" xfId="29" xr:uid="{00000000-0005-0000-0000-00004F130000}"/>
    <cellStyle name="Percent 7" xfId="694" xr:uid="{00000000-0005-0000-0000-000050130000}"/>
    <cellStyle name="PrePop Currency (0)" xfId="695" xr:uid="{00000000-0005-0000-0000-000051130000}"/>
    <cellStyle name="PrePop Currency (2)" xfId="696" xr:uid="{00000000-0005-0000-0000-000052130000}"/>
    <cellStyle name="PrePop Units (0)" xfId="697" xr:uid="{00000000-0005-0000-0000-000053130000}"/>
    <cellStyle name="PrePop Units (1)" xfId="698" xr:uid="{00000000-0005-0000-0000-000054130000}"/>
    <cellStyle name="PrePop Units (2)" xfId="699" xr:uid="{00000000-0005-0000-0000-000055130000}"/>
    <cellStyle name="RevList" xfId="700" xr:uid="{00000000-0005-0000-0000-000056130000}"/>
    <cellStyle name="SAPBEXaggItem" xfId="701" xr:uid="{00000000-0005-0000-0000-000057130000}"/>
    <cellStyle name="SAPBEXaggItem 2" xfId="722" xr:uid="{00000000-0005-0000-0000-000058130000}"/>
    <cellStyle name="SAPBEXaggItem 2 2" xfId="1037" xr:uid="{00000000-0005-0000-0000-000059130000}"/>
    <cellStyle name="SAPBEXaggItem 2 2 2" xfId="1825" xr:uid="{00000000-0005-0000-0000-00005A130000}"/>
    <cellStyle name="SAPBEXaggItem 2 2 2 2" xfId="4069" xr:uid="{00000000-0005-0000-0000-00005B130000}"/>
    <cellStyle name="SAPBEXaggItem 2 2 3" xfId="2549" xr:uid="{00000000-0005-0000-0000-00005C130000}"/>
    <cellStyle name="SAPBEXaggItem 2 2 3 2" xfId="4793" xr:uid="{00000000-0005-0000-0000-00005D130000}"/>
    <cellStyle name="SAPBEXaggItem 2 2 4" xfId="3283" xr:uid="{00000000-0005-0000-0000-00005E130000}"/>
    <cellStyle name="SAPBEXaggItem 2 3" xfId="1290" xr:uid="{00000000-0005-0000-0000-00005F130000}"/>
    <cellStyle name="SAPBEXaggItem 2 3 2" xfId="2077" xr:uid="{00000000-0005-0000-0000-000060130000}"/>
    <cellStyle name="SAPBEXaggItem 2 3 2 2" xfId="4321" xr:uid="{00000000-0005-0000-0000-000061130000}"/>
    <cellStyle name="SAPBEXaggItem 2 3 3" xfId="2800" xr:uid="{00000000-0005-0000-0000-000062130000}"/>
    <cellStyle name="SAPBEXaggItem 2 3 3 2" xfId="5044" xr:uid="{00000000-0005-0000-0000-000063130000}"/>
    <cellStyle name="SAPBEXaggItem 2 3 4" xfId="3535" xr:uid="{00000000-0005-0000-0000-000064130000}"/>
    <cellStyle name="SAPBEXaggItem 2 4" xfId="1557" xr:uid="{00000000-0005-0000-0000-000065130000}"/>
    <cellStyle name="SAPBEXaggItem 2 4 2" xfId="3801" xr:uid="{00000000-0005-0000-0000-000066130000}"/>
    <cellStyle name="SAPBEXaggItem 2 5" xfId="3015" xr:uid="{00000000-0005-0000-0000-000067130000}"/>
    <cellStyle name="SAPBEXaggItem 3" xfId="1029" xr:uid="{00000000-0005-0000-0000-000068130000}"/>
    <cellStyle name="SAPBEXaggItem 3 2" xfId="1817" xr:uid="{00000000-0005-0000-0000-000069130000}"/>
    <cellStyle name="SAPBEXaggItem 3 2 2" xfId="4061" xr:uid="{00000000-0005-0000-0000-00006A130000}"/>
    <cellStyle name="SAPBEXaggItem 3 3" xfId="2541" xr:uid="{00000000-0005-0000-0000-00006B130000}"/>
    <cellStyle name="SAPBEXaggItem 3 3 2" xfId="4785" xr:uid="{00000000-0005-0000-0000-00006C130000}"/>
    <cellStyle name="SAPBEXaggItem 3 4" xfId="3275" xr:uid="{00000000-0005-0000-0000-00006D130000}"/>
    <cellStyle name="SAPBEXaggItem 4" xfId="1283" xr:uid="{00000000-0005-0000-0000-00006E130000}"/>
    <cellStyle name="SAPBEXaggItem 4 2" xfId="2070" xr:uid="{00000000-0005-0000-0000-00006F130000}"/>
    <cellStyle name="SAPBEXaggItem 4 2 2" xfId="4314" xr:uid="{00000000-0005-0000-0000-000070130000}"/>
    <cellStyle name="SAPBEXaggItem 4 3" xfId="2793" xr:uid="{00000000-0005-0000-0000-000071130000}"/>
    <cellStyle name="SAPBEXaggItem 4 3 2" xfId="5037" xr:uid="{00000000-0005-0000-0000-000072130000}"/>
    <cellStyle name="SAPBEXaggItem 4 4" xfId="3528" xr:uid="{00000000-0005-0000-0000-000073130000}"/>
    <cellStyle name="SAPBEXaggItem 5" xfId="1550" xr:uid="{00000000-0005-0000-0000-000074130000}"/>
    <cellStyle name="SAPBEXaggItem 5 2" xfId="3794" xr:uid="{00000000-0005-0000-0000-000075130000}"/>
    <cellStyle name="SAPBEXaggItem 6" xfId="3008" xr:uid="{00000000-0005-0000-0000-000076130000}"/>
    <cellStyle name="SAPBEXchaText" xfId="702" xr:uid="{00000000-0005-0000-0000-000077130000}"/>
    <cellStyle name="SAPBEXstdData" xfId="703" xr:uid="{00000000-0005-0000-0000-000078130000}"/>
    <cellStyle name="SAPBEXstdData 2" xfId="721" xr:uid="{00000000-0005-0000-0000-000079130000}"/>
    <cellStyle name="SAPBEXstdData 2 2" xfId="1036" xr:uid="{00000000-0005-0000-0000-00007A130000}"/>
    <cellStyle name="SAPBEXstdData 2 2 2" xfId="1824" xr:uid="{00000000-0005-0000-0000-00007B130000}"/>
    <cellStyle name="SAPBEXstdData 2 2 2 2" xfId="4068" xr:uid="{00000000-0005-0000-0000-00007C130000}"/>
    <cellStyle name="SAPBEXstdData 2 2 3" xfId="2548" xr:uid="{00000000-0005-0000-0000-00007D130000}"/>
    <cellStyle name="SAPBEXstdData 2 2 3 2" xfId="4792" xr:uid="{00000000-0005-0000-0000-00007E130000}"/>
    <cellStyle name="SAPBEXstdData 2 2 4" xfId="3282" xr:uid="{00000000-0005-0000-0000-00007F130000}"/>
    <cellStyle name="SAPBEXstdData 2 3" xfId="1289" xr:uid="{00000000-0005-0000-0000-000080130000}"/>
    <cellStyle name="SAPBEXstdData 2 3 2" xfId="2076" xr:uid="{00000000-0005-0000-0000-000081130000}"/>
    <cellStyle name="SAPBEXstdData 2 3 2 2" xfId="4320" xr:uid="{00000000-0005-0000-0000-000082130000}"/>
    <cellStyle name="SAPBEXstdData 2 3 3" xfId="2799" xr:uid="{00000000-0005-0000-0000-000083130000}"/>
    <cellStyle name="SAPBEXstdData 2 3 3 2" xfId="5043" xr:uid="{00000000-0005-0000-0000-000084130000}"/>
    <cellStyle name="SAPBEXstdData 2 3 4" xfId="3534" xr:uid="{00000000-0005-0000-0000-000085130000}"/>
    <cellStyle name="SAPBEXstdData 2 4" xfId="1556" xr:uid="{00000000-0005-0000-0000-000086130000}"/>
    <cellStyle name="SAPBEXstdData 2 4 2" xfId="3800" xr:uid="{00000000-0005-0000-0000-000087130000}"/>
    <cellStyle name="SAPBEXstdData 2 5" xfId="3014" xr:uid="{00000000-0005-0000-0000-000088130000}"/>
    <cellStyle name="SAPBEXstdData 3" xfId="1030" xr:uid="{00000000-0005-0000-0000-000089130000}"/>
    <cellStyle name="SAPBEXstdData 3 2" xfId="1818" xr:uid="{00000000-0005-0000-0000-00008A130000}"/>
    <cellStyle name="SAPBEXstdData 3 2 2" xfId="4062" xr:uid="{00000000-0005-0000-0000-00008B130000}"/>
    <cellStyle name="SAPBEXstdData 3 3" xfId="2542" xr:uid="{00000000-0005-0000-0000-00008C130000}"/>
    <cellStyle name="SAPBEXstdData 3 3 2" xfId="4786" xr:uid="{00000000-0005-0000-0000-00008D130000}"/>
    <cellStyle name="SAPBEXstdData 3 4" xfId="3276" xr:uid="{00000000-0005-0000-0000-00008E130000}"/>
    <cellStyle name="SAPBEXstdData 4" xfId="1284" xr:uid="{00000000-0005-0000-0000-00008F130000}"/>
    <cellStyle name="SAPBEXstdData 4 2" xfId="2071" xr:uid="{00000000-0005-0000-0000-000090130000}"/>
    <cellStyle name="SAPBEXstdData 4 2 2" xfId="4315" xr:uid="{00000000-0005-0000-0000-000091130000}"/>
    <cellStyle name="SAPBEXstdData 4 3" xfId="2794" xr:uid="{00000000-0005-0000-0000-000092130000}"/>
    <cellStyle name="SAPBEXstdData 4 3 2" xfId="5038" xr:uid="{00000000-0005-0000-0000-000093130000}"/>
    <cellStyle name="SAPBEXstdData 4 4" xfId="3529" xr:uid="{00000000-0005-0000-0000-000094130000}"/>
    <cellStyle name="SAPBEXstdData 5" xfId="1551" xr:uid="{00000000-0005-0000-0000-000095130000}"/>
    <cellStyle name="SAPBEXstdData 5 2" xfId="3795" xr:uid="{00000000-0005-0000-0000-000096130000}"/>
    <cellStyle name="SAPBEXstdData 6" xfId="3009" xr:uid="{00000000-0005-0000-0000-000097130000}"/>
    <cellStyle name="SAPBEXstdItem" xfId="704" xr:uid="{00000000-0005-0000-0000-000098130000}"/>
    <cellStyle name="SAPBEXstdItem 2" xfId="720" xr:uid="{00000000-0005-0000-0000-000099130000}"/>
    <cellStyle name="SAPBEXstdItem 2 2" xfId="1035" xr:uid="{00000000-0005-0000-0000-00009A130000}"/>
    <cellStyle name="SAPBEXstdItem 2 2 2" xfId="1823" xr:uid="{00000000-0005-0000-0000-00009B130000}"/>
    <cellStyle name="SAPBEXstdItem 2 2 2 2" xfId="4067" xr:uid="{00000000-0005-0000-0000-00009C130000}"/>
    <cellStyle name="SAPBEXstdItem 2 2 3" xfId="2547" xr:uid="{00000000-0005-0000-0000-00009D130000}"/>
    <cellStyle name="SAPBEXstdItem 2 2 3 2" xfId="4791" xr:uid="{00000000-0005-0000-0000-00009E130000}"/>
    <cellStyle name="SAPBEXstdItem 2 2 4" xfId="3281" xr:uid="{00000000-0005-0000-0000-00009F130000}"/>
    <cellStyle name="SAPBEXstdItem 2 3" xfId="1288" xr:uid="{00000000-0005-0000-0000-0000A0130000}"/>
    <cellStyle name="SAPBEXstdItem 2 3 2" xfId="2075" xr:uid="{00000000-0005-0000-0000-0000A1130000}"/>
    <cellStyle name="SAPBEXstdItem 2 3 2 2" xfId="4319" xr:uid="{00000000-0005-0000-0000-0000A2130000}"/>
    <cellStyle name="SAPBEXstdItem 2 3 3" xfId="2798" xr:uid="{00000000-0005-0000-0000-0000A3130000}"/>
    <cellStyle name="SAPBEXstdItem 2 3 3 2" xfId="5042" xr:uid="{00000000-0005-0000-0000-0000A4130000}"/>
    <cellStyle name="SAPBEXstdItem 2 3 4" xfId="3533" xr:uid="{00000000-0005-0000-0000-0000A5130000}"/>
    <cellStyle name="SAPBEXstdItem 2 4" xfId="1555" xr:uid="{00000000-0005-0000-0000-0000A6130000}"/>
    <cellStyle name="SAPBEXstdItem 2 4 2" xfId="3799" xr:uid="{00000000-0005-0000-0000-0000A7130000}"/>
    <cellStyle name="SAPBEXstdItem 2 5" xfId="3013" xr:uid="{00000000-0005-0000-0000-0000A8130000}"/>
    <cellStyle name="SAPBEXstdItem 3" xfId="1031" xr:uid="{00000000-0005-0000-0000-0000A9130000}"/>
    <cellStyle name="SAPBEXstdItem 3 2" xfId="1819" xr:uid="{00000000-0005-0000-0000-0000AA130000}"/>
    <cellStyle name="SAPBEXstdItem 3 2 2" xfId="4063" xr:uid="{00000000-0005-0000-0000-0000AB130000}"/>
    <cellStyle name="SAPBEXstdItem 3 3" xfId="2543" xr:uid="{00000000-0005-0000-0000-0000AC130000}"/>
    <cellStyle name="SAPBEXstdItem 3 3 2" xfId="4787" xr:uid="{00000000-0005-0000-0000-0000AD130000}"/>
    <cellStyle name="SAPBEXstdItem 3 4" xfId="3277" xr:uid="{00000000-0005-0000-0000-0000AE130000}"/>
    <cellStyle name="SAPBEXstdItem 4" xfId="1285" xr:uid="{00000000-0005-0000-0000-0000AF130000}"/>
    <cellStyle name="SAPBEXstdItem 4 2" xfId="2072" xr:uid="{00000000-0005-0000-0000-0000B0130000}"/>
    <cellStyle name="SAPBEXstdItem 4 2 2" xfId="4316" xr:uid="{00000000-0005-0000-0000-0000B1130000}"/>
    <cellStyle name="SAPBEXstdItem 4 3" xfId="2795" xr:uid="{00000000-0005-0000-0000-0000B2130000}"/>
    <cellStyle name="SAPBEXstdItem 4 3 2" xfId="5039" xr:uid="{00000000-0005-0000-0000-0000B3130000}"/>
    <cellStyle name="SAPBEXstdItem 4 4" xfId="3530" xr:uid="{00000000-0005-0000-0000-0000B4130000}"/>
    <cellStyle name="SAPBEXstdItem 5" xfId="1552" xr:uid="{00000000-0005-0000-0000-0000B5130000}"/>
    <cellStyle name="SAPBEXstdItem 5 2" xfId="3796" xr:uid="{00000000-0005-0000-0000-0000B6130000}"/>
    <cellStyle name="SAPBEXstdItem 6" xfId="3010" xr:uid="{00000000-0005-0000-0000-0000B7130000}"/>
    <cellStyle name="SAPBEXstdItemX" xfId="705" xr:uid="{00000000-0005-0000-0000-0000B8130000}"/>
    <cellStyle name="SAPBEXstdItemX 2" xfId="719" xr:uid="{00000000-0005-0000-0000-0000B9130000}"/>
    <cellStyle name="SAPBEXstdItemX 2 2" xfId="1034" xr:uid="{00000000-0005-0000-0000-0000BA130000}"/>
    <cellStyle name="SAPBEXstdItemX 2 2 2" xfId="1822" xr:uid="{00000000-0005-0000-0000-0000BB130000}"/>
    <cellStyle name="SAPBEXstdItemX 2 2 2 2" xfId="4066" xr:uid="{00000000-0005-0000-0000-0000BC130000}"/>
    <cellStyle name="SAPBEXstdItemX 2 2 3" xfId="2546" xr:uid="{00000000-0005-0000-0000-0000BD130000}"/>
    <cellStyle name="SAPBEXstdItemX 2 2 3 2" xfId="4790" xr:uid="{00000000-0005-0000-0000-0000BE130000}"/>
    <cellStyle name="SAPBEXstdItemX 2 2 4" xfId="3280" xr:uid="{00000000-0005-0000-0000-0000BF130000}"/>
    <cellStyle name="SAPBEXstdItemX 2 3" xfId="1287" xr:uid="{00000000-0005-0000-0000-0000C0130000}"/>
    <cellStyle name="SAPBEXstdItemX 2 3 2" xfId="2074" xr:uid="{00000000-0005-0000-0000-0000C1130000}"/>
    <cellStyle name="SAPBEXstdItemX 2 3 2 2" xfId="4318" xr:uid="{00000000-0005-0000-0000-0000C2130000}"/>
    <cellStyle name="SAPBEXstdItemX 2 3 3" xfId="2797" xr:uid="{00000000-0005-0000-0000-0000C3130000}"/>
    <cellStyle name="SAPBEXstdItemX 2 3 3 2" xfId="5041" xr:uid="{00000000-0005-0000-0000-0000C4130000}"/>
    <cellStyle name="SAPBEXstdItemX 2 3 4" xfId="3532" xr:uid="{00000000-0005-0000-0000-0000C5130000}"/>
    <cellStyle name="SAPBEXstdItemX 2 4" xfId="1554" xr:uid="{00000000-0005-0000-0000-0000C6130000}"/>
    <cellStyle name="SAPBEXstdItemX 2 4 2" xfId="3798" xr:uid="{00000000-0005-0000-0000-0000C7130000}"/>
    <cellStyle name="SAPBEXstdItemX 2 5" xfId="3012" xr:uid="{00000000-0005-0000-0000-0000C8130000}"/>
    <cellStyle name="SAPBEXstdItemX 3" xfId="1032" xr:uid="{00000000-0005-0000-0000-0000C9130000}"/>
    <cellStyle name="SAPBEXstdItemX 3 2" xfId="1820" xr:uid="{00000000-0005-0000-0000-0000CA130000}"/>
    <cellStyle name="SAPBEXstdItemX 3 2 2" xfId="4064" xr:uid="{00000000-0005-0000-0000-0000CB130000}"/>
    <cellStyle name="SAPBEXstdItemX 3 3" xfId="2544" xr:uid="{00000000-0005-0000-0000-0000CC130000}"/>
    <cellStyle name="SAPBEXstdItemX 3 3 2" xfId="4788" xr:uid="{00000000-0005-0000-0000-0000CD130000}"/>
    <cellStyle name="SAPBEXstdItemX 3 4" xfId="3278" xr:uid="{00000000-0005-0000-0000-0000CE130000}"/>
    <cellStyle name="SAPBEXstdItemX 4" xfId="1286" xr:uid="{00000000-0005-0000-0000-0000CF130000}"/>
    <cellStyle name="SAPBEXstdItemX 4 2" xfId="2073" xr:uid="{00000000-0005-0000-0000-0000D0130000}"/>
    <cellStyle name="SAPBEXstdItemX 4 2 2" xfId="4317" xr:uid="{00000000-0005-0000-0000-0000D1130000}"/>
    <cellStyle name="SAPBEXstdItemX 4 3" xfId="2796" xr:uid="{00000000-0005-0000-0000-0000D2130000}"/>
    <cellStyle name="SAPBEXstdItemX 4 3 2" xfId="5040" xr:uid="{00000000-0005-0000-0000-0000D3130000}"/>
    <cellStyle name="SAPBEXstdItemX 4 4" xfId="3531" xr:uid="{00000000-0005-0000-0000-0000D4130000}"/>
    <cellStyle name="SAPBEXstdItemX 5" xfId="1553" xr:uid="{00000000-0005-0000-0000-0000D5130000}"/>
    <cellStyle name="SAPBEXstdItemX 5 2" xfId="3797" xr:uid="{00000000-0005-0000-0000-0000D6130000}"/>
    <cellStyle name="SAPBEXstdItemX 6" xfId="3011" xr:uid="{00000000-0005-0000-0000-0000D7130000}"/>
    <cellStyle name="Standard_NEGS" xfId="706" xr:uid="{00000000-0005-0000-0000-0000D8130000}"/>
    <cellStyle name="Style 1" xfId="707" xr:uid="{00000000-0005-0000-0000-0000D9130000}"/>
    <cellStyle name="subhead" xfId="708" xr:uid="{00000000-0005-0000-0000-0000DA130000}"/>
    <cellStyle name="subhead 2" xfId="709" xr:uid="{00000000-0005-0000-0000-0000DB130000}"/>
    <cellStyle name="Subtotal" xfId="710" xr:uid="{00000000-0005-0000-0000-0000DC130000}"/>
    <cellStyle name="Text Indent A" xfId="711" xr:uid="{00000000-0005-0000-0000-0000DD130000}"/>
    <cellStyle name="Text Indent B" xfId="712" xr:uid="{00000000-0005-0000-0000-0000DE130000}"/>
    <cellStyle name="Text Indent C" xfId="713" xr:uid="{00000000-0005-0000-0000-0000DF130000}"/>
    <cellStyle name="Times New Roman" xfId="714" xr:uid="{00000000-0005-0000-0000-0000E0130000}"/>
    <cellStyle name="Tusental (0)_pldt" xfId="715" xr:uid="{00000000-0005-0000-0000-0000E1130000}"/>
    <cellStyle name="Tusental_pldt" xfId="716" xr:uid="{00000000-0005-0000-0000-0000E2130000}"/>
    <cellStyle name="Valuta (0)_pldt" xfId="717" xr:uid="{00000000-0005-0000-0000-0000E3130000}"/>
    <cellStyle name="Valuta_pldt" xfId="718" xr:uid="{00000000-0005-0000-0000-0000E4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Reports/Editable%20Format/FY%202019-20/Private/Delhi/IBC03%20Visa%20International%20Sec.%20or%20Fin.%20Assets/Valuation%20sheet%20for%20Sec.%20or%20Financial%20assets%20of%20Visa%20International%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K%20Associates%20File\Valuation%20sheet%20for%20SFA%20Meenaksh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Cash &amp; Cash Equivalents- I"/>
      <sheetName val="SHORT TERM LOANS &amp; ADVANCES- II"/>
      <sheetName val="CTA- III"/>
      <sheetName val="OCA- IV"/>
      <sheetName val="Non-Current Investment- V"/>
      <sheetName val="MSEDCL Assets"/>
      <sheetName val="SECL Assets"/>
      <sheetName val="WCL Assets"/>
      <sheetName val="Sheet4"/>
    </sheetNames>
    <sheetDataSet>
      <sheetData sheetId="0" refreshError="1"/>
      <sheetData sheetId="1" refreshError="1">
        <row r="3">
          <cell r="B3" t="str">
            <v>Details are as on 07th August 2019</v>
          </cell>
        </row>
        <row r="12">
          <cell r="B12"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sheetData sheetId="1">
        <row r="5">
          <cell r="B5" t="str">
            <v>Figures in INR Lakhs</v>
          </cell>
        </row>
        <row r="15">
          <cell r="B15" t="str">
            <v>Total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40625" defaultRowHeight="15"/>
  <cols>
    <col min="2" max="2" width="39.85546875" bestFit="1" customWidth="1"/>
    <col min="3" max="3" width="16.85546875" customWidth="1"/>
    <col min="4" max="4" width="18.85546875" customWidth="1"/>
  </cols>
  <sheetData>
    <row r="1" spans="1:14" ht="15.75">
      <c r="A1" s="1" t="s">
        <v>0</v>
      </c>
      <c r="B1" s="1" t="s">
        <v>1</v>
      </c>
      <c r="C1" s="129" t="s">
        <v>2</v>
      </c>
      <c r="D1" s="129"/>
      <c r="E1" s="129"/>
      <c r="F1" s="129"/>
      <c r="G1" s="129"/>
      <c r="H1" s="129"/>
      <c r="I1" s="129"/>
      <c r="J1" s="129"/>
      <c r="K1" s="129"/>
      <c r="L1" s="129"/>
      <c r="M1" s="129"/>
      <c r="N1" s="129"/>
    </row>
    <row r="2" spans="1:14">
      <c r="B2" s="2" t="s">
        <v>16</v>
      </c>
    </row>
    <row r="4" spans="1:14" ht="15.7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75" thickBot="1">
      <c r="A16" s="12"/>
      <c r="C16" s="5" t="e">
        <f>SUM(C7:C15)</f>
        <v>#REF!</v>
      </c>
      <c r="D16" s="13" t="e">
        <f>SUM(D7:D15)</f>
        <v>#REF!</v>
      </c>
    </row>
    <row r="17" spans="1:4" ht="15.75" thickTop="1">
      <c r="A17" s="12"/>
      <c r="B17" t="s">
        <v>14</v>
      </c>
      <c r="C17" s="3" t="e">
        <f>+C16+D16</f>
        <v>#REF!</v>
      </c>
      <c r="D17" s="10"/>
    </row>
    <row r="18" spans="1:4" ht="15.75" thickBot="1">
      <c r="A18" s="14"/>
      <c r="B18" s="15" t="s">
        <v>15</v>
      </c>
      <c r="C18" s="15"/>
      <c r="D18" s="16"/>
    </row>
    <row r="20" spans="1:4" s="17" customFormat="1" ht="56.25">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11"/>
  <sheetViews>
    <sheetView workbookViewId="0">
      <selection activeCell="C11" sqref="C11"/>
    </sheetView>
  </sheetViews>
  <sheetFormatPr defaultRowHeight="15"/>
  <cols>
    <col min="2" max="2" width="4.85546875" bestFit="1" customWidth="1"/>
    <col min="3" max="3" width="14.28515625" bestFit="1" customWidth="1"/>
  </cols>
  <sheetData>
    <row r="2" spans="2:3">
      <c r="B2" t="s">
        <v>44</v>
      </c>
      <c r="C2" s="23">
        <v>50414099.780000001</v>
      </c>
    </row>
    <row r="5" spans="2:3">
      <c r="C5" s="26" t="e">
        <f>C2+'SECL Assets'!D2</f>
        <v>#REF!</v>
      </c>
    </row>
    <row r="8" spans="2:3">
      <c r="C8">
        <v>892500000</v>
      </c>
    </row>
    <row r="11" spans="2:3">
      <c r="C11" s="26" t="e">
        <f>+C5-C8</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0"/>
  <sheetViews>
    <sheetView topLeftCell="A10" workbookViewId="0">
      <selection activeCell="D25" sqref="D25"/>
    </sheetView>
  </sheetViews>
  <sheetFormatPr defaultRowHeight="15"/>
  <cols>
    <col min="2" max="2" width="55.140625" bestFit="1" customWidth="1"/>
    <col min="3" max="3" width="14.7109375" bestFit="1" customWidth="1"/>
    <col min="4" max="4" width="12.7109375" bestFit="1" customWidth="1"/>
  </cols>
  <sheetData>
    <row r="2" spans="2:4">
      <c r="B2" t="s">
        <v>45</v>
      </c>
    </row>
    <row r="3" spans="2:4">
      <c r="C3" t="s">
        <v>46</v>
      </c>
    </row>
    <row r="4" spans="2:4">
      <c r="B4" t="s">
        <v>47</v>
      </c>
      <c r="C4" t="s">
        <v>48</v>
      </c>
      <c r="D4" t="s">
        <v>49</v>
      </c>
    </row>
    <row r="5" spans="2:4">
      <c r="B5" t="s">
        <v>50</v>
      </c>
      <c r="D5">
        <v>955</v>
      </c>
    </row>
    <row r="6" spans="2:4">
      <c r="B6" t="s">
        <v>51</v>
      </c>
      <c r="C6">
        <v>0.14000000000000001</v>
      </c>
      <c r="D6">
        <v>133.70000000000002</v>
      </c>
    </row>
    <row r="7" spans="2:4">
      <c r="B7" t="s">
        <v>52</v>
      </c>
      <c r="C7">
        <v>0</v>
      </c>
      <c r="D7">
        <v>0</v>
      </c>
    </row>
    <row r="8" spans="2:4">
      <c r="B8" t="s">
        <v>53</v>
      </c>
      <c r="C8">
        <v>87</v>
      </c>
      <c r="D8">
        <v>87</v>
      </c>
    </row>
    <row r="9" spans="2:4">
      <c r="B9" t="s">
        <v>54</v>
      </c>
      <c r="C9">
        <v>0.3</v>
      </c>
      <c r="D9">
        <v>40.110000000000007</v>
      </c>
    </row>
    <row r="10" spans="2:4">
      <c r="B10" t="s">
        <v>55</v>
      </c>
      <c r="C10">
        <v>0.02</v>
      </c>
      <c r="D10">
        <v>2.6740000000000004</v>
      </c>
    </row>
    <row r="11" spans="2:4">
      <c r="B11" t="s">
        <v>56</v>
      </c>
      <c r="C11">
        <v>7.5</v>
      </c>
      <c r="D11">
        <v>7.5</v>
      </c>
    </row>
    <row r="12" spans="2:4">
      <c r="B12" t="s">
        <v>57</v>
      </c>
      <c r="C12">
        <v>7.5</v>
      </c>
      <c r="D12">
        <v>7.5</v>
      </c>
    </row>
    <row r="13" spans="2:4">
      <c r="B13" t="s">
        <v>58</v>
      </c>
      <c r="C13">
        <v>0</v>
      </c>
      <c r="D13">
        <v>0</v>
      </c>
    </row>
    <row r="14" spans="2:4">
      <c r="B14" t="s">
        <v>59</v>
      </c>
      <c r="C14">
        <v>400</v>
      </c>
      <c r="D14">
        <v>400</v>
      </c>
    </row>
    <row r="15" spans="2:4">
      <c r="B15" t="s">
        <v>60</v>
      </c>
      <c r="C15">
        <v>1.04</v>
      </c>
      <c r="D15">
        <v>1.04</v>
      </c>
    </row>
    <row r="16" spans="2:4">
      <c r="B16" t="s">
        <v>61</v>
      </c>
      <c r="C16">
        <v>0.05</v>
      </c>
      <c r="D16">
        <v>65.5762</v>
      </c>
    </row>
    <row r="17" spans="2:5">
      <c r="B17" t="s">
        <v>62</v>
      </c>
      <c r="D17">
        <v>77</v>
      </c>
    </row>
    <row r="18" spans="2:5">
      <c r="B18" t="s">
        <v>21</v>
      </c>
      <c r="D18">
        <v>1777.1001999999999</v>
      </c>
    </row>
    <row r="20" spans="2:5">
      <c r="B20" t="s">
        <v>63</v>
      </c>
      <c r="C20">
        <v>1537</v>
      </c>
      <c r="D20">
        <v>1537</v>
      </c>
    </row>
    <row r="21" spans="2:5">
      <c r="B21" t="s">
        <v>64</v>
      </c>
      <c r="D21">
        <v>0</v>
      </c>
    </row>
    <row r="22" spans="2:5">
      <c r="B22" t="s">
        <v>65</v>
      </c>
      <c r="D22">
        <v>0</v>
      </c>
    </row>
    <row r="23" spans="2:5">
      <c r="B23" t="s">
        <v>66</v>
      </c>
      <c r="C23">
        <v>0</v>
      </c>
      <c r="D23">
        <v>0</v>
      </c>
    </row>
    <row r="24" spans="2:5">
      <c r="B24" t="s">
        <v>67</v>
      </c>
      <c r="C24">
        <v>0</v>
      </c>
      <c r="D24">
        <v>0</v>
      </c>
    </row>
    <row r="25" spans="2:5">
      <c r="B25" t="s">
        <v>61</v>
      </c>
      <c r="C25">
        <v>0.05</v>
      </c>
      <c r="D25">
        <v>76.850000000000009</v>
      </c>
    </row>
    <row r="26" spans="2:5">
      <c r="B26" t="s">
        <v>68</v>
      </c>
      <c r="D26">
        <v>1613.85</v>
      </c>
      <c r="E26">
        <f>D26/D30</f>
        <v>0.43191919835968068</v>
      </c>
    </row>
    <row r="28" spans="2:5">
      <c r="B28" t="s">
        <v>69</v>
      </c>
      <c r="C28">
        <v>345.51256000000001</v>
      </c>
      <c r="D28">
        <v>345.51256000000001</v>
      </c>
    </row>
    <row r="30" spans="2:5">
      <c r="B30" t="s">
        <v>70</v>
      </c>
      <c r="D30">
        <v>3736.4627599999999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18"/>
  <sheetViews>
    <sheetView tabSelected="1" zoomScaleNormal="100" workbookViewId="0">
      <pane ySplit="4" topLeftCell="A5" activePane="bottomLeft" state="frozen"/>
      <selection pane="bottomLeft" activeCell="E10" sqref="E10"/>
    </sheetView>
  </sheetViews>
  <sheetFormatPr defaultColWidth="9" defaultRowHeight="12.75"/>
  <cols>
    <col min="1" max="1" width="9" style="54"/>
    <col min="2" max="2" width="7" style="54" bestFit="1" customWidth="1"/>
    <col min="3" max="3" width="37.42578125" style="54" bestFit="1" customWidth="1"/>
    <col min="4" max="4" width="19.140625" style="55" customWidth="1"/>
    <col min="5" max="5" width="17.5703125" style="55" bestFit="1" customWidth="1"/>
    <col min="6" max="6" width="19.28515625" style="54" bestFit="1" customWidth="1"/>
    <col min="7" max="7" width="10.7109375" style="54" bestFit="1" customWidth="1"/>
    <col min="8" max="9" width="11" style="54" bestFit="1" customWidth="1"/>
    <col min="10" max="16384" width="9" style="54"/>
  </cols>
  <sheetData>
    <row r="2" spans="2:9">
      <c r="B2" s="130" t="s">
        <v>96</v>
      </c>
      <c r="C2" s="130"/>
      <c r="D2" s="130"/>
      <c r="E2" s="130"/>
      <c r="F2" s="130"/>
      <c r="G2" s="130"/>
    </row>
    <row r="3" spans="2:9">
      <c r="B3" s="136" t="s">
        <v>142</v>
      </c>
      <c r="C3" s="136"/>
      <c r="D3" s="136"/>
      <c r="E3" s="136"/>
      <c r="F3" s="136"/>
      <c r="G3" s="136"/>
    </row>
    <row r="4" spans="2:9" ht="46.5" customHeight="1">
      <c r="B4" s="56" t="s">
        <v>27</v>
      </c>
      <c r="C4" s="56" t="s">
        <v>2</v>
      </c>
      <c r="D4" s="57" t="s">
        <v>76</v>
      </c>
      <c r="E4" s="57" t="s">
        <v>32</v>
      </c>
      <c r="F4" s="58" t="s">
        <v>93</v>
      </c>
      <c r="G4" s="56" t="s">
        <v>28</v>
      </c>
    </row>
    <row r="5" spans="2:9">
      <c r="B5" s="137" t="s">
        <v>77</v>
      </c>
      <c r="C5" s="137"/>
      <c r="D5" s="137"/>
      <c r="E5" s="137"/>
      <c r="F5" s="137"/>
      <c r="G5" s="137"/>
    </row>
    <row r="6" spans="2:9">
      <c r="B6" s="61">
        <v>1</v>
      </c>
      <c r="C6" s="123" t="s">
        <v>123</v>
      </c>
      <c r="D6" s="124">
        <f>'Property, plant &amp; Equipment-I'!F10</f>
        <v>0.18164</v>
      </c>
      <c r="E6" s="124">
        <f>'Property, plant &amp; Equipment-I'!G10</f>
        <v>0</v>
      </c>
      <c r="F6" s="124">
        <f>'Property, plant &amp; Equipment-I'!H10</f>
        <v>0</v>
      </c>
      <c r="G6" s="64" t="s">
        <v>37</v>
      </c>
    </row>
    <row r="7" spans="2:9">
      <c r="B7" s="61">
        <v>2</v>
      </c>
      <c r="C7" s="62" t="s">
        <v>80</v>
      </c>
      <c r="D7" s="63">
        <f>'Non-Current Investment-II'!F11</f>
        <v>7.3677000000000001</v>
      </c>
      <c r="E7" s="63">
        <f>'Non-Current Investment-II'!J11</f>
        <v>0</v>
      </c>
      <c r="F7" s="63">
        <f>'Non-Current Investment-II'!K11</f>
        <v>0</v>
      </c>
      <c r="G7" s="60" t="s">
        <v>38</v>
      </c>
    </row>
    <row r="8" spans="2:9">
      <c r="B8" s="61">
        <v>3</v>
      </c>
      <c r="C8" s="65" t="s">
        <v>92</v>
      </c>
      <c r="D8" s="66">
        <f>'ONCFA -III'!E6</f>
        <v>41128.536339999999</v>
      </c>
      <c r="E8" s="63">
        <f>'ONCFA -III'!H6</f>
        <v>12338.560901999999</v>
      </c>
      <c r="F8" s="63">
        <f>'ONCFA -III'!I6</f>
        <v>6169.2804509999996</v>
      </c>
      <c r="G8" s="64" t="s">
        <v>39</v>
      </c>
    </row>
    <row r="9" spans="2:9">
      <c r="B9" s="61">
        <v>4</v>
      </c>
      <c r="C9" s="67" t="s">
        <v>75</v>
      </c>
      <c r="D9" s="59">
        <f>'Cash &amp; Cash Equivalents- IV'!C6</f>
        <v>0.86472000000000004</v>
      </c>
      <c r="E9" s="59">
        <f>'Cash &amp; Cash Equivalents- IV'!E6</f>
        <v>0.86472000000000004</v>
      </c>
      <c r="F9" s="59">
        <f>'Cash &amp; Cash Equivalents- IV'!F6</f>
        <v>0.86472000000000004</v>
      </c>
      <c r="G9" s="61" t="s">
        <v>40</v>
      </c>
    </row>
    <row r="10" spans="2:9">
      <c r="B10" s="135" t="s">
        <v>21</v>
      </c>
      <c r="C10" s="135"/>
      <c r="D10" s="68">
        <f>SUM(D6:D9)</f>
        <v>41136.950399999994</v>
      </c>
      <c r="E10" s="68">
        <f>SUM(E6:E9)</f>
        <v>12339.425621999999</v>
      </c>
      <c r="F10" s="68">
        <f>SUM(F6:F9)</f>
        <v>6170.1451709999992</v>
      </c>
      <c r="G10" s="69"/>
      <c r="I10" s="70"/>
    </row>
    <row r="11" spans="2:9" ht="12" customHeight="1">
      <c r="B11" s="132" t="s">
        <v>20</v>
      </c>
      <c r="C11" s="133"/>
      <c r="D11" s="133"/>
      <c r="E11" s="133"/>
      <c r="F11" s="133"/>
      <c r="G11" s="134"/>
    </row>
    <row r="12" spans="2:9" ht="207.6" customHeight="1">
      <c r="B12" s="131" t="s">
        <v>97</v>
      </c>
      <c r="C12" s="131"/>
      <c r="D12" s="131"/>
      <c r="E12" s="131"/>
      <c r="F12" s="131"/>
      <c r="G12" s="131"/>
    </row>
    <row r="13" spans="2:9" ht="33.75" customHeight="1">
      <c r="B13" s="71"/>
      <c r="C13" s="71"/>
      <c r="D13" s="71"/>
      <c r="E13" s="71"/>
      <c r="F13" s="71"/>
      <c r="G13" s="71"/>
    </row>
    <row r="14" spans="2:9" ht="23.25" customHeight="1">
      <c r="B14" s="72"/>
      <c r="C14" s="72"/>
      <c r="D14" s="72"/>
      <c r="E14" s="72"/>
      <c r="F14" s="72"/>
      <c r="G14" s="72"/>
    </row>
    <row r="15" spans="2:9" ht="36" customHeight="1">
      <c r="B15" s="71"/>
      <c r="C15" s="71"/>
      <c r="D15" s="71"/>
      <c r="E15" s="71"/>
      <c r="F15" s="71"/>
      <c r="G15" s="71"/>
    </row>
    <row r="16" spans="2:9" ht="33.75" customHeight="1">
      <c r="B16" s="71"/>
      <c r="C16" s="71"/>
      <c r="D16" s="71"/>
      <c r="E16" s="71"/>
      <c r="F16" s="71"/>
      <c r="G16" s="71"/>
    </row>
    <row r="17" spans="2:7" ht="30" customHeight="1">
      <c r="B17" s="73"/>
      <c r="C17" s="73"/>
      <c r="D17" s="73"/>
      <c r="E17" s="73"/>
      <c r="F17" s="73"/>
      <c r="G17" s="73"/>
    </row>
    <row r="18" spans="2:7" ht="48.75" customHeight="1">
      <c r="B18" s="73"/>
      <c r="C18" s="73"/>
      <c r="D18" s="73"/>
      <c r="E18" s="73"/>
      <c r="F18" s="73"/>
      <c r="G18" s="73"/>
    </row>
  </sheetData>
  <mergeCells count="6">
    <mergeCell ref="B2:G2"/>
    <mergeCell ref="B12:G12"/>
    <mergeCell ref="B11:G11"/>
    <mergeCell ref="B10:C10"/>
    <mergeCell ref="B3:G3"/>
    <mergeCell ref="B5:G5"/>
  </mergeCell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EC52-97F0-4973-90E8-A7F93A32DE31}">
  <dimension ref="B2:I15"/>
  <sheetViews>
    <sheetView workbookViewId="0">
      <selection activeCell="G18" sqref="G18"/>
    </sheetView>
  </sheetViews>
  <sheetFormatPr defaultRowHeight="15"/>
  <cols>
    <col min="1" max="1" width="6.42578125" customWidth="1"/>
    <col min="2" max="2" width="6.28515625" style="101" customWidth="1"/>
    <col min="3" max="3" width="19.85546875" style="102" customWidth="1"/>
    <col min="4" max="4" width="6.5703125" style="103" hidden="1" customWidth="1"/>
    <col min="5" max="5" width="14" style="104" customWidth="1"/>
    <col min="6" max="8" width="12.28515625" style="104" customWidth="1"/>
    <col min="9" max="9" width="17.5703125" style="104" customWidth="1"/>
    <col min="10" max="10" width="25.42578125" customWidth="1"/>
    <col min="12" max="12" width="10" bestFit="1" customWidth="1"/>
  </cols>
  <sheetData>
    <row r="2" spans="2:9" ht="15" customHeight="1">
      <c r="B2" s="138" t="s">
        <v>128</v>
      </c>
      <c r="C2" s="138"/>
      <c r="D2" s="138"/>
      <c r="E2" s="138"/>
      <c r="F2" s="138"/>
      <c r="G2" s="138"/>
      <c r="H2" s="138"/>
      <c r="I2" s="138"/>
    </row>
    <row r="3" spans="2:9" ht="48" customHeight="1">
      <c r="B3" s="105" t="s">
        <v>27</v>
      </c>
      <c r="C3" s="105" t="s">
        <v>129</v>
      </c>
      <c r="D3" s="106"/>
      <c r="E3" s="107" t="s">
        <v>130</v>
      </c>
      <c r="F3" s="107" t="s">
        <v>131</v>
      </c>
      <c r="G3" s="107" t="s">
        <v>132</v>
      </c>
      <c r="H3" s="107" t="s">
        <v>95</v>
      </c>
      <c r="I3" s="107" t="s">
        <v>22</v>
      </c>
    </row>
    <row r="4" spans="2:9" ht="18" customHeight="1">
      <c r="B4" s="139" t="s">
        <v>133</v>
      </c>
      <c r="C4" s="140"/>
      <c r="D4" s="140"/>
      <c r="E4" s="140"/>
      <c r="F4" s="140"/>
      <c r="G4" s="140"/>
      <c r="H4" s="140"/>
      <c r="I4" s="141"/>
    </row>
    <row r="5" spans="2:9" ht="35.25" customHeight="1">
      <c r="B5" s="108"/>
      <c r="C5" s="109" t="s">
        <v>134</v>
      </c>
      <c r="D5" s="109"/>
      <c r="E5" s="125">
        <f>E10</f>
        <v>3.3064100000000001</v>
      </c>
      <c r="F5" s="126">
        <f>F10</f>
        <v>0.18164</v>
      </c>
      <c r="G5" s="127">
        <v>0</v>
      </c>
      <c r="H5" s="127">
        <v>0</v>
      </c>
      <c r="I5" s="109"/>
    </row>
    <row r="6" spans="2:9" s="102" customFormat="1">
      <c r="B6" s="142"/>
      <c r="C6" s="143"/>
      <c r="D6" s="143"/>
      <c r="E6" s="143"/>
      <c r="F6" s="143"/>
      <c r="G6" s="143"/>
      <c r="H6" s="143"/>
      <c r="I6" s="144"/>
    </row>
    <row r="7" spans="2:9" s="102" customFormat="1" ht="15" customHeight="1">
      <c r="B7" s="110" t="s">
        <v>135</v>
      </c>
      <c r="C7" s="111" t="s">
        <v>138</v>
      </c>
      <c r="D7" s="112" t="s">
        <v>136</v>
      </c>
      <c r="E7" s="128">
        <f>35500/10^5</f>
        <v>0.35499999999999998</v>
      </c>
      <c r="F7" s="128">
        <f>1897/10^5</f>
        <v>1.8970000000000001E-2</v>
      </c>
      <c r="G7" s="128">
        <v>0</v>
      </c>
      <c r="H7" s="128">
        <f>G7</f>
        <v>0</v>
      </c>
      <c r="I7" s="145" t="s">
        <v>149</v>
      </c>
    </row>
    <row r="8" spans="2:9" s="102" customFormat="1">
      <c r="B8" s="110" t="s">
        <v>137</v>
      </c>
      <c r="C8" s="111" t="s">
        <v>150</v>
      </c>
      <c r="D8" s="112" t="s">
        <v>136</v>
      </c>
      <c r="E8" s="128">
        <f>7500/10^5</f>
        <v>7.4999999999999997E-2</v>
      </c>
      <c r="F8" s="128">
        <f>1885/10^5</f>
        <v>1.8849999999999999E-2</v>
      </c>
      <c r="G8" s="128">
        <v>0</v>
      </c>
      <c r="H8" s="128">
        <f>G8</f>
        <v>0</v>
      </c>
      <c r="I8" s="145"/>
    </row>
    <row r="9" spans="2:9" s="102" customFormat="1" ht="30">
      <c r="B9" s="110" t="s">
        <v>139</v>
      </c>
      <c r="C9" s="111" t="s">
        <v>151</v>
      </c>
      <c r="D9" s="112" t="s">
        <v>136</v>
      </c>
      <c r="E9" s="128">
        <f>287641/10^5</f>
        <v>2.8764099999999999</v>
      </c>
      <c r="F9" s="128">
        <f>14382/10^5</f>
        <v>0.14382</v>
      </c>
      <c r="G9" s="128">
        <v>0</v>
      </c>
      <c r="H9" s="128">
        <f t="shared" ref="H9" si="0">G9</f>
        <v>0</v>
      </c>
      <c r="I9" s="146"/>
    </row>
    <row r="10" spans="2:9">
      <c r="B10" s="113"/>
      <c r="C10" s="110" t="s">
        <v>21</v>
      </c>
      <c r="D10" s="114"/>
      <c r="E10" s="114">
        <f>SUM(E6:E9)</f>
        <v>3.3064100000000001</v>
      </c>
      <c r="F10" s="114">
        <f>SUM(F6:F9)</f>
        <v>0.18164</v>
      </c>
      <c r="G10" s="114">
        <f>SUM(G6:G9)</f>
        <v>0</v>
      </c>
      <c r="H10" s="114">
        <f>SUM(H8:H9)</f>
        <v>0</v>
      </c>
      <c r="I10" s="115"/>
    </row>
    <row r="11" spans="2:9" hidden="1">
      <c r="B11" s="118" t="s">
        <v>140</v>
      </c>
      <c r="C11" s="121"/>
      <c r="D11" s="121"/>
      <c r="E11" s="121"/>
      <c r="F11" s="121"/>
      <c r="G11" s="121"/>
      <c r="H11" s="121"/>
      <c r="I11" s="119"/>
    </row>
    <row r="12" spans="2:9" ht="15" hidden="1" customHeight="1">
      <c r="B12" s="116" t="s">
        <v>141</v>
      </c>
      <c r="C12" s="122"/>
      <c r="D12" s="122"/>
      <c r="E12" s="122"/>
      <c r="F12" s="122"/>
      <c r="G12" s="122"/>
      <c r="H12" s="122"/>
      <c r="I12" s="117"/>
    </row>
    <row r="13" spans="2:9" ht="15" hidden="1" customHeight="1">
      <c r="B13" s="116" t="s">
        <v>152</v>
      </c>
      <c r="C13" s="122"/>
      <c r="D13" s="122"/>
      <c r="E13" s="122"/>
      <c r="F13" s="122"/>
      <c r="G13" s="122"/>
      <c r="H13" s="122"/>
      <c r="I13" s="117"/>
    </row>
    <row r="14" spans="2:9" ht="32.25" hidden="1" customHeight="1">
      <c r="B14" s="116" t="s">
        <v>153</v>
      </c>
      <c r="C14" s="122"/>
      <c r="D14" s="122"/>
      <c r="E14" s="122"/>
      <c r="F14" s="122"/>
      <c r="G14" s="122"/>
      <c r="H14" s="122"/>
      <c r="I14" s="117"/>
    </row>
    <row r="15" spans="2:9" ht="46.5" hidden="1" customHeight="1">
      <c r="B15" s="116" t="s">
        <v>154</v>
      </c>
      <c r="C15" s="122"/>
      <c r="D15" s="122"/>
      <c r="E15" s="122"/>
      <c r="F15" s="122"/>
      <c r="G15" s="122"/>
      <c r="H15" s="122"/>
      <c r="I15" s="117"/>
    </row>
  </sheetData>
  <mergeCells count="4">
    <mergeCell ref="B2:I2"/>
    <mergeCell ref="B4:I4"/>
    <mergeCell ref="B6:I6"/>
    <mergeCell ref="I7:I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98"/>
  <sheetViews>
    <sheetView zoomScaleNormal="100" workbookViewId="0">
      <pane ySplit="4" topLeftCell="A8" activePane="bottomLeft" state="frozen"/>
      <selection pane="bottomLeft" activeCell="D8" sqref="D8"/>
    </sheetView>
  </sheetViews>
  <sheetFormatPr defaultColWidth="9.140625" defaultRowHeight="12"/>
  <cols>
    <col min="1" max="1" width="9.140625" style="28"/>
    <col min="2" max="2" width="5.5703125" style="24" bestFit="1" customWidth="1"/>
    <col min="3" max="3" width="13" style="49" hidden="1" customWidth="1"/>
    <col min="4" max="4" width="25" style="24" customWidth="1"/>
    <col min="5" max="5" width="13.28515625" style="24" hidden="1" customWidth="1"/>
    <col min="6" max="6" width="16.85546875" style="24" customWidth="1"/>
    <col min="7" max="7" width="12" style="24" hidden="1" customWidth="1"/>
    <col min="8" max="8" width="11.85546875" style="24" hidden="1" customWidth="1"/>
    <col min="9" max="9" width="12.7109375" style="24" hidden="1" customWidth="1"/>
    <col min="10" max="10" width="15.85546875" style="24" customWidth="1"/>
    <col min="11" max="11" width="17.140625" style="24" customWidth="1"/>
    <col min="12" max="12" width="56.5703125" style="28" customWidth="1"/>
    <col min="13" max="14" width="8" style="28" bestFit="1" customWidth="1"/>
    <col min="15" max="16" width="18" style="28" customWidth="1"/>
    <col min="17" max="16384" width="9.140625" style="28"/>
  </cols>
  <sheetData>
    <row r="2" spans="2:14">
      <c r="B2" s="153" t="s">
        <v>81</v>
      </c>
      <c r="C2" s="154"/>
      <c r="D2" s="154"/>
      <c r="E2" s="154"/>
      <c r="F2" s="154"/>
      <c r="G2" s="154"/>
      <c r="H2" s="154"/>
      <c r="I2" s="154"/>
      <c r="J2" s="154"/>
      <c r="K2" s="154"/>
      <c r="L2" s="155"/>
    </row>
    <row r="3" spans="2:14">
      <c r="B3" s="156" t="str">
        <f>SUMMARY!B3</f>
        <v>Details as on 31st March 2022</v>
      </c>
      <c r="C3" s="157"/>
      <c r="D3" s="157"/>
      <c r="E3" s="157"/>
      <c r="F3" s="157"/>
      <c r="G3" s="157"/>
      <c r="H3" s="157"/>
      <c r="I3" s="157"/>
      <c r="J3" s="157"/>
      <c r="K3" s="157"/>
      <c r="L3" s="158"/>
    </row>
    <row r="4" spans="2:14" ht="54.75" customHeight="1">
      <c r="B4" s="41" t="s">
        <v>27</v>
      </c>
      <c r="C4" s="41" t="s">
        <v>82</v>
      </c>
      <c r="D4" s="41" t="s">
        <v>83</v>
      </c>
      <c r="E4" s="41" t="s">
        <v>89</v>
      </c>
      <c r="F4" s="41" t="s">
        <v>84</v>
      </c>
      <c r="G4" s="41" t="s">
        <v>85</v>
      </c>
      <c r="H4" s="41" t="s">
        <v>107</v>
      </c>
      <c r="I4" s="41" t="s">
        <v>86</v>
      </c>
      <c r="J4" s="41" t="s">
        <v>33</v>
      </c>
      <c r="K4" s="41" t="s">
        <v>94</v>
      </c>
      <c r="L4" s="41" t="s">
        <v>22</v>
      </c>
    </row>
    <row r="5" spans="2:14">
      <c r="B5" s="159" t="str">
        <f>SUMMARY!B5</f>
        <v>Figures in INR Lakhs</v>
      </c>
      <c r="C5" s="160"/>
      <c r="D5" s="160"/>
      <c r="E5" s="160"/>
      <c r="F5" s="160"/>
      <c r="G5" s="160"/>
      <c r="H5" s="160"/>
      <c r="I5" s="160"/>
      <c r="J5" s="160"/>
      <c r="K5" s="160"/>
      <c r="L5" s="161"/>
    </row>
    <row r="6" spans="2:14" ht="15" customHeight="1">
      <c r="B6" s="100"/>
      <c r="C6" s="147" t="s">
        <v>87</v>
      </c>
      <c r="D6" s="99" t="s">
        <v>124</v>
      </c>
      <c r="E6" s="81"/>
      <c r="F6" s="81"/>
      <c r="G6" s="81"/>
      <c r="H6" s="81"/>
      <c r="I6" s="81"/>
      <c r="J6" s="97"/>
      <c r="K6" s="97"/>
      <c r="L6" s="98"/>
    </row>
    <row r="7" spans="2:14" ht="108">
      <c r="B7" s="42">
        <v>1</v>
      </c>
      <c r="C7" s="148"/>
      <c r="D7" s="43" t="s">
        <v>103</v>
      </c>
      <c r="E7" s="42" t="s">
        <v>88</v>
      </c>
      <c r="F7" s="83">
        <v>6</v>
      </c>
      <c r="G7" s="44">
        <v>60000</v>
      </c>
      <c r="H7" s="84">
        <v>-76076.114938333325</v>
      </c>
      <c r="I7" s="45" t="s">
        <v>74</v>
      </c>
      <c r="J7" s="95" t="s">
        <v>35</v>
      </c>
      <c r="K7" s="95" t="s">
        <v>35</v>
      </c>
      <c r="L7" s="50" t="s">
        <v>143</v>
      </c>
      <c r="M7" s="25"/>
      <c r="N7" s="25"/>
    </row>
    <row r="8" spans="2:14" ht="48">
      <c r="B8" s="42">
        <v>2</v>
      </c>
      <c r="C8" s="148"/>
      <c r="D8" s="43" t="s">
        <v>106</v>
      </c>
      <c r="E8" s="42" t="s">
        <v>88</v>
      </c>
      <c r="F8" s="83">
        <v>1E-3</v>
      </c>
      <c r="G8" s="84">
        <v>10</v>
      </c>
      <c r="H8" s="85">
        <v>3522</v>
      </c>
      <c r="I8" s="45" t="s">
        <v>74</v>
      </c>
      <c r="J8" s="93" t="s">
        <v>122</v>
      </c>
      <c r="K8" s="93" t="s">
        <v>122</v>
      </c>
      <c r="L8" s="50" t="s">
        <v>144</v>
      </c>
      <c r="M8" s="25"/>
      <c r="N8" s="25"/>
    </row>
    <row r="9" spans="2:14" ht="108">
      <c r="B9" s="42">
        <v>3</v>
      </c>
      <c r="C9" s="148"/>
      <c r="D9" s="43" t="s">
        <v>104</v>
      </c>
      <c r="E9" s="42" t="s">
        <v>88</v>
      </c>
      <c r="F9" s="83">
        <v>1</v>
      </c>
      <c r="G9" s="44">
        <v>10000</v>
      </c>
      <c r="H9" s="51" t="s">
        <v>35</v>
      </c>
      <c r="I9" s="45" t="s">
        <v>74</v>
      </c>
      <c r="J9" s="93" t="s">
        <v>122</v>
      </c>
      <c r="K9" s="93" t="s">
        <v>122</v>
      </c>
      <c r="L9" s="50" t="s">
        <v>143</v>
      </c>
      <c r="M9" s="94"/>
      <c r="N9" s="25"/>
    </row>
    <row r="10" spans="2:14" ht="84">
      <c r="B10" s="42">
        <v>4</v>
      </c>
      <c r="C10" s="148"/>
      <c r="D10" s="43" t="s">
        <v>105</v>
      </c>
      <c r="E10" s="42" t="s">
        <v>88</v>
      </c>
      <c r="F10" s="83">
        <v>0.36670000000000003</v>
      </c>
      <c r="G10" s="44">
        <v>3667</v>
      </c>
      <c r="H10" s="51" t="s">
        <v>35</v>
      </c>
      <c r="I10" s="45" t="s">
        <v>74</v>
      </c>
      <c r="J10" s="93" t="s">
        <v>122</v>
      </c>
      <c r="K10" s="93" t="s">
        <v>122</v>
      </c>
      <c r="L10" s="50" t="s">
        <v>146</v>
      </c>
      <c r="M10" s="94"/>
      <c r="N10" s="25"/>
    </row>
    <row r="11" spans="2:14">
      <c r="B11" s="162" t="s">
        <v>26</v>
      </c>
      <c r="C11" s="163"/>
      <c r="D11" s="164"/>
      <c r="E11" s="53"/>
      <c r="F11" s="46">
        <f>SUM(F7:F10)</f>
        <v>7.3677000000000001</v>
      </c>
      <c r="G11" s="46">
        <f>SUM(G7:G10)</f>
        <v>73677</v>
      </c>
      <c r="H11" s="46"/>
      <c r="I11" s="47"/>
      <c r="J11" s="96">
        <f>SUM(J7:J10)</f>
        <v>0</v>
      </c>
      <c r="K11" s="96">
        <f>SUM(K7:K10)</f>
        <v>0</v>
      </c>
      <c r="L11" s="48"/>
    </row>
    <row r="12" spans="2:14">
      <c r="B12" s="149" t="str">
        <f>[1]SUMMARY!B12</f>
        <v>REMARKS &amp; NOTES:-</v>
      </c>
      <c r="C12" s="150"/>
      <c r="D12" s="150"/>
      <c r="E12" s="150"/>
      <c r="F12" s="150"/>
      <c r="G12" s="150"/>
      <c r="H12" s="150"/>
      <c r="I12" s="150"/>
      <c r="J12" s="150"/>
      <c r="K12" s="150"/>
      <c r="L12" s="151"/>
    </row>
    <row r="13" spans="2:14" ht="100.5" customHeight="1">
      <c r="B13" s="152" t="s">
        <v>125</v>
      </c>
      <c r="C13" s="152"/>
      <c r="D13" s="152"/>
      <c r="E13" s="152"/>
      <c r="F13" s="152"/>
      <c r="G13" s="152"/>
      <c r="H13" s="152"/>
      <c r="I13" s="152"/>
      <c r="J13" s="152"/>
      <c r="K13" s="152"/>
      <c r="L13" s="152"/>
    </row>
    <row r="14" spans="2:14">
      <c r="B14" s="35"/>
      <c r="C14" s="35"/>
      <c r="D14" s="35"/>
      <c r="E14" s="35"/>
      <c r="F14" s="35"/>
      <c r="G14" s="35"/>
      <c r="H14" s="35"/>
      <c r="I14" s="35"/>
      <c r="J14" s="35"/>
      <c r="K14" s="35"/>
      <c r="L14" s="35"/>
    </row>
    <row r="15" spans="2:14">
      <c r="B15" s="35"/>
      <c r="C15" s="35"/>
      <c r="D15" s="35"/>
      <c r="E15" s="35"/>
      <c r="F15" s="35"/>
      <c r="G15" s="35"/>
      <c r="H15" s="35"/>
      <c r="I15" s="35"/>
      <c r="J15" s="35"/>
      <c r="K15" s="35"/>
      <c r="L15" s="35"/>
    </row>
    <row r="16" spans="2:14">
      <c r="B16" s="35"/>
      <c r="C16" s="35"/>
      <c r="D16" s="35">
        <v>100000</v>
      </c>
      <c r="E16" s="35"/>
      <c r="F16" s="35"/>
      <c r="G16" s="35"/>
      <c r="H16" s="35"/>
      <c r="I16" s="35"/>
      <c r="J16" s="35"/>
      <c r="K16" s="35"/>
      <c r="L16" s="35"/>
    </row>
    <row r="17" spans="2:12">
      <c r="B17" s="35"/>
      <c r="C17" s="35"/>
      <c r="D17" s="35"/>
      <c r="E17" s="35"/>
      <c r="F17" s="35"/>
      <c r="G17" s="35"/>
      <c r="H17" s="35"/>
      <c r="I17" s="35"/>
      <c r="J17" s="35"/>
      <c r="K17" s="35"/>
      <c r="L17" s="35"/>
    </row>
    <row r="18" spans="2:12">
      <c r="B18" s="28"/>
      <c r="C18" s="28"/>
      <c r="D18" s="28"/>
      <c r="E18" s="28"/>
      <c r="F18" s="28"/>
      <c r="G18" s="28"/>
      <c r="H18" s="28"/>
      <c r="I18" s="28"/>
      <c r="J18" s="28"/>
      <c r="K18" s="28"/>
    </row>
    <row r="19" spans="2:12">
      <c r="B19" s="28"/>
      <c r="C19" s="28"/>
      <c r="D19" s="28"/>
      <c r="E19" s="28"/>
      <c r="F19" s="28"/>
      <c r="G19" s="28"/>
      <c r="H19" s="28"/>
      <c r="I19" s="28"/>
      <c r="J19" s="28"/>
      <c r="K19" s="28"/>
    </row>
    <row r="20" spans="2:12">
      <c r="B20" s="28"/>
      <c r="C20" s="28"/>
      <c r="D20" s="28"/>
      <c r="E20" s="28"/>
      <c r="F20" s="28"/>
      <c r="G20" s="28"/>
      <c r="H20" s="28"/>
      <c r="I20" s="28"/>
      <c r="J20" s="28"/>
      <c r="K20" s="28"/>
    </row>
    <row r="21" spans="2:12">
      <c r="B21" s="28"/>
      <c r="C21" s="28"/>
      <c r="D21" s="28"/>
      <c r="E21" s="28"/>
      <c r="F21" s="28"/>
      <c r="G21" s="28"/>
      <c r="H21" s="28"/>
      <c r="I21" s="28"/>
      <c r="J21" s="28"/>
      <c r="K21" s="28"/>
    </row>
    <row r="22" spans="2:12">
      <c r="B22" s="28"/>
      <c r="C22" s="28"/>
      <c r="D22" s="28"/>
      <c r="E22" s="28"/>
      <c r="F22" s="28"/>
      <c r="G22" s="28"/>
      <c r="H22" s="28"/>
      <c r="I22" s="28"/>
      <c r="J22" s="28"/>
      <c r="K22" s="28"/>
    </row>
    <row r="23" spans="2:12">
      <c r="B23" s="28"/>
      <c r="C23" s="28"/>
      <c r="D23" s="28"/>
      <c r="E23" s="28"/>
      <c r="F23" s="28"/>
      <c r="G23" s="28"/>
      <c r="H23" s="28"/>
      <c r="I23" s="28"/>
      <c r="J23" s="28"/>
      <c r="K23" s="28"/>
    </row>
    <row r="24" spans="2:12">
      <c r="B24" s="28"/>
      <c r="C24" s="28"/>
      <c r="D24" s="28"/>
      <c r="E24" s="28"/>
      <c r="F24" s="28"/>
      <c r="G24" s="28"/>
      <c r="H24" s="28"/>
      <c r="I24" s="28"/>
      <c r="J24" s="28"/>
      <c r="K24" s="28"/>
    </row>
    <row r="25" spans="2:12">
      <c r="B25" s="28"/>
      <c r="C25" s="28"/>
      <c r="D25" s="28"/>
      <c r="E25" s="28"/>
      <c r="F25" s="28"/>
      <c r="G25" s="28"/>
      <c r="H25" s="28"/>
      <c r="I25" s="28"/>
      <c r="J25" s="28"/>
      <c r="K25" s="28"/>
    </row>
    <row r="26" spans="2:12">
      <c r="B26" s="28"/>
      <c r="C26" s="28"/>
      <c r="D26" s="28"/>
      <c r="E26" s="28"/>
      <c r="F26" s="28"/>
      <c r="G26" s="28"/>
      <c r="H26" s="28"/>
      <c r="I26" s="28"/>
      <c r="J26" s="28"/>
      <c r="K26" s="28"/>
    </row>
    <row r="27" spans="2:12">
      <c r="B27" s="28"/>
      <c r="C27" s="28"/>
      <c r="D27" s="28"/>
      <c r="E27" s="28"/>
      <c r="F27" s="28"/>
      <c r="G27" s="28"/>
      <c r="H27" s="28"/>
      <c r="I27" s="28"/>
      <c r="J27" s="28"/>
      <c r="K27" s="28"/>
    </row>
    <row r="28" spans="2:12">
      <c r="B28" s="28"/>
      <c r="C28" s="28"/>
      <c r="D28" s="28"/>
      <c r="E28" s="28"/>
      <c r="F28" s="28"/>
      <c r="G28" s="28"/>
      <c r="H28" s="28"/>
      <c r="I28" s="28"/>
      <c r="J28" s="28"/>
      <c r="K28" s="28"/>
    </row>
    <row r="29" spans="2:12">
      <c r="B29" s="28"/>
      <c r="C29" s="28"/>
      <c r="D29" s="28"/>
      <c r="E29" s="28"/>
      <c r="F29" s="28"/>
      <c r="G29" s="28"/>
      <c r="H29" s="28"/>
      <c r="I29" s="28"/>
      <c r="J29" s="28"/>
      <c r="K29" s="28"/>
    </row>
    <row r="30" spans="2:12">
      <c r="B30" s="28"/>
      <c r="C30" s="28"/>
      <c r="D30" s="28"/>
      <c r="E30" s="28"/>
      <c r="F30" s="28"/>
      <c r="G30" s="28"/>
      <c r="H30" s="28"/>
      <c r="I30" s="28"/>
      <c r="J30" s="28"/>
      <c r="K30" s="28"/>
    </row>
    <row r="31" spans="2:12">
      <c r="B31" s="28"/>
      <c r="C31" s="28"/>
      <c r="D31" s="28"/>
      <c r="E31" s="28"/>
      <c r="F31" s="28"/>
      <c r="G31" s="28"/>
      <c r="H31" s="28"/>
      <c r="I31" s="28"/>
      <c r="J31" s="28"/>
      <c r="K31" s="28"/>
    </row>
    <row r="32" spans="2:12">
      <c r="B32" s="28"/>
      <c r="C32" s="28"/>
      <c r="D32" s="28"/>
      <c r="E32" s="28"/>
      <c r="F32" s="28"/>
      <c r="G32" s="28"/>
      <c r="H32" s="28"/>
      <c r="I32" s="28"/>
      <c r="J32" s="28"/>
      <c r="K32" s="28"/>
    </row>
    <row r="33" s="28" customFormat="1"/>
    <row r="34" s="28" customFormat="1"/>
    <row r="35" s="28" customFormat="1"/>
    <row r="36" s="28" customFormat="1"/>
    <row r="37" s="28" customFormat="1"/>
    <row r="38" s="28" customFormat="1"/>
    <row r="39" s="28" customFormat="1"/>
    <row r="40" s="28" customFormat="1"/>
    <row r="41" s="28" customFormat="1"/>
    <row r="42" s="28" customFormat="1"/>
    <row r="43" s="28" customFormat="1"/>
    <row r="44" s="28" customFormat="1"/>
    <row r="45" s="28" customFormat="1"/>
    <row r="46" s="28" customFormat="1"/>
    <row r="47" s="28" customFormat="1"/>
    <row r="48" s="28" customFormat="1"/>
    <row r="49" s="28" customFormat="1"/>
    <row r="50" s="28" customFormat="1"/>
    <row r="51" s="28" customFormat="1"/>
    <row r="52" s="28" customFormat="1"/>
    <row r="53" s="28" customFormat="1"/>
    <row r="54" s="28" customFormat="1"/>
    <row r="55" s="28" customFormat="1"/>
    <row r="56" s="28" customFormat="1"/>
    <row r="57" s="28" customFormat="1"/>
    <row r="58" s="28" customFormat="1"/>
    <row r="59" s="28" customFormat="1"/>
    <row r="60" s="28" customFormat="1"/>
    <row r="61" s="28" customFormat="1"/>
    <row r="62" s="28" customFormat="1"/>
    <row r="63" s="28" customFormat="1"/>
    <row r="64" s="28" customFormat="1"/>
    <row r="65" s="28" customFormat="1"/>
    <row r="66" s="28" customFormat="1"/>
    <row r="67" s="28" customFormat="1"/>
    <row r="68" s="28" customFormat="1"/>
    <row r="69" s="28" customFormat="1"/>
    <row r="70" s="28" customFormat="1"/>
    <row r="71" s="28" customFormat="1"/>
    <row r="72" s="28" customFormat="1"/>
    <row r="73" s="28" customFormat="1"/>
    <row r="74" s="28" customFormat="1"/>
    <row r="75" s="28" customFormat="1"/>
    <row r="76" s="28" customFormat="1"/>
    <row r="77" s="28" customFormat="1"/>
    <row r="78" s="28" customFormat="1"/>
    <row r="79" s="28" customFormat="1"/>
    <row r="80" s="28" customFormat="1"/>
    <row r="81" s="28" customFormat="1"/>
    <row r="82" s="28" customFormat="1"/>
    <row r="83" s="28" customFormat="1"/>
    <row r="84" s="28" customFormat="1"/>
    <row r="85" s="28" customFormat="1"/>
    <row r="86" s="28" customFormat="1"/>
    <row r="87" s="28" customFormat="1"/>
    <row r="88" s="28" customFormat="1"/>
    <row r="89" s="28" customFormat="1"/>
    <row r="90" s="28" customFormat="1"/>
    <row r="91" s="28" customFormat="1"/>
    <row r="92" s="28" customFormat="1"/>
    <row r="93" s="28" customFormat="1"/>
    <row r="94" s="28" customFormat="1"/>
    <row r="95" s="28" customFormat="1"/>
    <row r="96" s="28" customFormat="1"/>
    <row r="97" s="28" customFormat="1"/>
    <row r="98" s="28" customFormat="1"/>
  </sheetData>
  <mergeCells count="7">
    <mergeCell ref="C6:C10"/>
    <mergeCell ref="B12:L12"/>
    <mergeCell ref="B13:L13"/>
    <mergeCell ref="B2:L2"/>
    <mergeCell ref="B3:L3"/>
    <mergeCell ref="B5:L5"/>
    <mergeCell ref="B11:D11"/>
  </mergeCells>
  <pageMargins left="0.31496062992125984" right="0.11811023622047245" top="0.74803149606299213" bottom="0.74803149606299213" header="0.31496062992125984" footer="0.31496062992125984"/>
  <pageSetup scale="75"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11"/>
  <sheetViews>
    <sheetView workbookViewId="0">
      <selection activeCell="L6" sqref="L6"/>
    </sheetView>
  </sheetViews>
  <sheetFormatPr defaultRowHeight="15"/>
  <cols>
    <col min="2" max="2" width="4.7109375" bestFit="1" customWidth="1"/>
    <col min="3" max="3" width="26.85546875" bestFit="1" customWidth="1"/>
    <col min="4" max="4" width="16.28515625" hidden="1" customWidth="1"/>
    <col min="5" max="5" width="18.140625" customWidth="1"/>
    <col min="6" max="6" width="14.140625" hidden="1" customWidth="1"/>
    <col min="7" max="7" width="17" hidden="1" customWidth="1"/>
    <col min="8" max="9" width="17.28515625" customWidth="1"/>
    <col min="10" max="10" width="60.140625" customWidth="1"/>
  </cols>
  <sheetData>
    <row r="1" spans="2:12">
      <c r="B1" s="153" t="s">
        <v>90</v>
      </c>
      <c r="C1" s="154"/>
      <c r="D1" s="154"/>
      <c r="E1" s="154"/>
      <c r="F1" s="154"/>
      <c r="G1" s="154"/>
      <c r="H1" s="154"/>
      <c r="I1" s="154"/>
      <c r="J1" s="165"/>
    </row>
    <row r="2" spans="2:12">
      <c r="B2" s="159" t="str">
        <f>SUMMARY!B3</f>
        <v>Details as on 31st March 2022</v>
      </c>
      <c r="C2" s="160"/>
      <c r="D2" s="160"/>
      <c r="E2" s="160"/>
      <c r="F2" s="160"/>
      <c r="G2" s="160"/>
      <c r="H2" s="160"/>
      <c r="I2" s="160"/>
      <c r="J2" s="166"/>
    </row>
    <row r="3" spans="2:12" ht="36">
      <c r="B3" s="41" t="s">
        <v>0</v>
      </c>
      <c r="C3" s="41" t="s">
        <v>29</v>
      </c>
      <c r="D3" s="41" t="s">
        <v>91</v>
      </c>
      <c r="E3" s="75" t="s">
        <v>73</v>
      </c>
      <c r="F3" s="41" t="s">
        <v>34</v>
      </c>
      <c r="G3" s="41" t="s">
        <v>30</v>
      </c>
      <c r="H3" s="41" t="s">
        <v>33</v>
      </c>
      <c r="I3" s="41" t="s">
        <v>95</v>
      </c>
      <c r="J3" s="41" t="s">
        <v>22</v>
      </c>
    </row>
    <row r="4" spans="2:12">
      <c r="B4" s="159" t="str">
        <f>SUMMARY!B5</f>
        <v>Figures in INR Lakhs</v>
      </c>
      <c r="C4" s="160"/>
      <c r="D4" s="160"/>
      <c r="E4" s="160"/>
      <c r="F4" s="160"/>
      <c r="G4" s="160"/>
      <c r="H4" s="160"/>
      <c r="I4" s="160"/>
      <c r="J4" s="166"/>
    </row>
    <row r="5" spans="2:12" ht="97.5" customHeight="1">
      <c r="B5" s="76">
        <v>1</v>
      </c>
      <c r="C5" s="43" t="s">
        <v>100</v>
      </c>
      <c r="D5" s="42" t="s">
        <v>101</v>
      </c>
      <c r="E5" s="77">
        <v>41128.536339999999</v>
      </c>
      <c r="F5" s="42" t="s">
        <v>36</v>
      </c>
      <c r="G5" s="42" t="s">
        <v>36</v>
      </c>
      <c r="H5" s="77">
        <f>E5*K5</f>
        <v>12338.560901999999</v>
      </c>
      <c r="I5" s="77">
        <f>E5*L5</f>
        <v>6169.2804509999996</v>
      </c>
      <c r="J5" s="43" t="s">
        <v>155</v>
      </c>
      <c r="K5" s="82">
        <v>0.3</v>
      </c>
      <c r="L5" s="82">
        <v>0.15</v>
      </c>
    </row>
    <row r="6" spans="2:12">
      <c r="B6" s="78"/>
      <c r="C6" s="79"/>
      <c r="D6" s="74" t="s">
        <v>25</v>
      </c>
      <c r="E6" s="46">
        <f>SUM(E5:E5)</f>
        <v>41128.536339999999</v>
      </c>
      <c r="F6" s="80"/>
      <c r="G6" s="80"/>
      <c r="H6" s="46">
        <f>SUM(H5)</f>
        <v>12338.560901999999</v>
      </c>
      <c r="I6" s="46">
        <f>SUM(I5)</f>
        <v>6169.2804509999996</v>
      </c>
      <c r="J6" s="78"/>
    </row>
    <row r="7" spans="2:12">
      <c r="B7" s="167" t="str">
        <f>[2]SUMMARY!B15</f>
        <v>Total</v>
      </c>
      <c r="C7" s="168"/>
      <c r="D7" s="168"/>
      <c r="E7" s="168"/>
      <c r="F7" s="168"/>
      <c r="G7" s="168"/>
      <c r="H7" s="168"/>
      <c r="I7" s="168"/>
      <c r="J7" s="169"/>
    </row>
    <row r="8" spans="2:12" ht="93" customHeight="1">
      <c r="B8" s="152" t="s">
        <v>102</v>
      </c>
      <c r="C8" s="152"/>
      <c r="D8" s="152"/>
      <c r="E8" s="152"/>
      <c r="F8" s="152"/>
      <c r="G8" s="152"/>
      <c r="H8" s="152"/>
      <c r="I8" s="152"/>
      <c r="J8" s="152"/>
    </row>
    <row r="11" spans="2:12">
      <c r="E11" s="77">
        <v>100000</v>
      </c>
    </row>
  </sheetData>
  <mergeCells count="5">
    <mergeCell ref="B1:J1"/>
    <mergeCell ref="B2:J2"/>
    <mergeCell ref="B4:J4"/>
    <mergeCell ref="B7:J7"/>
    <mergeCell ref="B8:J8"/>
  </mergeCells>
  <dataValidations disablePrompts="1" count="1">
    <dataValidation type="list" allowBlank="1" showInputMessage="1" showErrorMessage="1" sqref="G6" xr:uid="{00000000-0002-0000-0400-000000000000}">
      <formula1>"On follow up party says it will be realised soon, Dispute in offered services, Dispute in Invoicing, Pending without reason, Unfairly held up by the party "</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
  <sheetViews>
    <sheetView zoomScaleNormal="100" workbookViewId="0">
      <pane ySplit="3" topLeftCell="A4" activePane="bottomLeft" state="frozen"/>
      <selection pane="bottomLeft" sqref="A1:G6"/>
    </sheetView>
  </sheetViews>
  <sheetFormatPr defaultColWidth="36.28515625" defaultRowHeight="12"/>
  <cols>
    <col min="1" max="1" width="6.7109375" style="30" bestFit="1" customWidth="1"/>
    <col min="2" max="2" width="35.28515625" style="30" bestFit="1" customWidth="1"/>
    <col min="3" max="3" width="16" style="30" customWidth="1"/>
    <col min="4" max="4" width="13.5703125" style="30" hidden="1" customWidth="1"/>
    <col min="5" max="5" width="15.140625" style="30" customWidth="1"/>
    <col min="6" max="6" width="15" style="30" bestFit="1" customWidth="1"/>
    <col min="7" max="7" width="68.28515625" style="30" bestFit="1" customWidth="1"/>
    <col min="8" max="10" width="8" style="30" bestFit="1" customWidth="1"/>
    <col min="11" max="16384" width="36.28515625" style="30"/>
  </cols>
  <sheetData>
    <row r="1" spans="1:10">
      <c r="A1" s="170" t="s">
        <v>79</v>
      </c>
      <c r="B1" s="171"/>
      <c r="C1" s="171"/>
      <c r="D1" s="171"/>
      <c r="E1" s="171"/>
      <c r="F1" s="171"/>
      <c r="G1" s="172"/>
    </row>
    <row r="2" spans="1:10">
      <c r="A2" s="174" t="str">
        <f>SUMMARY!B3</f>
        <v>Details as on 31st March 2022</v>
      </c>
      <c r="B2" s="175"/>
      <c r="C2" s="175"/>
      <c r="D2" s="175"/>
      <c r="E2" s="175"/>
      <c r="F2" s="175"/>
      <c r="G2" s="176"/>
    </row>
    <row r="3" spans="1:10" ht="39" customHeight="1">
      <c r="A3" s="20" t="s">
        <v>23</v>
      </c>
      <c r="B3" s="20" t="s">
        <v>72</v>
      </c>
      <c r="C3" s="21" t="s">
        <v>31</v>
      </c>
      <c r="D3" s="21" t="s">
        <v>24</v>
      </c>
      <c r="E3" s="34" t="str">
        <f>'ONCFA -III'!H3</f>
        <v>Fair Value Assessment</v>
      </c>
      <c r="F3" s="34" t="str">
        <f>'ONCFA -III'!I3</f>
        <v>Realizable Value Assessment</v>
      </c>
      <c r="G3" s="21" t="s">
        <v>22</v>
      </c>
    </row>
    <row r="4" spans="1:10">
      <c r="A4" s="177" t="str">
        <f>SUMMARY!B5</f>
        <v>Figures in INR Lakhs</v>
      </c>
      <c r="B4" s="178"/>
      <c r="C4" s="178"/>
      <c r="D4" s="178"/>
      <c r="E4" s="178"/>
      <c r="F4" s="178"/>
      <c r="G4" s="179"/>
    </row>
    <row r="5" spans="1:10" ht="156">
      <c r="A5" s="40">
        <v>1</v>
      </c>
      <c r="B5" s="37" t="s">
        <v>98</v>
      </c>
      <c r="C5" s="39">
        <v>0.86472000000000004</v>
      </c>
      <c r="D5" s="38" t="s">
        <v>78</v>
      </c>
      <c r="E5" s="39">
        <f>+C5*H5</f>
        <v>0.86472000000000004</v>
      </c>
      <c r="F5" s="36">
        <f>+C5*I5</f>
        <v>0.86472000000000004</v>
      </c>
      <c r="G5" s="52" t="s">
        <v>145</v>
      </c>
      <c r="H5" s="31">
        <v>1</v>
      </c>
      <c r="I5" s="31">
        <v>1</v>
      </c>
      <c r="J5" s="31">
        <v>1</v>
      </c>
    </row>
    <row r="6" spans="1:10">
      <c r="A6" s="32" t="s">
        <v>26</v>
      </c>
      <c r="B6" s="33"/>
      <c r="C6" s="27">
        <f>SUM(C5:C5)</f>
        <v>0.86472000000000004</v>
      </c>
      <c r="D6" s="27"/>
      <c r="E6" s="27">
        <f>SUM(E5:E5)</f>
        <v>0.86472000000000004</v>
      </c>
      <c r="F6" s="27">
        <f>SUM(F5:F5)</f>
        <v>0.86472000000000004</v>
      </c>
      <c r="G6" s="22"/>
      <c r="I6" s="29"/>
    </row>
    <row r="7" spans="1:10">
      <c r="A7" s="180" t="str">
        <f>SUMMARY!B11</f>
        <v>REMARKS &amp; NOTES:-</v>
      </c>
      <c r="B7" s="181"/>
      <c r="C7" s="181"/>
      <c r="D7" s="181"/>
      <c r="E7" s="181"/>
      <c r="F7" s="181"/>
      <c r="G7" s="182"/>
      <c r="I7" s="29"/>
    </row>
    <row r="8" spans="1:10" ht="114" customHeight="1">
      <c r="A8" s="173" t="s">
        <v>99</v>
      </c>
      <c r="B8" s="173"/>
      <c r="C8" s="173"/>
      <c r="D8" s="173"/>
      <c r="E8" s="173"/>
      <c r="F8" s="173"/>
      <c r="G8" s="173"/>
      <c r="I8" s="29"/>
    </row>
    <row r="9" spans="1:10">
      <c r="A9" s="35"/>
      <c r="B9" s="35"/>
      <c r="C9" s="35"/>
      <c r="D9" s="35"/>
      <c r="E9" s="35"/>
      <c r="F9" s="35"/>
      <c r="G9" s="35"/>
    </row>
    <row r="10" spans="1:10">
      <c r="A10" s="35"/>
      <c r="B10" s="35"/>
      <c r="C10" s="35">
        <v>100000</v>
      </c>
      <c r="D10" s="35"/>
      <c r="E10" s="35"/>
      <c r="F10" s="35"/>
      <c r="G10" s="35"/>
    </row>
    <row r="11" spans="1:10">
      <c r="A11" s="35"/>
      <c r="B11" s="35"/>
      <c r="C11" s="35"/>
      <c r="D11" s="35"/>
      <c r="E11" s="35"/>
      <c r="F11" s="35"/>
      <c r="G11" s="35"/>
      <c r="J11" s="38"/>
    </row>
  </sheetData>
  <mergeCells count="5">
    <mergeCell ref="A1:G1"/>
    <mergeCell ref="A8:G8"/>
    <mergeCell ref="A2:G2"/>
    <mergeCell ref="A4:G4"/>
    <mergeCell ref="A7:G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25"/>
  <sheetViews>
    <sheetView workbookViewId="0">
      <selection activeCell="C9" sqref="C9"/>
    </sheetView>
  </sheetViews>
  <sheetFormatPr defaultRowHeight="15"/>
  <cols>
    <col min="2" max="2" width="57.5703125" customWidth="1"/>
    <col min="3" max="3" width="20.5703125" customWidth="1"/>
    <col min="4" max="4" width="20.42578125" customWidth="1"/>
  </cols>
  <sheetData>
    <row r="2" spans="2:3" ht="15.75" thickBot="1"/>
    <row r="3" spans="2:3" ht="19.5" thickBot="1">
      <c r="B3" s="183" t="s">
        <v>147</v>
      </c>
      <c r="C3" s="184"/>
    </row>
    <row r="5" spans="2:3">
      <c r="B5" s="3" t="s">
        <v>108</v>
      </c>
      <c r="C5" s="3" t="s">
        <v>109</v>
      </c>
    </row>
    <row r="6" spans="2:3">
      <c r="B6" s="3" t="s">
        <v>110</v>
      </c>
      <c r="C6" s="86"/>
    </row>
    <row r="7" spans="2:3">
      <c r="B7" t="s">
        <v>121</v>
      </c>
      <c r="C7" s="87">
        <f>'Property, plant &amp; Equipment-I'!G10</f>
        <v>0</v>
      </c>
    </row>
    <row r="8" spans="2:3">
      <c r="B8" t="s">
        <v>126</v>
      </c>
      <c r="C8" s="87">
        <f>SUMMARY!E7</f>
        <v>0</v>
      </c>
    </row>
    <row r="9" spans="2:3">
      <c r="B9" t="s">
        <v>127</v>
      </c>
      <c r="C9" s="87">
        <f>SUMMARY!E8</f>
        <v>12338.560901999999</v>
      </c>
    </row>
    <row r="10" spans="2:3">
      <c r="C10" s="87"/>
    </row>
    <row r="11" spans="2:3">
      <c r="B11" s="3" t="s">
        <v>111</v>
      </c>
      <c r="C11" s="87"/>
    </row>
    <row r="12" spans="2:3">
      <c r="B12" t="s">
        <v>112</v>
      </c>
      <c r="C12" s="87">
        <f>SUMMARY!E9</f>
        <v>0.86472000000000004</v>
      </c>
    </row>
    <row r="13" spans="2:3" ht="15.75">
      <c r="B13" s="88" t="s">
        <v>113</v>
      </c>
      <c r="C13" s="86">
        <f>SUM(C7:C12)</f>
        <v>12339.425621999999</v>
      </c>
    </row>
    <row r="14" spans="2:3">
      <c r="B14" s="3"/>
      <c r="C14" s="87"/>
    </row>
    <row r="15" spans="2:3">
      <c r="B15" s="3" t="s">
        <v>114</v>
      </c>
      <c r="C15" s="87"/>
    </row>
    <row r="16" spans="2:3">
      <c r="B16" t="s">
        <v>115</v>
      </c>
      <c r="C16" s="87">
        <f>4468898367/10^5</f>
        <v>44688.983670000001</v>
      </c>
    </row>
    <row r="17" spans="2:3">
      <c r="B17" t="s">
        <v>148</v>
      </c>
      <c r="C17" s="87">
        <v>0.26</v>
      </c>
    </row>
    <row r="18" spans="2:3">
      <c r="B18" t="s">
        <v>116</v>
      </c>
      <c r="C18" s="87">
        <v>5.41012</v>
      </c>
    </row>
    <row r="19" spans="2:3">
      <c r="B19" s="89" t="s">
        <v>117</v>
      </c>
      <c r="C19" s="86">
        <f>SUM(C16:C18)</f>
        <v>44694.653790000004</v>
      </c>
    </row>
    <row r="21" spans="2:3" ht="15.75">
      <c r="B21" s="90" t="s">
        <v>118</v>
      </c>
      <c r="C21" s="120">
        <f>(C13-C19)</f>
        <v>-32355.228168000005</v>
      </c>
    </row>
    <row r="22" spans="2:3">
      <c r="C22" s="91"/>
    </row>
    <row r="23" spans="2:3">
      <c r="B23" t="s">
        <v>119</v>
      </c>
      <c r="C23" s="92">
        <f>(10000/100000)</f>
        <v>0.1</v>
      </c>
    </row>
    <row r="25" spans="2:3" ht="15.75">
      <c r="B25" s="90" t="s">
        <v>120</v>
      </c>
      <c r="C25" s="120">
        <f>C21/C23</f>
        <v>-323552.28168000001</v>
      </c>
    </row>
  </sheetData>
  <mergeCells count="1">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6"/>
  <sheetViews>
    <sheetView workbookViewId="0">
      <selection activeCell="B6" sqref="B6"/>
    </sheetView>
  </sheetViews>
  <sheetFormatPr defaultRowHeight="15"/>
  <cols>
    <col min="3" max="3" width="12" bestFit="1" customWidth="1"/>
  </cols>
  <sheetData>
    <row r="2" spans="2:3">
      <c r="B2" t="s">
        <v>6</v>
      </c>
      <c r="C2" t="e">
        <f>#REF!/2</f>
        <v>#REF!</v>
      </c>
    </row>
    <row r="3" spans="2:3">
      <c r="B3" t="s">
        <v>42</v>
      </c>
      <c r="C3" t="e">
        <f>SUM(#REF!)</f>
        <v>#REF!</v>
      </c>
    </row>
    <row r="4" spans="2:3">
      <c r="B4" t="s">
        <v>43</v>
      </c>
      <c r="C4" t="e">
        <f>#REF!</f>
        <v>#REF!</v>
      </c>
    </row>
    <row r="6" spans="2:3">
      <c r="B6" t="s">
        <v>21</v>
      </c>
      <c r="C6" t="e">
        <f>SUM(C2:C4)</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5"/>
  <sheetViews>
    <sheetView topLeftCell="B1" workbookViewId="0">
      <selection activeCell="D5" sqref="D5"/>
    </sheetView>
  </sheetViews>
  <sheetFormatPr defaultRowHeight="15"/>
  <cols>
    <col min="2" max="2" width="22.5703125" bestFit="1" customWidth="1"/>
    <col min="4" max="4" width="14.85546875" bestFit="1" customWidth="1"/>
  </cols>
  <sheetData>
    <row r="2" spans="2:4">
      <c r="B2" t="s">
        <v>41</v>
      </c>
      <c r="D2" s="23" t="e">
        <f>#REF!</f>
        <v>#REF!</v>
      </c>
    </row>
    <row r="3" spans="2:4">
      <c r="B3" t="s">
        <v>71</v>
      </c>
      <c r="D3" t="e">
        <f>+#REF!+#REF!</f>
        <v>#REF!</v>
      </c>
    </row>
    <row r="5" spans="2:4">
      <c r="D5" s="26" t="e">
        <f>SUM(D2:D3)</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General</vt:lpstr>
      <vt:lpstr>SUMMARY</vt:lpstr>
      <vt:lpstr>Property, plant &amp; Equipment-I</vt:lpstr>
      <vt:lpstr>Non-Current Investment-II</vt:lpstr>
      <vt:lpstr>ONCFA -III</vt:lpstr>
      <vt:lpstr>Cash &amp; Cash Equivalents- IV</vt:lpstr>
      <vt:lpstr>NAV Sheet </vt:lpstr>
      <vt:lpstr>MSEDCL Assets</vt:lpstr>
      <vt:lpstr>SECL Assets</vt:lpstr>
      <vt:lpstr>WCL Assets</vt:lpstr>
      <vt:lpstr>Sheet4</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Rachit</cp:lastModifiedBy>
  <cp:lastPrinted>2019-10-03T11:36:19Z</cp:lastPrinted>
  <dcterms:created xsi:type="dcterms:W3CDTF">2017-12-18T06:17:30Z</dcterms:created>
  <dcterms:modified xsi:type="dcterms:W3CDTF">2023-05-26T07:04:24Z</dcterms:modified>
</cp:coreProperties>
</file>