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327"/>
  <workbookPr defaultThemeVersion="124226"/>
  <mc:AlternateContent xmlns:mc="http://schemas.openxmlformats.org/markup-compatibility/2006">
    <mc:Choice Requires="x15">
      <x15ac:absPath xmlns:x15ac="http://schemas.microsoft.com/office/spreadsheetml/2010/11/ac" url="Z:\In Progress Files\Chhavi Toshan\EV\PFS\RK Working 2021-22\RK Working NVEPL Final Excel Sheets 2021-22\Non-Operational Companies\"/>
    </mc:Choice>
  </mc:AlternateContent>
  <xr:revisionPtr revIDLastSave="0" documentId="13_ncr:1_{5A17CB0A-C241-4751-AC3D-41F5BA926F9A}" xr6:coauthVersionLast="47" xr6:coauthVersionMax="47" xr10:uidLastSave="{00000000-0000-0000-0000-000000000000}"/>
  <bookViews>
    <workbookView xWindow="-120" yWindow="-120" windowWidth="21840" windowHeight="13140" tabRatio="948" firstSheet="1" activeTab="6" xr2:uid="{00000000-000D-0000-FFFF-FFFF00000000}"/>
  </bookViews>
  <sheets>
    <sheet name="General" sheetId="3" state="hidden" r:id="rId1"/>
    <sheet name="SUMMARY" sheetId="12" r:id="rId2"/>
    <sheet name="NCI-I" sheetId="59" r:id="rId3"/>
    <sheet name="LT L&amp;A-II" sheetId="56" r:id="rId4"/>
    <sheet name="Trade Receivables-III" sheetId="60" r:id="rId5"/>
    <sheet name="Cash &amp; Cash Equivalents- IV" sheetId="20" r:id="rId6"/>
    <sheet name="NAV Sheet" sheetId="61" r:id="rId7"/>
    <sheet name="MSEDCL Assets" sheetId="33" state="hidden" r:id="rId8"/>
    <sheet name="SECL Assets" sheetId="34" state="hidden" r:id="rId9"/>
    <sheet name="WCL Assets" sheetId="35" state="hidden" r:id="rId10"/>
    <sheet name="Sheet4" sheetId="36" state="hidden" r:id="rId11"/>
  </sheets>
  <externalReferences>
    <externalReference r:id="rId12"/>
    <externalReference r:id="rId13"/>
  </externalReferences>
  <definedNames>
    <definedName name="_xlnm.Print_Area" localSheetId="1">SUMMARY!$B$2:$G$10</definedName>
  </definedNames>
  <calcPr calcId="181029"/>
</workbook>
</file>

<file path=xl/calcChain.xml><?xml version="1.0" encoding="utf-8"?>
<calcChain xmlns="http://schemas.openxmlformats.org/spreadsheetml/2006/main">
  <c r="I9" i="59" l="1"/>
  <c r="I8" i="59"/>
  <c r="D7" i="61"/>
  <c r="D10" i="61"/>
  <c r="D11" i="61"/>
  <c r="D15" i="61"/>
  <c r="D16" i="61"/>
  <c r="D17" i="61"/>
  <c r="D18" i="61"/>
  <c r="D19" i="61"/>
  <c r="D20" i="61"/>
  <c r="D21" i="61"/>
  <c r="D25" i="61"/>
  <c r="C25" i="61"/>
  <c r="C11" i="61"/>
  <c r="F8" i="20"/>
  <c r="E8" i="20"/>
  <c r="C10" i="61"/>
  <c r="C7" i="61"/>
  <c r="C20" i="61" l="1"/>
  <c r="C19" i="61"/>
  <c r="C18" i="61"/>
  <c r="C17" i="61"/>
  <c r="C16" i="61"/>
  <c r="C15" i="61"/>
  <c r="C21" i="61" s="1"/>
  <c r="H9" i="56" l="1"/>
  <c r="I9" i="56"/>
  <c r="C7" i="20" l="1"/>
  <c r="E7" i="20" s="1"/>
  <c r="C6" i="20"/>
  <c r="C8" i="20" s="1"/>
  <c r="C7" i="60"/>
  <c r="D9" i="56"/>
  <c r="D8" i="56"/>
  <c r="F10" i="59"/>
  <c r="E9" i="59"/>
  <c r="E8" i="59"/>
  <c r="E10" i="59" s="1"/>
  <c r="F7" i="20" l="1"/>
  <c r="A6" i="60"/>
  <c r="A3" i="60"/>
  <c r="D10" i="56"/>
  <c r="A4" i="59"/>
  <c r="A2" i="59"/>
  <c r="H7" i="60" l="1"/>
  <c r="H8" i="60" s="1"/>
  <c r="F8" i="12" s="1"/>
  <c r="G7" i="60"/>
  <c r="G8" i="60" s="1"/>
  <c r="E8" i="12" s="1"/>
  <c r="C8" i="60"/>
  <c r="D8" i="12" s="1"/>
  <c r="I7" i="56" l="1"/>
  <c r="I8" i="56"/>
  <c r="I6" i="56"/>
  <c r="H7" i="56"/>
  <c r="H8" i="56"/>
  <c r="H6" i="56"/>
  <c r="I10" i="56" l="1"/>
  <c r="H10" i="56"/>
  <c r="D6" i="12" l="1"/>
  <c r="A3" i="56" l="1"/>
  <c r="F7" i="12" l="1"/>
  <c r="E7" i="12"/>
  <c r="A11" i="56"/>
  <c r="D7" i="12"/>
  <c r="A5" i="56"/>
  <c r="A11" i="59" l="1"/>
  <c r="A9" i="60"/>
  <c r="A5" i="20"/>
  <c r="F6" i="20" l="1"/>
  <c r="E6" i="20"/>
  <c r="D9" i="12" l="1"/>
  <c r="E9" i="12" l="1"/>
  <c r="F9" i="12" l="1"/>
  <c r="A9" i="20"/>
  <c r="D10" i="12"/>
  <c r="A3" i="20" l="1"/>
  <c r="D3" i="34" l="1"/>
  <c r="E26" i="36" l="1"/>
  <c r="D2" i="34" l="1"/>
  <c r="C4" i="33"/>
  <c r="C3" i="33"/>
  <c r="C5" i="35" l="1"/>
  <c r="C11" i="35" s="1"/>
  <c r="D5" i="34"/>
  <c r="C2" i="33" l="1"/>
  <c r="C6" i="33" s="1"/>
  <c r="D14" i="3" l="1"/>
  <c r="C14" i="3" l="1"/>
  <c r="C12" i="3" l="1"/>
  <c r="D11" i="3"/>
  <c r="C10" i="3"/>
  <c r="C8" i="3" l="1"/>
  <c r="C11" i="3"/>
  <c r="C9" i="3"/>
  <c r="C7" i="3"/>
  <c r="C16" i="3" s="1"/>
  <c r="D10" i="3"/>
  <c r="D7" i="3"/>
  <c r="D16" i="3" l="1"/>
  <c r="C17" i="3" s="1"/>
  <c r="C20" i="3" s="1"/>
  <c r="I7" i="59" l="1"/>
  <c r="J7" i="59" l="1"/>
  <c r="J10" i="59" s="1"/>
  <c r="F6" i="12" s="1"/>
  <c r="F10" i="12" s="1"/>
  <c r="I10" i="59"/>
  <c r="E6" i="12" s="1"/>
  <c r="E10" i="12" l="1"/>
  <c r="C6" i="61"/>
  <c r="D6" i="61" l="1"/>
  <c r="D12" i="61" s="1"/>
  <c r="D23" i="61" s="1"/>
  <c r="C12" i="61"/>
  <c r="C23" i="61" s="1"/>
  <c r="C27" i="61" s="1"/>
  <c r="D27" i="61" l="1"/>
  <c r="F23" i="61"/>
</calcChain>
</file>

<file path=xl/sharedStrings.xml><?xml version="1.0" encoding="utf-8"?>
<sst xmlns="http://schemas.openxmlformats.org/spreadsheetml/2006/main" count="209" uniqueCount="158">
  <si>
    <t>S.No.</t>
  </si>
  <si>
    <t>Items</t>
  </si>
  <si>
    <t>Particulars</t>
  </si>
  <si>
    <t>RECOVERABLE</t>
  </si>
  <si>
    <t>Investments</t>
  </si>
  <si>
    <t>Summary  of Current Assets:-</t>
  </si>
  <si>
    <t>Trade Receivables</t>
  </si>
  <si>
    <t>Advances</t>
  </si>
  <si>
    <t>Short Term Loans &amp; advances</t>
  </si>
  <si>
    <t>Long Term Loans &amp; Advances</t>
  </si>
  <si>
    <t>Inventories</t>
  </si>
  <si>
    <t>Cash &amp; Bank Balance</t>
  </si>
  <si>
    <t>Security Deposit</t>
  </si>
  <si>
    <t>NON-RECOVERABLE</t>
  </si>
  <si>
    <t>Total ( Recoverable+Non-Recoverable)</t>
  </si>
  <si>
    <t>[ Reconciled with audited Balance Sheet ]</t>
  </si>
  <si>
    <t>VALUATION OF CURRENT ASSETS AS ON 7TH NOV' 2017 :-</t>
  </si>
  <si>
    <t>DETAILS</t>
  </si>
  <si>
    <t>SL</t>
  </si>
  <si>
    <t>Potential valuation of current assets in % of total current assets</t>
  </si>
  <si>
    <t>REMARKS &amp; NOTES:-</t>
  </si>
  <si>
    <t>Total</t>
  </si>
  <si>
    <t>Remarks</t>
  </si>
  <si>
    <t xml:space="preserve">Sr. No. </t>
  </si>
  <si>
    <t>Account Status</t>
  </si>
  <si>
    <t>TOTAL:</t>
  </si>
  <si>
    <t>Total :</t>
  </si>
  <si>
    <t>S. No.</t>
  </si>
  <si>
    <t>Annexure</t>
  </si>
  <si>
    <t>Party Name</t>
  </si>
  <si>
    <t>Expected Date of realization/ settlement</t>
  </si>
  <si>
    <t>Balance as per Balance Sheet</t>
  </si>
  <si>
    <t>Fair Valuation Assessment</t>
  </si>
  <si>
    <t>Fair Value Assessment</t>
  </si>
  <si>
    <t>Advance Date</t>
  </si>
  <si>
    <t>Data not provided</t>
  </si>
  <si>
    <t>I</t>
  </si>
  <si>
    <t>IV</t>
  </si>
  <si>
    <t>OTHER CURRENT ASSETS</t>
  </si>
  <si>
    <t>OCFA</t>
  </si>
  <si>
    <t>LT L&amp;A (Sec. Deposit Other)</t>
  </si>
  <si>
    <t>OCA</t>
  </si>
  <si>
    <t>FSA coal from SECL</t>
  </si>
  <si>
    <t>Current Invoice</t>
  </si>
  <si>
    <t>Per Tonne</t>
  </si>
  <si>
    <t>Rates</t>
  </si>
  <si>
    <t>Rs. per tonne</t>
  </si>
  <si>
    <t>ROM</t>
  </si>
  <si>
    <t>Royalty</t>
  </si>
  <si>
    <t>Stowing excise duty per tonne</t>
  </si>
  <si>
    <t>Sizing charges</t>
  </si>
  <si>
    <t>NMET</t>
  </si>
  <si>
    <t xml:space="preserve">DMF contribution </t>
  </si>
  <si>
    <t>CG Dev. Tax per tonne (Paryavaran Upkar)</t>
  </si>
  <si>
    <t>CG Env. Tax per tonne (Vikas Upkar)</t>
  </si>
  <si>
    <t>Excise Duty</t>
  </si>
  <si>
    <t>Energy Cess</t>
  </si>
  <si>
    <t>Terminal tax</t>
  </si>
  <si>
    <t>GST</t>
  </si>
  <si>
    <t>Surface transportation charge &amp; Evacuation Charge</t>
  </si>
  <si>
    <t>Railway Freight</t>
  </si>
  <si>
    <t>DCTS</t>
  </si>
  <si>
    <t>OCTS</t>
  </si>
  <si>
    <t>Development Surcharge on Coal Transportation</t>
  </si>
  <si>
    <t>Busy season Surcharge on Coal Transportaion (for 9 months)</t>
  </si>
  <si>
    <t>Total Freight</t>
  </si>
  <si>
    <t>Washery Charges</t>
  </si>
  <si>
    <t>Landed cost</t>
  </si>
  <si>
    <t>Coal</t>
  </si>
  <si>
    <t>Item</t>
  </si>
  <si>
    <t>Fair value</t>
  </si>
  <si>
    <t>Amount as per Balance Sheet</t>
  </si>
  <si>
    <t>Figures in INR Lakhs</t>
  </si>
  <si>
    <t>Not Applicable</t>
  </si>
  <si>
    <t>CASH &amp; CASH EQUIVALENTS</t>
  </si>
  <si>
    <t>SUMMARY OF VALUATION ASSESSMENT OF CURRENT ASSETS</t>
  </si>
  <si>
    <t>Cash  &amp; cash equivalents</t>
  </si>
  <si>
    <t>Nature/ Purpose of Advance</t>
  </si>
  <si>
    <t>Advance Amount</t>
  </si>
  <si>
    <t>Status of Advance</t>
  </si>
  <si>
    <t>Realisable Value</t>
  </si>
  <si>
    <t xml:space="preserve">Non-Current Investments </t>
  </si>
  <si>
    <t>NON CURRENT INVESTMENT</t>
  </si>
  <si>
    <t>Nature of Investment</t>
  </si>
  <si>
    <t>Date of investment</t>
  </si>
  <si>
    <t>Amount Invested</t>
  </si>
  <si>
    <t>Number of shares</t>
  </si>
  <si>
    <t>II</t>
  </si>
  <si>
    <t>III</t>
  </si>
  <si>
    <t>Country-Party Name</t>
  </si>
  <si>
    <t>Chance of Recoverability</t>
  </si>
  <si>
    <t>No data provided</t>
  </si>
  <si>
    <t>Realizable Value Aseessment</t>
  </si>
  <si>
    <t>Realization  Value Assessment</t>
  </si>
  <si>
    <t>Realizable Value Assessment</t>
  </si>
  <si>
    <t>Realization Value Assessment</t>
  </si>
  <si>
    <t>Balance with banks- Current accounts</t>
  </si>
  <si>
    <t xml:space="preserve">NSL Conventional Power Private Limited </t>
  </si>
  <si>
    <t xml:space="preserve">Unquoted  Investments  in Subsidiary companies </t>
  </si>
  <si>
    <t xml:space="preserve">NSL Nagapatnam Power and Infratech Limited </t>
  </si>
  <si>
    <t xml:space="preserve">NSL Renewable Power Private Limited </t>
  </si>
  <si>
    <t xml:space="preserve">Fair Value 
Assessment </t>
  </si>
  <si>
    <t>NSL Cotton Corporation Private Limited</t>
  </si>
  <si>
    <t>NSL Renewables Power Private Limited</t>
  </si>
  <si>
    <t xml:space="preserve">Income tax (Net) </t>
  </si>
  <si>
    <t>LONG TERM LOANS AND ADVANCES</t>
  </si>
  <si>
    <t>TRADE RECEIVABLES</t>
  </si>
  <si>
    <t>Customer Name</t>
  </si>
  <si>
    <t>Period of Pendency</t>
  </si>
  <si>
    <t>Payment pendency since or Invoice date</t>
  </si>
  <si>
    <t xml:space="preserve">Reason of Pendency </t>
  </si>
  <si>
    <t>Not Provided</t>
  </si>
  <si>
    <t xml:space="preserve">1. Assessment is done based on the discussions done with the lender and the details which they could provide to us on our queries.
2. All the notes on the current status of amount recovery are given by the lender. Notes and data provided by the lender has been relied upon in good faith on the basis of which independent potential value assessment of the current Assets has been carried out.
3. For the basis of arriving at the Value of each Currents Assets, please refer to the specific annexure.
4. This is just a general assessment on the basis of general Industry practice based on the details which the lender provided to us as per our queries &amp; discussions held during the course of the assessment and further opinion made by us based on the available information and facts on record.
5. Valuation of Current Assets is more of a kind of an assessment based on the Industry practice and an assumption based on the facts &amp; verbal discussion carried out with the lender that what is the minimum amount can be recovered out of the receivables, loans &amp; advances, etc.
6. No audit of any kind is performed by us from the books of account or ledger statements and all this data/ information/ input/ details provided to us by the lender and are taken as is it on good faith that these are factually correct information.
7. There are no fixed criteria, formula or norm for the Valuation of Current Assets. It is purely based on the individual assessment and may differ from valuer to valuer based on the practicality he/ she analyses in recoveries of outstanding dues. Ultimate recovery depends on efforts, extensive follow-ups, close scrutiny of individual case made by the Company. So our values should not be regarded as any judgment in regard to the recoverability of Current Assets. </t>
  </si>
  <si>
    <t>Unquoted  Investments  in associate company</t>
  </si>
  <si>
    <t>N.A.</t>
  </si>
  <si>
    <t>1. Assessment is done based on the details which the lender could provided to us on our queries.
2. The complete list of counter-parties are taken from the data provided by the lender. Status &amp; Outstanding amount are provided by the lender.
3. Basis of the assessment is mentioned against each line item based on the information provided to us by the lender.
4. No audit of any kind is performed by us from the books of account or ledger statements and all the data/ information/ input/ details provided to us by the lender are taken as is it on good faith that these are factually correct information.
5. There is no fixed criteria, formula or norm for the Valuation of  Current Assets. It is purely based on the individual assessment and may differ from valuer to valuer based on the practicality he/ she analyse in recoveries of outstanding dues. Ultimate recovery depends on efforts, extensive follow-ups and close scrutiny of individual case made by the company. So our values should not be regarded as any judgment in regard to the recoverability of Current Assets.</t>
  </si>
  <si>
    <t xml:space="preserve">NSL Energy Holdings Private Limited, Singapore </t>
  </si>
  <si>
    <t>Inter Corporate Deposit</t>
  </si>
  <si>
    <t>Data Not Provided</t>
  </si>
  <si>
    <t>We have not received any document or bank statement regarding the verfication of bank balances as on the balance sheet date. We have assumed that the figures recorded in the books are true and correct in all respect.
Hence we have considered the fair value and relisable value to be  equal to the outstanding amount.
All the data provided by the company are considered in good faith. If any inconsistency is found between the books and the actual amount, the given figures will be null and void.</t>
  </si>
  <si>
    <t>1. Assessment is done based on the details which the lender have provide to us on our queries.
2. This is just a general assessment on the basis of general Industry practice, based on the details which the lender provided to us as per our queries &amp; discussions with him.
3. No audit of any kind is performed by us for the books of account or ledger statements and all this data/ information/ input/ details provided to us by the lender are taken as is it on good faith that these are factually correct information.
4. There is no fixed criteria, formula or norm for the Valuation of Current Assets. It is purely based on the individual assessment and may differ from valuer to valuer based on the practicality he/she analyse in recoveries of outstanding dues. Ultimate recovery depends on efforts, extensive follow-ups and close scrutiny of individual case made by the Company. So our values should not be regarded as any judgment in regard to the recoverability of Current Assets.</t>
  </si>
  <si>
    <t>Unquoted  Investments  in CCD'S</t>
  </si>
  <si>
    <t>Unquoted  Investments  in CCP's</t>
  </si>
  <si>
    <t>Details as on 31st March 2022</t>
  </si>
  <si>
    <t>cash on hand</t>
  </si>
  <si>
    <t>We have not received any document or cash certificate regarding the verfication of cash balances as on the balance sheet date. We have assumed that the figures recorded in the books are true and correct in all respect.
Hence we have considered the fair value and realiazable value to be  equal to the outstanding amount.
All the data provided by the company are considered in good faith. If any inconsistency is found between the books and the actual amount, the given figures will be null and void.</t>
  </si>
  <si>
    <t>Outstanding Amount as per books on 31.3.2022</t>
  </si>
  <si>
    <t>More than 3 years</t>
  </si>
  <si>
    <t>Notes to be added under this annexure:
1. Based on the reason for pendency and comments on recoverability, we have arrived at the valuation based on the assumption that in present situation what is the maximum recoverability can come subject to proper follow-up with the counter parties.
2. The recoverability assessed in the potential valuation is subject to rigorous follow-up with individual debtor.</t>
  </si>
  <si>
    <t>We have not received any details from the lender regarding the period of pendency, reason of pendency and dispute regarding the same, if any. We have assumed that the amount paid in the normal course of business and is duly recoverable.
We have considered Fair Value and Realisable value in to be 100% and 100% the outstanding amount respectively.</t>
  </si>
  <si>
    <t>We have not received any details from the lender regarding Purpose of Advance, period of pendency, reason of pendency and status of recovery procedures. We have assumed that the amount paid in the normal course of business and is duly recoverable. However the Company has already created certain provision in the Balance Sheet against its' debtor which has already taken into account while calculating the NAV value of the Company. Therefore, we have not applied any further discount in it and considered the Fair Value and Realisable Value equal to the outstanding amount.
We have considered Fair Value and Realisable value in to be equal to the outstanding.</t>
  </si>
  <si>
    <t>We have not received any information from company regarding the exact period of pendency, reason of pendency, status of the recovery procedure and dispute regarding the same, if any etc. We have assumed that the debtors arise in the normal course of business and is duly recoverable
As per the audited financial statements, the counter party is a company in which Company's director is a director/member.
However, the Company has already created certain provision in the Balance Sheet against its' debtor which has already taken into account while calculating the NAV value of the Company. Therefore, we have not applied any further discount in it and considered the Fair Value and Realisable Value equal to the outstanding amount</t>
  </si>
  <si>
    <t xml:space="preserve">The Investee Company is a non-publicly traded company. There is a very limited information available in public domain. We have calculated the Fair Value and Realizable Value based on our asset valuation of these respective companies as on 31.03.2022.
As per NAV method the value of the company is calculated comes out Negative. 
Therefore, we cannot comment on recoverability of the outstanding amount. Hence, we have considered the value to be NIL.
</t>
  </si>
  <si>
    <t>We have calculated the Fair Value and Realizable Value based on our asset valuation of these respective companies based on the audited financials as on 31.03.2022.</t>
  </si>
  <si>
    <t>NAV per Share</t>
  </si>
  <si>
    <t>NIL</t>
  </si>
  <si>
    <t>The Investee Company is a non-publicly traded company. There is a very limited information available in public domain. To calculate the fair value and realisable value of these investments we require key/essential information like Conversion Price/Conversion Ratio/Maturity Period, etc., which is not available with us. 
Therefore, In the absence of the essential information, we cannot comment on realizability of the CCDs &amp; CCPs mentioned in the financial statement of FY 2022-23</t>
  </si>
  <si>
    <t>NAV  Calculation of NSL Energy Ventures Pvt. Ltd 2022</t>
  </si>
  <si>
    <t xml:space="preserve">Particulars </t>
  </si>
  <si>
    <t>Amount (in Lakhs)</t>
  </si>
  <si>
    <t>Fixed Assets</t>
  </si>
  <si>
    <t>Non-Current Investments</t>
  </si>
  <si>
    <t>Long term loans and advances</t>
  </si>
  <si>
    <t xml:space="preserve">Current Assets </t>
  </si>
  <si>
    <t xml:space="preserve">Trade Receivables </t>
  </si>
  <si>
    <t>Cash &amp; Cash Equivalents</t>
  </si>
  <si>
    <t>Total Assets</t>
  </si>
  <si>
    <t>Liabilities</t>
  </si>
  <si>
    <t>Contingent provisions against standard assets</t>
  </si>
  <si>
    <t>Reserve for doubtful debts</t>
  </si>
  <si>
    <t>Short term borrowings</t>
  </si>
  <si>
    <t>Trade payables</t>
  </si>
  <si>
    <t xml:space="preserve">Other current liabilities </t>
  </si>
  <si>
    <t xml:space="preserve">Short-Term Provision </t>
  </si>
  <si>
    <t>Total Liabilities</t>
  </si>
  <si>
    <t>NAV</t>
  </si>
  <si>
    <t>No of Shares Outstanding (lakhs)</t>
  </si>
  <si>
    <t>NAV per share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</si>
</sst>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3">
    <numFmt numFmtId="44" formatCode="_ &quot;₹&quot;\ * #,##0.00_ ;_ &quot;₹&quot;\ * \-#,##0.00_ ;_ &quot;₹&quot;\ * &quot;-&quot;??_ ;_ @_ "/>
    <numFmt numFmtId="43" formatCode="_ * #,##0.00_ ;_ * \-#,##0.00_ ;_ * &quot;-&quot;??_ ;_ @_ "/>
    <numFmt numFmtId="164" formatCode="_(&quot;$&quot;* #,##0_);_(&quot;$&quot;* \(#,##0\);_(&quot;$&quot;* &quot;-&quot;_);_(@_)"/>
    <numFmt numFmtId="165" formatCode="_(&quot;$&quot;* #,##0.00_);_(&quot;$&quot;* \(#,##0.00\);_(&quot;$&quot;* &quot;-&quot;??_);_(@_)"/>
    <numFmt numFmtId="166" formatCode="_(* #,##0.00_);_(* \(#,##0.00\);_(* &quot;-&quot;??_);_(@_)"/>
    <numFmt numFmtId="167" formatCode="_ &quot;Rs.&quot;\ * #,##0.00_ ;_ &quot;Rs.&quot;\ * \-#,##0.00_ ;_ &quot;Rs.&quot;\ * &quot;-&quot;??_ ;_ @_ "/>
    <numFmt numFmtId="168" formatCode="_(* #,##0_);_(* \(#,##0\);_(* &quot;-&quot;??_);_(@_)"/>
    <numFmt numFmtId="169" formatCode="[&gt;=10000000]##\,##\,##\,##0;[&gt;=100000]\ ##\,##\,##0;##,##0"/>
    <numFmt numFmtId="170" formatCode="_-* #,##0_-;\-* #,##0_-;_-* &quot;-&quot;_-;_-@_-"/>
    <numFmt numFmtId="171" formatCode="_-* #,##0.00_-;\-* #,##0.00_-;_-* &quot;-&quot;??_-;_-@_-"/>
    <numFmt numFmtId="172" formatCode="_(* #,##0.00_);_(* \(#,##0.00\);_(* \-??_);_(@_)"/>
    <numFmt numFmtId="173" formatCode="0.00_)"/>
    <numFmt numFmtId="174" formatCode="0.000"/>
    <numFmt numFmtId="175" formatCode="&quot;$&quot;#,##0.0_);\(&quot;$&quot;#,##0.0\)"/>
    <numFmt numFmtId="176" formatCode="General_)"/>
    <numFmt numFmtId="177" formatCode="0.0%;\(0.0%\)"/>
    <numFmt numFmtId="178" formatCode="&quot;$&quot;#,##0.0"/>
    <numFmt numFmtId="179" formatCode="0.00000000"/>
    <numFmt numFmtId="180" formatCode="_-* #,##0\ _D_M_-;\-* #,##0\ _D_M_-;_-* &quot;-&quot;\ _D_M_-;_-@_-"/>
    <numFmt numFmtId="181" formatCode="_-* #,##0.00\ _D_M_-;\-* #,##0.00\ _D_M_-;_-* &quot;-&quot;??\ _D_M_-;_-@_-"/>
    <numFmt numFmtId="182" formatCode="#,##0\ &quot;F&quot;;[Red]\-#,##0\ &quot;F&quot;"/>
    <numFmt numFmtId="183" formatCode="mm/dd/yy"/>
    <numFmt numFmtId="184" formatCode="#,##0&quot;£&quot;_);\(#,##0&quot;£&quot;\)"/>
    <numFmt numFmtId="185" formatCode="#,##0&quot;£&quot;_);[Red]\(#,##0&quot;£&quot;\)"/>
    <numFmt numFmtId="186" formatCode="_-&quot;$&quot;* #,##0_-;\-&quot;$&quot;* #,##0_-;_-&quot;$&quot;* &quot;-&quot;_-;_-@_-"/>
    <numFmt numFmtId="187" formatCode="_-&quot;$&quot;* #,##0.00_-;\-&quot;$&quot;* #,##0.00_-;_-&quot;$&quot;* &quot;-&quot;??_-;_-@_-"/>
    <numFmt numFmtId="188" formatCode="_ [$₹-4009]\ * #,##0.00_ ;_ [$₹-4009]\ * \-#,##0.00_ ;_ [$₹-4009]\ * &quot;-&quot;??_ ;_ @_ "/>
    <numFmt numFmtId="189" formatCode="#,##0.0000_);\(#,##0.0000\)"/>
    <numFmt numFmtId="190" formatCode="_(* #,##0.000_);_(* \(#,##0.000\);_(* &quot;-&quot;??_);_(@_)"/>
    <numFmt numFmtId="191" formatCode="#,##0.00;[Red]\-#,##0.00."/>
    <numFmt numFmtId="192" formatCode="#,##0.00000000000000_ ;[Red]\-#,##0.00000000000000\ "/>
    <numFmt numFmtId="193" formatCode="#,##0.000;[Red]\-#,##0.000."/>
    <numFmt numFmtId="194" formatCode="#,##0.000;[Red]\-#,##0.000"/>
  </numFmts>
  <fonts count="55">
    <font>
      <sz val="11"/>
      <color theme="1"/>
      <name val="Calibri"/>
      <family val="2"/>
      <scheme val="minor"/>
    </font>
    <font>
      <b/>
      <sz val="11"/>
      <color theme="1"/>
      <name val="Calibri"/>
      <family val="2"/>
      <scheme val="minor"/>
    </font>
    <font>
      <b/>
      <sz val="12"/>
      <color theme="0"/>
      <name val="Calibri"/>
      <family val="2"/>
      <scheme val="minor"/>
    </font>
    <font>
      <sz val="11"/>
      <color theme="1"/>
      <name val="Calibri"/>
      <family val="2"/>
      <scheme val="minor"/>
    </font>
    <font>
      <b/>
      <sz val="14"/>
      <color theme="1"/>
      <name val="Calibri"/>
      <family val="2"/>
      <scheme val="minor"/>
    </font>
    <font>
      <sz val="10"/>
      <name val="Arial"/>
      <family val="2"/>
    </font>
    <font>
      <i/>
      <sz val="9"/>
      <color theme="1"/>
      <name val="Arial"/>
      <family val="2"/>
    </font>
    <font>
      <b/>
      <sz val="9"/>
      <color theme="0"/>
      <name val="Arial"/>
      <family val="2"/>
    </font>
    <font>
      <sz val="9"/>
      <color theme="1"/>
      <name val="Arial"/>
      <family val="2"/>
    </font>
    <font>
      <i/>
      <sz val="9"/>
      <name val="Arial"/>
      <family val="2"/>
    </font>
    <font>
      <b/>
      <sz val="9"/>
      <color theme="1"/>
      <name val="Arial"/>
      <family val="2"/>
    </font>
    <font>
      <b/>
      <i/>
      <sz val="9"/>
      <color theme="0"/>
      <name val="Arial"/>
      <family val="2"/>
    </font>
    <font>
      <b/>
      <i/>
      <sz val="9"/>
      <color theme="1"/>
      <name val="Arial"/>
      <family val="2"/>
    </font>
    <font>
      <sz val="9"/>
      <name val="Arial"/>
      <family val="2"/>
    </font>
    <font>
      <sz val="10"/>
      <name val="Arial"/>
      <family val="2"/>
      <charset val="134"/>
    </font>
    <font>
      <sz val="12"/>
      <name val="Times New Roman"/>
      <family val="1"/>
    </font>
    <font>
      <sz val="10"/>
      <color indexed="8"/>
      <name val="Arial"/>
      <family val="2"/>
    </font>
    <font>
      <sz val="10"/>
      <color indexed="8"/>
      <name val="Arial"/>
      <family val="2"/>
    </font>
    <font>
      <b/>
      <sz val="10"/>
      <color indexed="8"/>
      <name val="ARIAL"/>
      <family val="2"/>
    </font>
    <font>
      <b/>
      <sz val="11"/>
      <name val="Arial"/>
      <family val="2"/>
    </font>
    <font>
      <b/>
      <sz val="10"/>
      <name val="Arial"/>
      <family val="2"/>
    </font>
    <font>
      <sz val="11"/>
      <color indexed="8"/>
      <name val="Calibri"/>
      <family val="2"/>
    </font>
    <font>
      <b/>
      <sz val="12"/>
      <name val="Arial"/>
      <family val="2"/>
    </font>
    <font>
      <b/>
      <sz val="10"/>
      <name val="Helv"/>
    </font>
    <font>
      <sz val="8"/>
      <name val="Arial"/>
      <family val="2"/>
    </font>
    <font>
      <b/>
      <sz val="12"/>
      <name val="Helv"/>
    </font>
    <font>
      <b/>
      <sz val="11"/>
      <name val="Helv"/>
    </font>
    <font>
      <b/>
      <i/>
      <sz val="16"/>
      <name val="Helv"/>
    </font>
    <font>
      <sz val="12"/>
      <name val="Tms Rmn"/>
    </font>
    <font>
      <sz val="9"/>
      <name val="Times New Roman"/>
      <family val="1"/>
    </font>
    <font>
      <sz val="10"/>
      <name val="MS Serif"/>
      <family val="1"/>
    </font>
    <font>
      <sz val="10"/>
      <name val="MS Sans Serif"/>
      <family val="2"/>
    </font>
    <font>
      <sz val="10"/>
      <color indexed="16"/>
      <name val="MS Serif"/>
      <family val="1"/>
    </font>
    <font>
      <sz val="7"/>
      <name val="Small Fonts"/>
      <family val="2"/>
    </font>
    <font>
      <b/>
      <i/>
      <sz val="10"/>
      <color indexed="8"/>
      <name val="Arial"/>
      <family val="2"/>
    </font>
    <font>
      <b/>
      <sz val="10"/>
      <color indexed="56"/>
      <name val="Arial"/>
      <family val="2"/>
    </font>
    <font>
      <b/>
      <sz val="16"/>
      <color indexed="8"/>
      <name val="Arial"/>
      <family val="2"/>
    </font>
    <font>
      <sz val="8"/>
      <name val="Helv"/>
    </font>
    <font>
      <b/>
      <sz val="8"/>
      <color indexed="8"/>
      <name val="Helv"/>
    </font>
    <font>
      <b/>
      <sz val="11"/>
      <name val="Times New Roman"/>
      <family val="1"/>
    </font>
    <font>
      <b/>
      <i/>
      <sz val="16"/>
      <name val="Arial"/>
      <family val="2"/>
    </font>
    <font>
      <u/>
      <sz val="10"/>
      <color indexed="12"/>
      <name val="Arial"/>
      <family val="2"/>
    </font>
    <font>
      <sz val="10"/>
      <name val="Arial"/>
      <family val="2"/>
      <charset val="1"/>
    </font>
    <font>
      <i/>
      <sz val="10"/>
      <color theme="1"/>
      <name val="Arial"/>
      <family val="2"/>
    </font>
    <font>
      <sz val="10"/>
      <color theme="1"/>
      <name val="Arial"/>
      <family val="2"/>
    </font>
    <font>
      <b/>
      <sz val="10"/>
      <color theme="1"/>
      <name val="Arial"/>
      <family val="2"/>
    </font>
    <font>
      <b/>
      <sz val="10"/>
      <color theme="0"/>
      <name val="Arial"/>
      <family val="2"/>
    </font>
    <font>
      <b/>
      <i/>
      <sz val="10"/>
      <color theme="0"/>
      <name val="Arial"/>
      <family val="2"/>
    </font>
    <font>
      <i/>
      <sz val="10"/>
      <name val="Arial"/>
      <family val="2"/>
    </font>
    <font>
      <b/>
      <sz val="11"/>
      <color theme="0"/>
      <name val="Calibri"/>
      <family val="2"/>
      <scheme val="minor"/>
    </font>
    <font>
      <b/>
      <sz val="10"/>
      <color rgb="FF000000"/>
      <name val="Arial"/>
      <family val="2"/>
    </font>
    <font>
      <b/>
      <i/>
      <sz val="9"/>
      <name val="Arial"/>
      <family val="2"/>
    </font>
    <font>
      <i/>
      <sz val="11"/>
      <color theme="1"/>
      <name val="Calibri"/>
      <family val="2"/>
      <scheme val="minor"/>
    </font>
    <font>
      <b/>
      <sz val="12"/>
      <color theme="1"/>
      <name val="Calibri"/>
      <family val="2"/>
      <scheme val="minor"/>
    </font>
    <font>
      <b/>
      <sz val="12"/>
      <color theme="1" tint="0.14999847407452621"/>
      <name val="Calibri"/>
      <family val="2"/>
      <scheme val="minor"/>
    </font>
  </fonts>
  <fills count="19">
    <fill>
      <patternFill patternType="none"/>
    </fill>
    <fill>
      <patternFill patternType="gray125"/>
    </fill>
    <fill>
      <patternFill patternType="solid">
        <fgColor theme="3" tint="0.79998168889431442"/>
        <bgColor indexed="64"/>
      </patternFill>
    </fill>
    <fill>
      <patternFill patternType="solid">
        <fgColor theme="0"/>
        <bgColor indexed="64"/>
      </patternFill>
    </fill>
    <fill>
      <patternFill patternType="solid">
        <fgColor rgb="FFFFFFCC"/>
      </patternFill>
    </fill>
    <fill>
      <patternFill patternType="solid">
        <fgColor indexed="9"/>
        <bgColor indexed="64"/>
      </patternFill>
    </fill>
    <fill>
      <patternFill patternType="solid">
        <fgColor indexed="43"/>
        <bgColor indexed="64"/>
      </patternFill>
    </fill>
    <fill>
      <patternFill patternType="solid">
        <fgColor indexed="27"/>
      </patternFill>
    </fill>
    <fill>
      <patternFill patternType="solid">
        <fgColor indexed="9"/>
      </patternFill>
    </fill>
    <fill>
      <patternFill patternType="solid">
        <fgColor indexed="42"/>
      </patternFill>
    </fill>
    <fill>
      <patternFill patternType="solid">
        <fgColor indexed="22"/>
        <bgColor indexed="64"/>
      </patternFill>
    </fill>
    <fill>
      <patternFill patternType="solid">
        <fgColor indexed="9"/>
        <bgColor indexed="26"/>
      </patternFill>
    </fill>
    <fill>
      <patternFill patternType="solid">
        <fgColor indexed="26"/>
        <bgColor indexed="64"/>
      </patternFill>
    </fill>
    <fill>
      <patternFill patternType="solid">
        <fgColor indexed="24"/>
      </patternFill>
    </fill>
    <fill>
      <patternFill patternType="solid">
        <fgColor indexed="40"/>
        <bgColor indexed="64"/>
      </patternFill>
    </fill>
    <fill>
      <patternFill patternType="solid">
        <fgColor indexed="41"/>
      </patternFill>
    </fill>
    <fill>
      <patternFill patternType="solid">
        <fgColor indexed="40"/>
      </patternFill>
    </fill>
    <fill>
      <patternFill patternType="solid">
        <fgColor rgb="FF002060"/>
        <bgColor indexed="64"/>
      </patternFill>
    </fill>
    <fill>
      <patternFill patternType="solid">
        <fgColor rgb="FFFFC000"/>
        <bgColor indexed="64"/>
      </patternFill>
    </fill>
  </fills>
  <borders count="47">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double">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style="medium">
        <color indexed="64"/>
      </right>
      <top style="thin">
        <color indexed="64"/>
      </top>
      <bottom style="double">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style="double">
        <color indexed="64"/>
      </top>
      <bottom style="double">
        <color indexed="64"/>
      </bottom>
      <diagonal/>
    </border>
    <border>
      <left/>
      <right/>
      <top style="medium">
        <color indexed="64"/>
      </top>
      <bottom style="medium">
        <color indexed="64"/>
      </bottom>
      <diagonal/>
    </border>
    <border>
      <left/>
      <right/>
      <top/>
      <bottom style="medium">
        <color indexed="8"/>
      </bottom>
      <diagonal/>
    </border>
    <border>
      <left style="thin">
        <color indexed="48"/>
      </left>
      <right style="thin">
        <color indexed="48"/>
      </right>
      <top style="thin">
        <color indexed="48"/>
      </top>
      <bottom style="thin">
        <color indexed="48"/>
      </bottom>
      <diagonal/>
    </border>
    <border>
      <left style="thin">
        <color indexed="48"/>
      </left>
      <right style="thin">
        <color indexed="48"/>
      </right>
      <top style="thin">
        <color indexed="48"/>
      </top>
      <bottom style="thin">
        <color indexed="48"/>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48"/>
      </left>
      <right style="thin">
        <color indexed="48"/>
      </right>
      <top style="thin">
        <color indexed="48"/>
      </top>
      <bottom style="thin">
        <color indexed="48"/>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indexed="48"/>
      </left>
      <right style="thin">
        <color indexed="48"/>
      </right>
      <top style="thin">
        <color indexed="48"/>
      </top>
      <bottom style="thin">
        <color indexed="48"/>
      </bottom>
      <diagonal/>
    </border>
    <border>
      <left style="thin">
        <color indexed="48"/>
      </left>
      <right style="thin">
        <color indexed="48"/>
      </right>
      <top style="thin">
        <color indexed="48"/>
      </top>
      <bottom style="thin">
        <color indexed="48"/>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indexed="48"/>
      </left>
      <right style="thin">
        <color indexed="48"/>
      </right>
      <top style="thin">
        <color indexed="48"/>
      </top>
      <bottom style="thin">
        <color indexed="48"/>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style="thin">
        <color auto="1"/>
      </left>
      <right style="thin">
        <color auto="1"/>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5093">
    <xf numFmtId="0" fontId="0" fillId="0" borderId="0"/>
    <xf numFmtId="43" fontId="3" fillId="0" borderId="0" applyFont="0" applyFill="0" applyBorder="0" applyAlignment="0" applyProtection="0"/>
    <xf numFmtId="43" fontId="3" fillId="0" borderId="0" applyFont="0" applyFill="0" applyBorder="0" applyAlignment="0" applyProtection="0"/>
    <xf numFmtId="9" fontId="3" fillId="0" borderId="0" applyFont="0" applyFill="0" applyBorder="0" applyAlignment="0" applyProtection="0"/>
    <xf numFmtId="0" fontId="3" fillId="0" borderId="0"/>
    <xf numFmtId="43" fontId="3" fillId="0" borderId="0" applyFont="0" applyFill="0" applyBorder="0" applyAlignment="0" applyProtection="0"/>
    <xf numFmtId="167"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0" fontId="5" fillId="0" borderId="0"/>
    <xf numFmtId="43" fontId="5" fillId="0" borderId="0" applyFont="0" applyFill="0" applyBorder="0" applyAlignment="0" applyProtection="0"/>
    <xf numFmtId="166" fontId="5"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3" fontId="5" fillId="0" borderId="0" applyFont="0" applyFill="0" applyBorder="0" applyAlignment="0" applyProtection="0"/>
    <xf numFmtId="43" fontId="3" fillId="0" borderId="0" applyFont="0" applyFill="0" applyBorder="0" applyAlignment="0" applyProtection="0"/>
    <xf numFmtId="0" fontId="5" fillId="0" borderId="0" applyNumberFormat="0" applyFill="0" applyBorder="0" applyAlignment="0" applyProtection="0"/>
    <xf numFmtId="43" fontId="3" fillId="0" borderId="0" applyFont="0" applyFill="0" applyBorder="0" applyAlignment="0" applyProtection="0"/>
    <xf numFmtId="0" fontId="14" fillId="0" borderId="0">
      <alignment vertical="center"/>
    </xf>
    <xf numFmtId="43" fontId="15" fillId="0" borderId="0" applyFont="0" applyFill="0" applyBorder="0" applyAlignment="0" applyProtection="0">
      <alignment vertical="center"/>
    </xf>
    <xf numFmtId="43" fontId="3" fillId="0" borderId="0" applyFont="0" applyFill="0" applyBorder="0" applyAlignment="0" applyProtection="0"/>
    <xf numFmtId="0" fontId="5" fillId="0" borderId="0" applyNumberFormat="0" applyFill="0" applyBorder="0" applyAlignment="0" applyProtection="0"/>
    <xf numFmtId="9" fontId="5" fillId="0" borderId="0" applyFont="0" applyFill="0" applyBorder="0" applyAlignment="0" applyProtection="0"/>
    <xf numFmtId="0" fontId="16" fillId="0" borderId="0">
      <alignment vertical="top"/>
    </xf>
    <xf numFmtId="0" fontId="17" fillId="0" borderId="0">
      <alignment vertical="top"/>
    </xf>
    <xf numFmtId="0" fontId="16" fillId="0" borderId="0">
      <alignment vertical="top"/>
    </xf>
    <xf numFmtId="0" fontId="16" fillId="0" borderId="0">
      <alignment vertical="top"/>
    </xf>
    <xf numFmtId="0" fontId="16" fillId="0" borderId="0">
      <alignment vertical="top"/>
    </xf>
    <xf numFmtId="0" fontId="5" fillId="0" borderId="0"/>
    <xf numFmtId="0" fontId="5" fillId="0" borderId="0"/>
    <xf numFmtId="0" fontId="5" fillId="0" borderId="0"/>
    <xf numFmtId="0" fontId="5" fillId="0" borderId="0"/>
    <xf numFmtId="0" fontId="5" fillId="0" borderId="0"/>
    <xf numFmtId="165"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164" fontId="5" fillId="0" borderId="0" applyFont="0" applyFill="0" applyBorder="0" applyAlignment="0" applyProtection="0"/>
    <xf numFmtId="0" fontId="15" fillId="0" borderId="0" applyFill="0" applyBorder="0"/>
    <xf numFmtId="0" fontId="28" fillId="0" borderId="0" applyNumberFormat="0" applyFill="0" applyBorder="0" applyAlignment="0" applyProtection="0"/>
    <xf numFmtId="175" fontId="5" fillId="0" borderId="0" applyFill="0" applyBorder="0" applyAlignment="0"/>
    <xf numFmtId="176" fontId="29" fillId="0" borderId="0" applyFill="0" applyBorder="0" applyAlignment="0"/>
    <xf numFmtId="174" fontId="29" fillId="0" borderId="0" applyFill="0" applyBorder="0" applyAlignment="0"/>
    <xf numFmtId="177" fontId="5" fillId="0" borderId="0" applyFill="0" applyBorder="0" applyAlignment="0"/>
    <xf numFmtId="178" fontId="5" fillId="0" borderId="0" applyFill="0" applyBorder="0" applyAlignment="0"/>
    <xf numFmtId="175" fontId="5" fillId="0" borderId="0" applyFill="0" applyBorder="0" applyAlignment="0"/>
    <xf numFmtId="179" fontId="5" fillId="0" borderId="0" applyFill="0" applyBorder="0" applyAlignment="0"/>
    <xf numFmtId="176" fontId="29" fillId="0" borderId="0" applyFill="0" applyBorder="0" applyAlignment="0"/>
    <xf numFmtId="0" fontId="23" fillId="0" borderId="0"/>
    <xf numFmtId="0" fontId="20" fillId="0" borderId="0"/>
    <xf numFmtId="43" fontId="16" fillId="0" borderId="0" applyFont="0" applyFill="0" applyBorder="0" applyAlignment="0" applyProtection="0">
      <alignment vertical="top"/>
    </xf>
    <xf numFmtId="175" fontId="5" fillId="0" borderId="0" applyFont="0" applyFill="0" applyBorder="0" applyAlignment="0" applyProtection="0"/>
    <xf numFmtId="43" fontId="16" fillId="0" borderId="0" applyFont="0" applyFill="0" applyBorder="0" applyAlignment="0" applyProtection="0">
      <alignment vertical="top"/>
    </xf>
    <xf numFmtId="172" fontId="5" fillId="0" borderId="0" applyFill="0" applyBorder="0" applyAlignment="0" applyProtection="0"/>
    <xf numFmtId="43" fontId="16" fillId="0" borderId="0" applyFont="0" applyFill="0" applyBorder="0" applyAlignment="0" applyProtection="0">
      <alignment vertical="top"/>
    </xf>
    <xf numFmtId="172" fontId="5" fillId="0" borderId="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5" fillId="0" borderId="0" applyFont="0" applyFill="0" applyBorder="0" applyAlignment="0" applyProtection="0"/>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5" fillId="0" borderId="0" applyFill="0" applyBorder="0" applyAlignment="0" applyProtection="0"/>
    <xf numFmtId="0" fontId="5" fillId="0" borderId="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6" fillId="0" borderId="0" applyFont="0" applyFill="0" applyBorder="0" applyAlignment="0" applyProtection="0">
      <alignment vertical="top"/>
    </xf>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6" fillId="0" borderId="0" applyFont="0" applyFill="0" applyBorder="0" applyAlignment="0" applyProtection="0">
      <alignment vertical="top"/>
    </xf>
    <xf numFmtId="43" fontId="3" fillId="0" borderId="0" applyFont="0" applyFill="0" applyBorder="0" applyAlignment="0" applyProtection="0"/>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3"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6" fillId="0" borderId="0" applyFont="0" applyFill="0" applyBorder="0" applyAlignment="0" applyProtection="0">
      <alignment vertical="top"/>
    </xf>
    <xf numFmtId="43" fontId="5" fillId="0" borderId="0" applyFont="0" applyFill="0" applyBorder="0" applyAlignment="0" applyProtection="0"/>
    <xf numFmtId="43" fontId="21" fillId="0" borderId="0" applyFont="0" applyFill="0" applyBorder="0" applyAlignment="0" applyProtection="0"/>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5" fillId="0" borderId="0" applyFont="0" applyFill="0" applyBorder="0" applyAlignment="0" applyProtection="0"/>
    <xf numFmtId="172" fontId="5" fillId="0" borderId="0" applyFill="0" applyBorder="0" applyAlignment="0" applyProtection="0"/>
    <xf numFmtId="172" fontId="5" fillId="0" borderId="0" applyFill="0" applyBorder="0" applyAlignment="0" applyProtection="0"/>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30" fillId="0" borderId="0" applyNumberFormat="0" applyAlignment="0">
      <alignment horizontal="left"/>
    </xf>
    <xf numFmtId="165" fontId="16" fillId="0" borderId="0" applyFont="0" applyFill="0" applyBorder="0" applyAlignment="0" applyProtection="0">
      <alignment vertical="top"/>
    </xf>
    <xf numFmtId="176" fontId="29"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4" fontId="16" fillId="0" borderId="0" applyFill="0" applyBorder="0" applyAlignment="0"/>
    <xf numFmtId="38" fontId="31" fillId="0" borderId="17">
      <alignment vertical="center"/>
    </xf>
    <xf numFmtId="180" fontId="5" fillId="0" borderId="0" applyFont="0" applyFill="0" applyBorder="0" applyAlignment="0" applyProtection="0"/>
    <xf numFmtId="181" fontId="5" fillId="0" borderId="0" applyFont="0" applyFill="0" applyBorder="0" applyAlignment="0" applyProtection="0"/>
    <xf numFmtId="175" fontId="5" fillId="0" borderId="0" applyFill="0" applyBorder="0" applyAlignment="0"/>
    <xf numFmtId="176" fontId="29" fillId="0" borderId="0" applyFill="0" applyBorder="0" applyAlignment="0"/>
    <xf numFmtId="175" fontId="5" fillId="0" borderId="0" applyFill="0" applyBorder="0" applyAlignment="0"/>
    <xf numFmtId="179" fontId="5" fillId="0" borderId="0" applyFill="0" applyBorder="0" applyAlignment="0"/>
    <xf numFmtId="176" fontId="29" fillId="0" borderId="0" applyFill="0" applyBorder="0" applyAlignment="0"/>
    <xf numFmtId="0" fontId="32" fillId="0" borderId="0" applyNumberFormat="0" applyAlignment="0">
      <alignment horizontal="left"/>
    </xf>
    <xf numFmtId="0" fontId="5" fillId="0" borderId="0" applyFont="0" applyFill="0" applyBorder="0" applyAlignment="0" applyProtection="0"/>
    <xf numFmtId="38" fontId="24" fillId="5" borderId="0" applyNumberFormat="0" applyBorder="0" applyAlignment="0" applyProtection="0"/>
    <xf numFmtId="38" fontId="24" fillId="5" borderId="0" applyNumberFormat="0" applyBorder="0" applyAlignment="0" applyProtection="0"/>
    <xf numFmtId="38" fontId="24" fillId="5" borderId="0" applyNumberFormat="0" applyBorder="0" applyAlignment="0" applyProtection="0"/>
    <xf numFmtId="38" fontId="24" fillId="5" borderId="0" applyNumberFormat="0" applyBorder="0" applyAlignment="0" applyProtection="0"/>
    <xf numFmtId="38" fontId="24" fillId="5" borderId="0" applyNumberFormat="0" applyBorder="0" applyAlignment="0" applyProtection="0"/>
    <xf numFmtId="38" fontId="24" fillId="5" borderId="0" applyNumberFormat="0" applyBorder="0" applyAlignment="0" applyProtection="0"/>
    <xf numFmtId="38" fontId="24" fillId="5" borderId="0" applyNumberFormat="0" applyBorder="0" applyAlignment="0" applyProtection="0"/>
    <xf numFmtId="38" fontId="24" fillId="5" borderId="0" applyNumberFormat="0" applyBorder="0" applyAlignment="0" applyProtection="0"/>
    <xf numFmtId="38" fontId="24" fillId="5" borderId="0" applyNumberFormat="0" applyBorder="0" applyAlignment="0" applyProtection="0"/>
    <xf numFmtId="38" fontId="24" fillId="5" borderId="0" applyNumberFormat="0" applyBorder="0" applyAlignment="0" applyProtection="0"/>
    <xf numFmtId="38" fontId="24" fillId="5" borderId="0" applyNumberFormat="0" applyBorder="0" applyAlignment="0" applyProtection="0"/>
    <xf numFmtId="38" fontId="24" fillId="10" borderId="0" applyNumberFormat="0" applyBorder="0" applyAlignment="0" applyProtection="0"/>
    <xf numFmtId="38" fontId="24" fillId="5" borderId="0" applyNumberFormat="0" applyBorder="0" applyAlignment="0" applyProtection="0"/>
    <xf numFmtId="38" fontId="24" fillId="5" borderId="0" applyNumberFormat="0" applyBorder="0" applyAlignment="0" applyProtection="0"/>
    <xf numFmtId="38" fontId="24" fillId="5" borderId="0" applyNumberFormat="0" applyBorder="0" applyAlignment="0" applyProtection="0"/>
    <xf numFmtId="38" fontId="24" fillId="5" borderId="0" applyNumberFormat="0" applyBorder="0" applyAlignment="0" applyProtection="0"/>
    <xf numFmtId="38" fontId="24" fillId="5" borderId="0" applyNumberFormat="0" applyBorder="0" applyAlignment="0" applyProtection="0"/>
    <xf numFmtId="38" fontId="24" fillId="5" borderId="0" applyNumberFormat="0" applyBorder="0" applyAlignment="0" applyProtection="0"/>
    <xf numFmtId="38" fontId="24" fillId="5" borderId="0" applyNumberFormat="0" applyBorder="0" applyAlignment="0" applyProtection="0"/>
    <xf numFmtId="38" fontId="24" fillId="5" borderId="0" applyNumberFormat="0" applyBorder="0" applyAlignment="0" applyProtection="0"/>
    <xf numFmtId="38" fontId="24" fillId="5" borderId="0" applyNumberFormat="0" applyBorder="0" applyAlignment="0" applyProtection="0"/>
    <xf numFmtId="38" fontId="24" fillId="5" borderId="0" applyNumberFormat="0" applyBorder="0" applyAlignment="0" applyProtection="0"/>
    <xf numFmtId="38" fontId="24" fillId="5" borderId="0" applyNumberFormat="0" applyBorder="0" applyAlignment="0" applyProtection="0"/>
    <xf numFmtId="38" fontId="24" fillId="5" borderId="0" applyNumberFormat="0" applyBorder="0" applyAlignment="0" applyProtection="0"/>
    <xf numFmtId="38" fontId="24" fillId="5" borderId="0" applyNumberFormat="0" applyBorder="0" applyAlignment="0" applyProtection="0"/>
    <xf numFmtId="38" fontId="24" fillId="5" borderId="0" applyNumberFormat="0" applyBorder="0" applyAlignment="0" applyProtection="0"/>
    <xf numFmtId="38" fontId="24" fillId="5" borderId="0" applyNumberFormat="0" applyBorder="0" applyAlignment="0" applyProtection="0"/>
    <xf numFmtId="38" fontId="24" fillId="5" borderId="0" applyNumberFormat="0" applyBorder="0" applyAlignment="0" applyProtection="0"/>
    <xf numFmtId="38" fontId="24" fillId="5" borderId="0" applyNumberFormat="0" applyBorder="0" applyAlignment="0" applyProtection="0"/>
    <xf numFmtId="38" fontId="24" fillId="5" borderId="0" applyNumberFormat="0" applyBorder="0" applyAlignment="0" applyProtection="0"/>
    <xf numFmtId="38" fontId="24" fillId="5" borderId="0" applyNumberFormat="0" applyBorder="0" applyAlignment="0" applyProtection="0"/>
    <xf numFmtId="38" fontId="24" fillId="5" borderId="0" applyNumberFormat="0" applyBorder="0" applyAlignment="0" applyProtection="0"/>
    <xf numFmtId="38" fontId="24" fillId="5" borderId="0" applyNumberFormat="0" applyBorder="0" applyAlignment="0" applyProtection="0"/>
    <xf numFmtId="38" fontId="24" fillId="5" borderId="0" applyNumberFormat="0" applyBorder="0" applyAlignment="0" applyProtection="0"/>
    <xf numFmtId="38" fontId="24" fillId="5" borderId="0" applyNumberFormat="0" applyBorder="0" applyAlignment="0" applyProtection="0"/>
    <xf numFmtId="38" fontId="24" fillId="5" borderId="0" applyNumberFormat="0" applyBorder="0" applyAlignment="0" applyProtection="0"/>
    <xf numFmtId="38" fontId="24" fillId="5" borderId="0" applyNumberFormat="0" applyBorder="0" applyAlignment="0" applyProtection="0"/>
    <xf numFmtId="38" fontId="24" fillId="5" borderId="0" applyNumberFormat="0" applyBorder="0" applyAlignment="0" applyProtection="0"/>
    <xf numFmtId="38" fontId="24" fillId="5" borderId="0" applyNumberFormat="0" applyBorder="0" applyAlignment="0" applyProtection="0"/>
    <xf numFmtId="38" fontId="24" fillId="5" borderId="0" applyNumberFormat="0" applyBorder="0" applyAlignment="0" applyProtection="0"/>
    <xf numFmtId="38" fontId="24" fillId="5" borderId="0" applyNumberFormat="0" applyBorder="0" applyAlignment="0" applyProtection="0"/>
    <xf numFmtId="38" fontId="24" fillId="5" borderId="0" applyNumberFormat="0" applyBorder="0" applyAlignment="0" applyProtection="0"/>
    <xf numFmtId="38" fontId="24" fillId="5" borderId="0" applyNumberFormat="0" applyBorder="0" applyAlignment="0" applyProtection="0"/>
    <xf numFmtId="38" fontId="24" fillId="5" borderId="0" applyNumberFormat="0" applyBorder="0" applyAlignment="0" applyProtection="0"/>
    <xf numFmtId="38" fontId="24" fillId="5" borderId="0" applyNumberFormat="0" applyBorder="0" applyAlignment="0" applyProtection="0"/>
    <xf numFmtId="38" fontId="24" fillId="5" borderId="0" applyNumberFormat="0" applyBorder="0" applyAlignment="0" applyProtection="0"/>
    <xf numFmtId="38" fontId="24" fillId="5" borderId="0" applyNumberFormat="0" applyBorder="0" applyAlignment="0" applyProtection="0"/>
    <xf numFmtId="38" fontId="24" fillId="5" borderId="0" applyNumberFormat="0" applyBorder="0" applyAlignment="0" applyProtection="0"/>
    <xf numFmtId="38" fontId="24" fillId="5" borderId="0" applyNumberFormat="0" applyBorder="0" applyAlignment="0" applyProtection="0"/>
    <xf numFmtId="0" fontId="24" fillId="11" borderId="0" applyNumberFormat="0" applyBorder="0" applyAlignment="0" applyProtection="0"/>
    <xf numFmtId="38" fontId="24" fillId="5" borderId="0" applyNumberFormat="0" applyBorder="0" applyAlignment="0" applyProtection="0"/>
    <xf numFmtId="38" fontId="24" fillId="5" borderId="0" applyNumberFormat="0" applyBorder="0" applyAlignment="0" applyProtection="0"/>
    <xf numFmtId="38" fontId="24" fillId="5" borderId="0" applyNumberFormat="0" applyBorder="0" applyAlignment="0" applyProtection="0"/>
    <xf numFmtId="38" fontId="24" fillId="5" borderId="0" applyNumberFormat="0" applyBorder="0" applyAlignment="0" applyProtection="0"/>
    <xf numFmtId="0" fontId="25" fillId="0" borderId="0">
      <alignment horizontal="left"/>
    </xf>
    <xf numFmtId="0" fontId="22" fillId="0" borderId="0">
      <alignment horizontal="left"/>
    </xf>
    <xf numFmtId="0" fontId="22" fillId="0" borderId="18" applyNumberFormat="0" applyAlignment="0" applyProtection="0">
      <alignment horizontal="left" vertical="center"/>
    </xf>
    <xf numFmtId="0" fontId="22" fillId="0" borderId="14">
      <alignment horizontal="left" vertical="center"/>
    </xf>
    <xf numFmtId="0" fontId="41" fillId="0" borderId="0" applyNumberFormat="0" applyFill="0" applyBorder="0" applyAlignment="0" applyProtection="0">
      <alignment vertical="top"/>
      <protection locked="0"/>
    </xf>
    <xf numFmtId="10" fontId="24" fillId="5" borderId="15" applyNumberFormat="0" applyBorder="0" applyAlignment="0" applyProtection="0"/>
    <xf numFmtId="10" fontId="24" fillId="5" borderId="15" applyNumberFormat="0" applyBorder="0" applyAlignment="0" applyProtection="0"/>
    <xf numFmtId="10" fontId="24" fillId="5" borderId="15" applyNumberFormat="0" applyBorder="0" applyAlignment="0" applyProtection="0"/>
    <xf numFmtId="10" fontId="24" fillId="5" borderId="15" applyNumberFormat="0" applyBorder="0" applyAlignment="0" applyProtection="0"/>
    <xf numFmtId="10" fontId="24" fillId="5" borderId="15" applyNumberFormat="0" applyBorder="0" applyAlignment="0" applyProtection="0"/>
    <xf numFmtId="10" fontId="24" fillId="5" borderId="15" applyNumberFormat="0" applyBorder="0" applyAlignment="0" applyProtection="0"/>
    <xf numFmtId="10" fontId="24" fillId="5" borderId="15" applyNumberFormat="0" applyBorder="0" applyAlignment="0" applyProtection="0"/>
    <xf numFmtId="10" fontId="24" fillId="5" borderId="15" applyNumberFormat="0" applyBorder="0" applyAlignment="0" applyProtection="0"/>
    <xf numFmtId="10" fontId="24" fillId="5" borderId="15" applyNumberFormat="0" applyBorder="0" applyAlignment="0" applyProtection="0"/>
    <xf numFmtId="10" fontId="24" fillId="5" borderId="15" applyNumberFormat="0" applyBorder="0" applyAlignment="0" applyProtection="0"/>
    <xf numFmtId="10" fontId="24" fillId="5" borderId="15" applyNumberFormat="0" applyBorder="0" applyAlignment="0" applyProtection="0"/>
    <xf numFmtId="10" fontId="24" fillId="12" borderId="15" applyNumberFormat="0" applyBorder="0" applyAlignment="0" applyProtection="0"/>
    <xf numFmtId="10" fontId="24" fillId="5" borderId="15" applyNumberFormat="0" applyBorder="0" applyAlignment="0" applyProtection="0"/>
    <xf numFmtId="10" fontId="24" fillId="5" borderId="15" applyNumberFormat="0" applyBorder="0" applyAlignment="0" applyProtection="0"/>
    <xf numFmtId="10" fontId="24" fillId="5" borderId="15" applyNumberFormat="0" applyBorder="0" applyAlignment="0" applyProtection="0"/>
    <xf numFmtId="10" fontId="24" fillId="5" borderId="15" applyNumberFormat="0" applyBorder="0" applyAlignment="0" applyProtection="0"/>
    <xf numFmtId="10" fontId="24" fillId="5" borderId="15" applyNumberFormat="0" applyBorder="0" applyAlignment="0" applyProtection="0"/>
    <xf numFmtId="10" fontId="24" fillId="5" borderId="15" applyNumberFormat="0" applyBorder="0" applyAlignment="0" applyProtection="0"/>
    <xf numFmtId="10" fontId="24" fillId="5" borderId="15" applyNumberFormat="0" applyBorder="0" applyAlignment="0" applyProtection="0"/>
    <xf numFmtId="10" fontId="24" fillId="5" borderId="15" applyNumberFormat="0" applyBorder="0" applyAlignment="0" applyProtection="0"/>
    <xf numFmtId="10" fontId="24" fillId="5" borderId="15" applyNumberFormat="0" applyBorder="0" applyAlignment="0" applyProtection="0"/>
    <xf numFmtId="10" fontId="24" fillId="5" borderId="15" applyNumberFormat="0" applyBorder="0" applyAlignment="0" applyProtection="0"/>
    <xf numFmtId="10" fontId="24" fillId="5" borderId="15" applyNumberFormat="0" applyBorder="0" applyAlignment="0" applyProtection="0"/>
    <xf numFmtId="10" fontId="24" fillId="5" borderId="15" applyNumberFormat="0" applyBorder="0" applyAlignment="0" applyProtection="0"/>
    <xf numFmtId="10" fontId="24" fillId="5" borderId="15" applyNumberFormat="0" applyBorder="0" applyAlignment="0" applyProtection="0"/>
    <xf numFmtId="10" fontId="24" fillId="5" borderId="15" applyNumberFormat="0" applyBorder="0" applyAlignment="0" applyProtection="0"/>
    <xf numFmtId="10" fontId="24" fillId="5" borderId="15" applyNumberFormat="0" applyBorder="0" applyAlignment="0" applyProtection="0"/>
    <xf numFmtId="10" fontId="24" fillId="5" borderId="15" applyNumberFormat="0" applyBorder="0" applyAlignment="0" applyProtection="0"/>
    <xf numFmtId="10" fontId="24" fillId="5" borderId="15" applyNumberFormat="0" applyBorder="0" applyAlignment="0" applyProtection="0"/>
    <xf numFmtId="10" fontId="24" fillId="5" borderId="15" applyNumberFormat="0" applyBorder="0" applyAlignment="0" applyProtection="0"/>
    <xf numFmtId="10" fontId="24" fillId="5" borderId="15" applyNumberFormat="0" applyBorder="0" applyAlignment="0" applyProtection="0"/>
    <xf numFmtId="10" fontId="24" fillId="5" borderId="15" applyNumberFormat="0" applyBorder="0" applyAlignment="0" applyProtection="0"/>
    <xf numFmtId="10" fontId="24" fillId="5" borderId="15" applyNumberFormat="0" applyBorder="0" applyAlignment="0" applyProtection="0"/>
    <xf numFmtId="10" fontId="24" fillId="5" borderId="15" applyNumberFormat="0" applyBorder="0" applyAlignment="0" applyProtection="0"/>
    <xf numFmtId="10" fontId="24" fillId="5" borderId="15" applyNumberFormat="0" applyBorder="0" applyAlignment="0" applyProtection="0"/>
    <xf numFmtId="10" fontId="24" fillId="5" borderId="15" applyNumberFormat="0" applyBorder="0" applyAlignment="0" applyProtection="0"/>
    <xf numFmtId="10" fontId="24" fillId="5" borderId="15" applyNumberFormat="0" applyBorder="0" applyAlignment="0" applyProtection="0"/>
    <xf numFmtId="10" fontId="24" fillId="5" borderId="15" applyNumberFormat="0" applyBorder="0" applyAlignment="0" applyProtection="0"/>
    <xf numFmtId="10" fontId="24" fillId="5" borderId="15" applyNumberFormat="0" applyBorder="0" applyAlignment="0" applyProtection="0"/>
    <xf numFmtId="10" fontId="24" fillId="5" borderId="15" applyNumberFormat="0" applyBorder="0" applyAlignment="0" applyProtection="0"/>
    <xf numFmtId="10" fontId="24" fillId="5" borderId="15" applyNumberFormat="0" applyBorder="0" applyAlignment="0" applyProtection="0"/>
    <xf numFmtId="10" fontId="24" fillId="5" borderId="15" applyNumberFormat="0" applyBorder="0" applyAlignment="0" applyProtection="0"/>
    <xf numFmtId="10" fontId="24" fillId="5" borderId="15" applyNumberFormat="0" applyBorder="0" applyAlignment="0" applyProtection="0"/>
    <xf numFmtId="10" fontId="24" fillId="5" borderId="15" applyNumberFormat="0" applyBorder="0" applyAlignment="0" applyProtection="0"/>
    <xf numFmtId="10" fontId="24" fillId="5" borderId="15" applyNumberFormat="0" applyBorder="0" applyAlignment="0" applyProtection="0"/>
    <xf numFmtId="10" fontId="24" fillId="5" borderId="15" applyNumberFormat="0" applyBorder="0" applyAlignment="0" applyProtection="0"/>
    <xf numFmtId="10" fontId="24" fillId="5" borderId="15" applyNumberFormat="0" applyBorder="0" applyAlignment="0" applyProtection="0"/>
    <xf numFmtId="10" fontId="24" fillId="5" borderId="15" applyNumberFormat="0" applyBorder="0" applyAlignment="0" applyProtection="0"/>
    <xf numFmtId="10" fontId="24" fillId="5" borderId="15" applyNumberFormat="0" applyBorder="0" applyAlignment="0" applyProtection="0"/>
    <xf numFmtId="0" fontId="24" fillId="11" borderId="0" applyNumberFormat="0" applyBorder="0" applyAlignment="0" applyProtection="0"/>
    <xf numFmtId="10" fontId="24" fillId="5" borderId="15" applyNumberFormat="0" applyBorder="0" applyAlignment="0" applyProtection="0"/>
    <xf numFmtId="10" fontId="24" fillId="5" borderId="15" applyNumberFormat="0" applyBorder="0" applyAlignment="0" applyProtection="0"/>
    <xf numFmtId="10" fontId="24" fillId="5" borderId="15" applyNumberFormat="0" applyBorder="0" applyAlignment="0" applyProtection="0"/>
    <xf numFmtId="10" fontId="24" fillId="5" borderId="15" applyNumberFormat="0" applyBorder="0" applyAlignment="0" applyProtection="0"/>
    <xf numFmtId="175" fontId="5" fillId="0" borderId="0" applyFill="0" applyBorder="0" applyAlignment="0"/>
    <xf numFmtId="176" fontId="29" fillId="0" borderId="0" applyFill="0" applyBorder="0" applyAlignment="0"/>
    <xf numFmtId="175" fontId="5" fillId="0" borderId="0" applyFill="0" applyBorder="0" applyAlignment="0"/>
    <xf numFmtId="179" fontId="5" fillId="0" borderId="0" applyFill="0" applyBorder="0" applyAlignment="0"/>
    <xf numFmtId="176" fontId="29" fillId="0" borderId="0" applyFill="0" applyBorder="0" applyAlignment="0"/>
    <xf numFmtId="0" fontId="26" fillId="0" borderId="5"/>
    <xf numFmtId="0" fontId="19" fillId="0" borderId="19"/>
    <xf numFmtId="37" fontId="33" fillId="0" borderId="0"/>
    <xf numFmtId="173" fontId="27" fillId="0" borderId="0"/>
    <xf numFmtId="173" fontId="40" fillId="0" borderId="0"/>
    <xf numFmtId="0" fontId="16" fillId="0" borderId="0">
      <alignment vertical="top"/>
    </xf>
    <xf numFmtId="0" fontId="16" fillId="0" borderId="0">
      <alignment vertical="top"/>
    </xf>
    <xf numFmtId="0" fontId="16" fillId="0" borderId="0">
      <alignment vertical="top"/>
    </xf>
    <xf numFmtId="0" fontId="16" fillId="0" borderId="0">
      <alignment vertical="top"/>
    </xf>
    <xf numFmtId="0" fontId="16" fillId="0" borderId="0">
      <alignment vertical="top"/>
    </xf>
    <xf numFmtId="0" fontId="16" fillId="0" borderId="0">
      <alignment vertical="top"/>
    </xf>
    <xf numFmtId="0" fontId="16" fillId="0" borderId="0">
      <alignment vertical="top"/>
    </xf>
    <xf numFmtId="0" fontId="16" fillId="0" borderId="0">
      <alignment vertical="top"/>
    </xf>
    <xf numFmtId="0" fontId="16" fillId="0" borderId="0">
      <alignment vertical="top"/>
    </xf>
    <xf numFmtId="0" fontId="16" fillId="0" borderId="0">
      <alignment vertical="top"/>
    </xf>
    <xf numFmtId="0" fontId="16" fillId="0" borderId="0">
      <alignment vertical="top"/>
    </xf>
    <xf numFmtId="0" fontId="16" fillId="0" borderId="0">
      <alignment vertical="top"/>
    </xf>
    <xf numFmtId="0" fontId="16" fillId="0" borderId="0">
      <alignment vertical="top"/>
    </xf>
    <xf numFmtId="0" fontId="16" fillId="0" borderId="0">
      <alignment vertical="top"/>
    </xf>
    <xf numFmtId="0" fontId="16" fillId="0" borderId="0">
      <alignment vertical="top"/>
    </xf>
    <xf numFmtId="0" fontId="16" fillId="0" borderId="0">
      <alignment vertical="top"/>
    </xf>
    <xf numFmtId="0" fontId="16" fillId="0" borderId="0">
      <alignment vertical="top"/>
    </xf>
    <xf numFmtId="0" fontId="16" fillId="0" borderId="0">
      <alignment vertical="top"/>
    </xf>
    <xf numFmtId="0" fontId="16" fillId="0" borderId="0">
      <alignment vertical="top"/>
    </xf>
    <xf numFmtId="0" fontId="16" fillId="0" borderId="0">
      <alignment vertical="top"/>
    </xf>
    <xf numFmtId="0" fontId="16" fillId="0" borderId="0">
      <alignment vertical="top"/>
    </xf>
    <xf numFmtId="0" fontId="16" fillId="0" borderId="0">
      <alignment vertical="top"/>
    </xf>
    <xf numFmtId="0" fontId="16" fillId="0" borderId="0">
      <alignment vertical="top"/>
    </xf>
    <xf numFmtId="0" fontId="16" fillId="0" borderId="0">
      <alignment vertical="top"/>
    </xf>
    <xf numFmtId="0" fontId="16" fillId="0" borderId="0">
      <alignment vertical="top"/>
    </xf>
    <xf numFmtId="0" fontId="16" fillId="0" borderId="0">
      <alignment vertical="top"/>
    </xf>
    <xf numFmtId="0" fontId="16" fillId="0" borderId="0">
      <alignment vertical="top"/>
    </xf>
    <xf numFmtId="0" fontId="16" fillId="0" borderId="0">
      <alignment vertical="top"/>
    </xf>
    <xf numFmtId="0" fontId="16" fillId="0" borderId="0">
      <alignment vertical="top"/>
    </xf>
    <xf numFmtId="0" fontId="16" fillId="0" borderId="0">
      <alignment vertical="top"/>
    </xf>
    <xf numFmtId="0" fontId="16" fillId="0" borderId="0">
      <alignment vertical="top"/>
    </xf>
    <xf numFmtId="0" fontId="16" fillId="0" borderId="0">
      <alignment vertical="top"/>
    </xf>
    <xf numFmtId="0" fontId="16" fillId="0" borderId="0">
      <alignment vertical="top"/>
    </xf>
    <xf numFmtId="0" fontId="16" fillId="0" borderId="0">
      <alignment vertical="top"/>
    </xf>
    <xf numFmtId="0" fontId="16" fillId="0" borderId="0">
      <alignment vertical="top"/>
    </xf>
    <xf numFmtId="0" fontId="16" fillId="0" borderId="0">
      <alignment vertical="top"/>
    </xf>
    <xf numFmtId="0" fontId="16" fillId="0" borderId="0">
      <alignment vertical="top"/>
    </xf>
    <xf numFmtId="0" fontId="16" fillId="0" borderId="0">
      <alignment vertical="top"/>
    </xf>
    <xf numFmtId="0" fontId="16" fillId="0" borderId="0">
      <alignment vertical="top"/>
    </xf>
    <xf numFmtId="0" fontId="16" fillId="0" borderId="0">
      <alignment vertical="top"/>
    </xf>
    <xf numFmtId="0" fontId="16" fillId="0" borderId="0">
      <alignment vertical="top"/>
    </xf>
    <xf numFmtId="0" fontId="16" fillId="0" borderId="0">
      <alignment vertical="top"/>
    </xf>
    <xf numFmtId="0" fontId="16" fillId="0" borderId="0">
      <alignment vertical="top"/>
    </xf>
    <xf numFmtId="0" fontId="16" fillId="0" borderId="0">
      <alignment vertical="top"/>
    </xf>
    <xf numFmtId="0" fontId="3" fillId="0" borderId="0"/>
    <xf numFmtId="0" fontId="16" fillId="0" borderId="0">
      <alignment vertical="top"/>
    </xf>
    <xf numFmtId="0" fontId="5" fillId="0" borderId="0"/>
    <xf numFmtId="0" fontId="3" fillId="0" borderId="0"/>
    <xf numFmtId="0" fontId="3" fillId="0" borderId="0"/>
    <xf numFmtId="0" fontId="3" fillId="0" borderId="0"/>
    <xf numFmtId="0" fontId="16" fillId="0" borderId="0">
      <alignment vertical="top"/>
    </xf>
    <xf numFmtId="0" fontId="16" fillId="0" borderId="0">
      <alignment vertical="top"/>
    </xf>
    <xf numFmtId="0" fontId="16" fillId="0" borderId="0">
      <alignment vertical="top"/>
    </xf>
    <xf numFmtId="0" fontId="16" fillId="0" borderId="0">
      <alignment vertical="top"/>
    </xf>
    <xf numFmtId="0" fontId="16" fillId="0" borderId="0">
      <alignment vertical="top"/>
    </xf>
    <xf numFmtId="0" fontId="16" fillId="0" borderId="0">
      <alignment vertical="top"/>
    </xf>
    <xf numFmtId="0" fontId="16" fillId="0" borderId="0">
      <alignment vertical="top"/>
    </xf>
    <xf numFmtId="0" fontId="16" fillId="0" borderId="0">
      <alignment vertical="top"/>
    </xf>
    <xf numFmtId="0" fontId="16" fillId="0" borderId="0">
      <alignment vertical="top"/>
    </xf>
    <xf numFmtId="0" fontId="16" fillId="0" borderId="0">
      <alignment vertical="top"/>
    </xf>
    <xf numFmtId="0" fontId="16" fillId="0" borderId="0">
      <alignment vertical="top"/>
    </xf>
    <xf numFmtId="0" fontId="16" fillId="0" borderId="0">
      <alignment vertical="top"/>
    </xf>
    <xf numFmtId="0" fontId="16" fillId="0" borderId="0">
      <alignment vertical="top"/>
    </xf>
    <xf numFmtId="0" fontId="16" fillId="0" borderId="0">
      <alignment vertical="top"/>
    </xf>
    <xf numFmtId="0" fontId="16" fillId="0" borderId="0">
      <alignment vertical="top"/>
    </xf>
    <xf numFmtId="0" fontId="16" fillId="0" borderId="0">
      <alignment vertical="top"/>
    </xf>
    <xf numFmtId="0" fontId="16" fillId="0" borderId="0">
      <alignment vertical="top"/>
    </xf>
    <xf numFmtId="0" fontId="16" fillId="0" borderId="0">
      <alignment vertical="top"/>
    </xf>
    <xf numFmtId="0" fontId="16" fillId="0" borderId="0">
      <alignment vertical="top"/>
    </xf>
    <xf numFmtId="0" fontId="16" fillId="0" borderId="0">
      <alignment vertical="top"/>
    </xf>
    <xf numFmtId="0" fontId="16" fillId="0" borderId="0">
      <alignment vertical="top"/>
    </xf>
    <xf numFmtId="0" fontId="16" fillId="0" borderId="0">
      <alignment vertical="top"/>
    </xf>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6" fillId="0" borderId="0">
      <alignment vertical="top"/>
    </xf>
    <xf numFmtId="0" fontId="16" fillId="0" borderId="0">
      <alignment vertical="top"/>
    </xf>
    <xf numFmtId="0" fontId="16" fillId="0" borderId="0">
      <alignment vertical="top"/>
    </xf>
    <xf numFmtId="0" fontId="5" fillId="0" borderId="0"/>
    <xf numFmtId="0" fontId="16" fillId="0" borderId="0">
      <alignment vertical="top"/>
    </xf>
    <xf numFmtId="0" fontId="16" fillId="0" borderId="0">
      <alignment vertical="top"/>
    </xf>
    <xf numFmtId="0" fontId="16" fillId="0" borderId="0">
      <alignment vertical="top"/>
    </xf>
    <xf numFmtId="0" fontId="16" fillId="0" borderId="0">
      <alignment vertical="top"/>
    </xf>
    <xf numFmtId="0" fontId="16" fillId="0" borderId="0">
      <alignment vertical="top"/>
    </xf>
    <xf numFmtId="0" fontId="16" fillId="0" borderId="0">
      <alignment vertical="top"/>
    </xf>
    <xf numFmtId="0" fontId="16" fillId="0" borderId="0">
      <alignment vertical="top"/>
    </xf>
    <xf numFmtId="0" fontId="16" fillId="0" borderId="0">
      <alignment vertical="top"/>
    </xf>
    <xf numFmtId="0" fontId="16" fillId="0" borderId="0">
      <alignment vertical="top"/>
    </xf>
    <xf numFmtId="0" fontId="16" fillId="0" borderId="0">
      <alignment vertical="top"/>
    </xf>
    <xf numFmtId="0" fontId="5" fillId="0" borderId="0"/>
    <xf numFmtId="0" fontId="16" fillId="0" borderId="0">
      <alignment vertical="top"/>
    </xf>
    <xf numFmtId="0" fontId="16" fillId="0" borderId="0">
      <alignment vertical="top"/>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 fillId="0" borderId="0"/>
    <xf numFmtId="0" fontId="3" fillId="0" borderId="0"/>
    <xf numFmtId="0" fontId="3" fillId="0" borderId="0"/>
    <xf numFmtId="0" fontId="3" fillId="0" borderId="0"/>
    <xf numFmtId="0" fontId="3" fillId="0" borderId="0"/>
    <xf numFmtId="0" fontId="16" fillId="0" borderId="0">
      <alignment vertical="top"/>
    </xf>
    <xf numFmtId="0" fontId="16" fillId="0" borderId="0">
      <alignment vertical="top"/>
    </xf>
    <xf numFmtId="0" fontId="16" fillId="0" borderId="0">
      <alignment vertical="top"/>
    </xf>
    <xf numFmtId="0" fontId="16" fillId="0" borderId="0">
      <alignment vertical="top"/>
    </xf>
    <xf numFmtId="0" fontId="16" fillId="0" borderId="0">
      <alignment vertical="top"/>
    </xf>
    <xf numFmtId="0" fontId="16" fillId="0" borderId="0">
      <alignment vertical="top"/>
    </xf>
    <xf numFmtId="0" fontId="16" fillId="0" borderId="0">
      <alignment vertical="top"/>
    </xf>
    <xf numFmtId="0" fontId="16" fillId="0" borderId="0">
      <alignment vertical="top"/>
    </xf>
    <xf numFmtId="0" fontId="16" fillId="0" borderId="0">
      <alignment vertical="top"/>
    </xf>
    <xf numFmtId="0" fontId="16" fillId="0" borderId="0">
      <alignment vertical="top"/>
    </xf>
    <xf numFmtId="0" fontId="16" fillId="0" borderId="0">
      <alignment vertical="top"/>
    </xf>
    <xf numFmtId="0" fontId="16" fillId="0" borderId="0">
      <alignment vertical="top"/>
    </xf>
    <xf numFmtId="0" fontId="16" fillId="0" borderId="0">
      <alignment vertical="top"/>
    </xf>
    <xf numFmtId="0" fontId="16" fillId="0" borderId="0">
      <alignment vertical="top"/>
    </xf>
    <xf numFmtId="0" fontId="16" fillId="0" borderId="0">
      <alignment vertical="top"/>
    </xf>
    <xf numFmtId="0" fontId="16" fillId="0" borderId="0">
      <alignment vertical="top"/>
    </xf>
    <xf numFmtId="0" fontId="16" fillId="0" borderId="0">
      <alignment vertical="top"/>
    </xf>
    <xf numFmtId="0" fontId="16" fillId="0" borderId="0">
      <alignment vertical="top"/>
    </xf>
    <xf numFmtId="0" fontId="16" fillId="0" borderId="0">
      <alignment vertical="top"/>
    </xf>
    <xf numFmtId="0" fontId="16" fillId="0" borderId="0">
      <alignment vertical="top"/>
    </xf>
    <xf numFmtId="0" fontId="16" fillId="0" borderId="0">
      <alignment vertical="top"/>
    </xf>
    <xf numFmtId="0" fontId="16" fillId="0" borderId="0">
      <alignment vertical="top"/>
    </xf>
    <xf numFmtId="0" fontId="3" fillId="0" borderId="0"/>
    <xf numFmtId="0" fontId="3" fillId="0" borderId="0"/>
    <xf numFmtId="0" fontId="3" fillId="0" borderId="0"/>
    <xf numFmtId="0" fontId="16" fillId="0" borderId="0">
      <alignment vertical="top"/>
    </xf>
    <xf numFmtId="0" fontId="16" fillId="0" borderId="0">
      <alignment vertical="top"/>
    </xf>
    <xf numFmtId="0" fontId="16" fillId="0" borderId="0">
      <alignment vertical="top"/>
    </xf>
    <xf numFmtId="0" fontId="16" fillId="0" borderId="0">
      <alignment vertical="top"/>
    </xf>
    <xf numFmtId="0" fontId="16" fillId="0" borderId="0">
      <alignment vertical="top"/>
    </xf>
    <xf numFmtId="0" fontId="16" fillId="0" borderId="0">
      <alignment vertical="top"/>
    </xf>
    <xf numFmtId="0" fontId="16" fillId="0" borderId="0">
      <alignment vertical="top"/>
    </xf>
    <xf numFmtId="0" fontId="3" fillId="0" borderId="0"/>
    <xf numFmtId="0" fontId="16" fillId="0" borderId="0">
      <alignment vertical="top"/>
    </xf>
    <xf numFmtId="0" fontId="16" fillId="0" borderId="0">
      <alignment vertical="top"/>
    </xf>
    <xf numFmtId="0" fontId="16" fillId="0" borderId="0">
      <alignment vertical="top"/>
    </xf>
    <xf numFmtId="0" fontId="16" fillId="0" borderId="0">
      <alignment vertical="top"/>
    </xf>
    <xf numFmtId="0" fontId="16" fillId="0" borderId="0">
      <alignment vertical="top"/>
    </xf>
    <xf numFmtId="0" fontId="16" fillId="0" borderId="0">
      <alignment vertical="top"/>
    </xf>
    <xf numFmtId="0" fontId="16" fillId="0" borderId="0">
      <alignment vertical="top"/>
    </xf>
    <xf numFmtId="0" fontId="16" fillId="0" borderId="0">
      <alignment vertical="top"/>
    </xf>
    <xf numFmtId="0" fontId="16" fillId="0" borderId="0">
      <alignment vertical="top"/>
    </xf>
    <xf numFmtId="0" fontId="3" fillId="0" borderId="0"/>
    <xf numFmtId="0" fontId="16" fillId="0" borderId="0">
      <alignment vertical="top"/>
    </xf>
    <xf numFmtId="0" fontId="16" fillId="0" borderId="0">
      <alignment vertical="top"/>
    </xf>
    <xf numFmtId="0" fontId="16" fillId="0" borderId="0">
      <alignment vertical="top"/>
    </xf>
    <xf numFmtId="0" fontId="16" fillId="0" borderId="0">
      <alignment vertical="top"/>
    </xf>
    <xf numFmtId="0" fontId="16" fillId="0" borderId="0">
      <alignment vertical="top"/>
    </xf>
    <xf numFmtId="0" fontId="16" fillId="0" borderId="0">
      <alignment vertical="top"/>
    </xf>
    <xf numFmtId="0" fontId="16" fillId="0" borderId="0">
      <alignment vertical="top"/>
    </xf>
    <xf numFmtId="0" fontId="16" fillId="0" borderId="0">
      <alignment vertical="top"/>
    </xf>
    <xf numFmtId="0" fontId="16" fillId="0" borderId="0">
      <alignment vertical="top"/>
    </xf>
    <xf numFmtId="0" fontId="16" fillId="0" borderId="0">
      <alignment vertical="top"/>
    </xf>
    <xf numFmtId="0" fontId="16" fillId="0" borderId="0">
      <alignment vertical="top"/>
    </xf>
    <xf numFmtId="0" fontId="16" fillId="0" borderId="0">
      <alignment vertical="top"/>
    </xf>
    <xf numFmtId="0" fontId="16" fillId="0" borderId="0">
      <alignment vertical="top"/>
    </xf>
    <xf numFmtId="0" fontId="16" fillId="0" borderId="0">
      <alignment vertical="top"/>
    </xf>
    <xf numFmtId="0" fontId="16" fillId="0" borderId="0">
      <alignment vertical="top"/>
    </xf>
    <xf numFmtId="0" fontId="16" fillId="0" borderId="0">
      <alignment vertical="top"/>
    </xf>
    <xf numFmtId="0" fontId="5" fillId="0" borderId="0"/>
    <xf numFmtId="0" fontId="5" fillId="0" borderId="0"/>
    <xf numFmtId="0" fontId="3" fillId="0" borderId="0"/>
    <xf numFmtId="0" fontId="5" fillId="0" borderId="0"/>
    <xf numFmtId="0" fontId="5" fillId="0" borderId="0"/>
    <xf numFmtId="0" fontId="3" fillId="0" borderId="0"/>
    <xf numFmtId="0" fontId="5" fillId="0" borderId="0"/>
    <xf numFmtId="0" fontId="13" fillId="0" borderId="0"/>
    <xf numFmtId="0" fontId="13" fillId="0" borderId="0"/>
    <xf numFmtId="0" fontId="13" fillId="0" borderId="0"/>
    <xf numFmtId="0" fontId="3" fillId="0" borderId="0"/>
    <xf numFmtId="0" fontId="16" fillId="0" borderId="0">
      <alignment vertical="top"/>
    </xf>
    <xf numFmtId="0" fontId="16" fillId="0" borderId="0">
      <alignment vertical="top"/>
    </xf>
    <xf numFmtId="0" fontId="16" fillId="0" borderId="0">
      <alignment vertical="top"/>
    </xf>
    <xf numFmtId="0" fontId="16" fillId="0" borderId="0">
      <alignment vertical="top"/>
    </xf>
    <xf numFmtId="0" fontId="16" fillId="0" borderId="0">
      <alignment vertical="top"/>
    </xf>
    <xf numFmtId="0" fontId="3" fillId="0" borderId="0"/>
    <xf numFmtId="0" fontId="16" fillId="0" borderId="0">
      <alignment vertical="top"/>
    </xf>
    <xf numFmtId="0" fontId="16" fillId="0" borderId="0">
      <alignment vertical="top"/>
    </xf>
    <xf numFmtId="0" fontId="16" fillId="0" borderId="0">
      <alignment vertical="top"/>
    </xf>
    <xf numFmtId="0" fontId="16" fillId="0" borderId="0">
      <alignment vertical="top"/>
    </xf>
    <xf numFmtId="0" fontId="16" fillId="0" borderId="0">
      <alignment vertical="top"/>
    </xf>
    <xf numFmtId="0" fontId="16" fillId="0" borderId="0">
      <alignment vertical="top"/>
    </xf>
    <xf numFmtId="0" fontId="16" fillId="0" borderId="0">
      <alignment vertical="top"/>
    </xf>
    <xf numFmtId="0" fontId="16" fillId="0" borderId="0">
      <alignment vertical="top"/>
    </xf>
    <xf numFmtId="0" fontId="5" fillId="4" borderId="16" applyNumberFormat="0" applyFont="0" applyAlignment="0" applyProtection="0"/>
    <xf numFmtId="40" fontId="16" fillId="8" borderId="0">
      <alignment horizontal="right"/>
    </xf>
    <xf numFmtId="0" fontId="34" fillId="7" borderId="0">
      <alignment horizontal="center"/>
    </xf>
    <xf numFmtId="0" fontId="18" fillId="9" borderId="0"/>
    <xf numFmtId="0" fontId="35" fillId="8" borderId="0" applyBorder="0">
      <alignment horizontal="centerContinuous"/>
    </xf>
    <xf numFmtId="0" fontId="36" fillId="13" borderId="0" applyBorder="0">
      <alignment horizontal="centerContinuous"/>
    </xf>
    <xf numFmtId="178" fontId="5" fillId="0" borderId="0" applyFont="0" applyFill="0" applyBorder="0" applyAlignment="0" applyProtection="0"/>
    <xf numFmtId="182" fontId="5" fillId="0" borderId="0" applyFont="0" applyFill="0" applyBorder="0" applyAlignment="0" applyProtection="0"/>
    <xf numFmtId="10" fontId="5" fillId="0" borderId="0" applyFont="0" applyFill="0" applyBorder="0" applyAlignment="0" applyProtection="0"/>
    <xf numFmtId="10" fontId="5" fillId="0" borderId="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6" fillId="0" borderId="0" applyFont="0" applyFill="0" applyBorder="0" applyAlignment="0" applyProtection="0">
      <alignment vertical="top"/>
    </xf>
    <xf numFmtId="175" fontId="5" fillId="0" borderId="0" applyFill="0" applyBorder="0" applyAlignment="0"/>
    <xf numFmtId="176" fontId="29" fillId="0" borderId="0" applyFill="0" applyBorder="0" applyAlignment="0"/>
    <xf numFmtId="175" fontId="5" fillId="0" borderId="0" applyFill="0" applyBorder="0" applyAlignment="0"/>
    <xf numFmtId="179" fontId="5" fillId="0" borderId="0" applyFill="0" applyBorder="0" applyAlignment="0"/>
    <xf numFmtId="176" fontId="29" fillId="0" borderId="0" applyFill="0" applyBorder="0" applyAlignment="0"/>
    <xf numFmtId="183" fontId="37" fillId="0" borderId="0" applyNumberFormat="0" applyFill="0" applyBorder="0" applyAlignment="0" applyProtection="0">
      <alignment horizontal="left"/>
    </xf>
    <xf numFmtId="4" fontId="18" fillId="6" borderId="20" applyNumberFormat="0" applyProtection="0">
      <alignment horizontal="left" vertical="center"/>
    </xf>
    <xf numFmtId="4" fontId="18" fillId="14" borderId="0" applyNumberFormat="0" applyProtection="0">
      <alignment horizontal="left" vertical="center"/>
    </xf>
    <xf numFmtId="4" fontId="16" fillId="15" borderId="20" applyNumberFormat="0" applyProtection="0">
      <alignment horizontal="right" vertical="center"/>
    </xf>
    <xf numFmtId="4" fontId="16" fillId="16" borderId="20" applyNumberFormat="0" applyProtection="0">
      <alignment horizontal="left" vertical="center"/>
    </xf>
    <xf numFmtId="0" fontId="16" fillId="14" borderId="20" applyNumberFormat="0" applyProtection="0">
      <alignment horizontal="left" vertical="top"/>
    </xf>
    <xf numFmtId="0" fontId="5" fillId="0" borderId="0"/>
    <xf numFmtId="0" fontId="5" fillId="0" borderId="0"/>
    <xf numFmtId="0" fontId="26" fillId="0" borderId="0"/>
    <xf numFmtId="0" fontId="19" fillId="0" borderId="0"/>
    <xf numFmtId="40" fontId="38" fillId="0" borderId="0" applyBorder="0">
      <alignment horizontal="right"/>
    </xf>
    <xf numFmtId="49" fontId="16" fillId="0" borderId="0" applyFill="0" applyBorder="0" applyAlignment="0"/>
    <xf numFmtId="184" fontId="5" fillId="0" borderId="0" applyFill="0" applyBorder="0" applyAlignment="0"/>
    <xf numFmtId="185" fontId="5" fillId="0" borderId="0" applyFill="0" applyBorder="0" applyAlignment="0"/>
    <xf numFmtId="40" fontId="39" fillId="0" borderId="0"/>
    <xf numFmtId="170" fontId="5" fillId="0" borderId="0" applyFont="0" applyFill="0" applyBorder="0" applyAlignment="0" applyProtection="0"/>
    <xf numFmtId="171" fontId="5" fillId="0" borderId="0" applyFont="0" applyFill="0" applyBorder="0" applyAlignment="0" applyProtection="0"/>
    <xf numFmtId="186" fontId="5" fillId="0" borderId="0" applyFont="0" applyFill="0" applyBorder="0" applyAlignment="0" applyProtection="0"/>
    <xf numFmtId="187" fontId="5" fillId="0" borderId="0" applyFont="0" applyFill="0" applyBorder="0" applyAlignment="0" applyProtection="0"/>
    <xf numFmtId="0" fontId="16" fillId="14" borderId="21" applyNumberFormat="0" applyProtection="0">
      <alignment horizontal="left" vertical="top"/>
    </xf>
    <xf numFmtId="4" fontId="16" fillId="16" borderId="21" applyNumberFormat="0" applyProtection="0">
      <alignment horizontal="left" vertical="center"/>
    </xf>
    <xf numFmtId="4" fontId="16" fillId="15" borderId="21" applyNumberFormat="0" applyProtection="0">
      <alignment horizontal="right" vertical="center"/>
    </xf>
    <xf numFmtId="4" fontId="18" fillId="6" borderId="21" applyNumberFormat="0" applyProtection="0">
      <alignment horizontal="left" vertical="center"/>
    </xf>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0" fontId="16" fillId="0" borderId="0">
      <alignment vertical="top"/>
    </xf>
    <xf numFmtId="0" fontId="16" fillId="0" borderId="0">
      <alignment vertical="top"/>
    </xf>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0" fontId="16" fillId="0" borderId="0">
      <alignment vertical="top"/>
    </xf>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165" fontId="16" fillId="0" borderId="0" applyFont="0" applyFill="0" applyBorder="0" applyAlignment="0" applyProtection="0">
      <alignment vertical="top"/>
    </xf>
    <xf numFmtId="165" fontId="16" fillId="0" borderId="0" applyFont="0" applyFill="0" applyBorder="0" applyAlignment="0" applyProtection="0">
      <alignment vertical="top"/>
    </xf>
    <xf numFmtId="165" fontId="16" fillId="0" borderId="0" applyFont="0" applyFill="0" applyBorder="0" applyAlignment="0" applyProtection="0">
      <alignment vertical="top"/>
    </xf>
    <xf numFmtId="165" fontId="16" fillId="0" borderId="0" applyFont="0" applyFill="0" applyBorder="0" applyAlignment="0" applyProtection="0">
      <alignment vertical="top"/>
    </xf>
    <xf numFmtId="165" fontId="16" fillId="0" borderId="0" applyFont="0" applyFill="0" applyBorder="0" applyAlignment="0" applyProtection="0">
      <alignment vertical="top"/>
    </xf>
    <xf numFmtId="165" fontId="16" fillId="0" borderId="0" applyFont="0" applyFill="0" applyBorder="0" applyAlignment="0" applyProtection="0">
      <alignment vertical="top"/>
    </xf>
    <xf numFmtId="165" fontId="16" fillId="0" borderId="0" applyFont="0" applyFill="0" applyBorder="0" applyAlignment="0" applyProtection="0">
      <alignment vertical="top"/>
    </xf>
    <xf numFmtId="165" fontId="16" fillId="0" borderId="0" applyFont="0" applyFill="0" applyBorder="0" applyAlignment="0" applyProtection="0">
      <alignment vertical="top"/>
    </xf>
    <xf numFmtId="165" fontId="16" fillId="0" borderId="0" applyFont="0" applyFill="0" applyBorder="0" applyAlignment="0" applyProtection="0">
      <alignment vertical="top"/>
    </xf>
    <xf numFmtId="0" fontId="22" fillId="0" borderId="23">
      <alignment horizontal="left" vertical="center"/>
    </xf>
    <xf numFmtId="10" fontId="24" fillId="5" borderId="24" applyNumberFormat="0" applyBorder="0" applyAlignment="0" applyProtection="0"/>
    <xf numFmtId="10" fontId="24" fillId="5" borderId="24" applyNumberFormat="0" applyBorder="0" applyAlignment="0" applyProtection="0"/>
    <xf numFmtId="10" fontId="24" fillId="5" borderId="24" applyNumberFormat="0" applyBorder="0" applyAlignment="0" applyProtection="0"/>
    <xf numFmtId="10" fontId="24" fillId="5" borderId="24" applyNumberFormat="0" applyBorder="0" applyAlignment="0" applyProtection="0"/>
    <xf numFmtId="10" fontId="24" fillId="5" borderId="24" applyNumberFormat="0" applyBorder="0" applyAlignment="0" applyProtection="0"/>
    <xf numFmtId="10" fontId="24" fillId="5" borderId="24" applyNumberFormat="0" applyBorder="0" applyAlignment="0" applyProtection="0"/>
    <xf numFmtId="10" fontId="24" fillId="5" borderId="24" applyNumberFormat="0" applyBorder="0" applyAlignment="0" applyProtection="0"/>
    <xf numFmtId="10" fontId="24" fillId="5" borderId="24" applyNumberFormat="0" applyBorder="0" applyAlignment="0" applyProtection="0"/>
    <xf numFmtId="10" fontId="24" fillId="5" borderId="24" applyNumberFormat="0" applyBorder="0" applyAlignment="0" applyProtection="0"/>
    <xf numFmtId="10" fontId="24" fillId="5" borderId="24" applyNumberFormat="0" applyBorder="0" applyAlignment="0" applyProtection="0"/>
    <xf numFmtId="10" fontId="24" fillId="5" borderId="24" applyNumberFormat="0" applyBorder="0" applyAlignment="0" applyProtection="0"/>
    <xf numFmtId="10" fontId="24" fillId="12" borderId="24" applyNumberFormat="0" applyBorder="0" applyAlignment="0" applyProtection="0"/>
    <xf numFmtId="10" fontId="24" fillId="5" borderId="24" applyNumberFormat="0" applyBorder="0" applyAlignment="0" applyProtection="0"/>
    <xf numFmtId="10" fontId="24" fillId="5" borderId="24" applyNumberFormat="0" applyBorder="0" applyAlignment="0" applyProtection="0"/>
    <xf numFmtId="10" fontId="24" fillId="5" borderId="24" applyNumberFormat="0" applyBorder="0" applyAlignment="0" applyProtection="0"/>
    <xf numFmtId="10" fontId="24" fillId="5" borderId="24" applyNumberFormat="0" applyBorder="0" applyAlignment="0" applyProtection="0"/>
    <xf numFmtId="10" fontId="24" fillId="5" borderId="24" applyNumberFormat="0" applyBorder="0" applyAlignment="0" applyProtection="0"/>
    <xf numFmtId="10" fontId="24" fillId="5" borderId="24" applyNumberFormat="0" applyBorder="0" applyAlignment="0" applyProtection="0"/>
    <xf numFmtId="10" fontId="24" fillId="5" borderId="24" applyNumberFormat="0" applyBorder="0" applyAlignment="0" applyProtection="0"/>
    <xf numFmtId="10" fontId="24" fillId="5" borderId="24" applyNumberFormat="0" applyBorder="0" applyAlignment="0" applyProtection="0"/>
    <xf numFmtId="10" fontId="24" fillId="5" borderId="24" applyNumberFormat="0" applyBorder="0" applyAlignment="0" applyProtection="0"/>
    <xf numFmtId="10" fontId="24" fillId="5" borderId="24" applyNumberFormat="0" applyBorder="0" applyAlignment="0" applyProtection="0"/>
    <xf numFmtId="10" fontId="24" fillId="5" borderId="24" applyNumberFormat="0" applyBorder="0" applyAlignment="0" applyProtection="0"/>
    <xf numFmtId="10" fontId="24" fillId="5" borderId="24" applyNumberFormat="0" applyBorder="0" applyAlignment="0" applyProtection="0"/>
    <xf numFmtId="10" fontId="24" fillId="5" borderId="24" applyNumberFormat="0" applyBorder="0" applyAlignment="0" applyProtection="0"/>
    <xf numFmtId="10" fontId="24" fillId="5" borderId="24" applyNumberFormat="0" applyBorder="0" applyAlignment="0" applyProtection="0"/>
    <xf numFmtId="10" fontId="24" fillId="5" borderId="24" applyNumberFormat="0" applyBorder="0" applyAlignment="0" applyProtection="0"/>
    <xf numFmtId="10" fontId="24" fillId="5" borderId="24" applyNumberFormat="0" applyBorder="0" applyAlignment="0" applyProtection="0"/>
    <xf numFmtId="10" fontId="24" fillId="5" borderId="24" applyNumberFormat="0" applyBorder="0" applyAlignment="0" applyProtection="0"/>
    <xf numFmtId="10" fontId="24" fillId="5" borderId="24" applyNumberFormat="0" applyBorder="0" applyAlignment="0" applyProtection="0"/>
    <xf numFmtId="10" fontId="24" fillId="5" borderId="24" applyNumberFormat="0" applyBorder="0" applyAlignment="0" applyProtection="0"/>
    <xf numFmtId="10" fontId="24" fillId="5" borderId="24" applyNumberFormat="0" applyBorder="0" applyAlignment="0" applyProtection="0"/>
    <xf numFmtId="10" fontId="24" fillId="5" borderId="24" applyNumberFormat="0" applyBorder="0" applyAlignment="0" applyProtection="0"/>
    <xf numFmtId="10" fontId="24" fillId="5" borderId="24" applyNumberFormat="0" applyBorder="0" applyAlignment="0" applyProtection="0"/>
    <xf numFmtId="10" fontId="24" fillId="5" borderId="24" applyNumberFormat="0" applyBorder="0" applyAlignment="0" applyProtection="0"/>
    <xf numFmtId="10" fontId="24" fillId="5" borderId="24" applyNumberFormat="0" applyBorder="0" applyAlignment="0" applyProtection="0"/>
    <xf numFmtId="10" fontId="24" fillId="5" borderId="24" applyNumberFormat="0" applyBorder="0" applyAlignment="0" applyProtection="0"/>
    <xf numFmtId="10" fontId="24" fillId="5" borderId="24" applyNumberFormat="0" applyBorder="0" applyAlignment="0" applyProtection="0"/>
    <xf numFmtId="10" fontId="24" fillId="5" borderId="24" applyNumberFormat="0" applyBorder="0" applyAlignment="0" applyProtection="0"/>
    <xf numFmtId="10" fontId="24" fillId="5" borderId="24" applyNumberFormat="0" applyBorder="0" applyAlignment="0" applyProtection="0"/>
    <xf numFmtId="10" fontId="24" fillId="5" borderId="24" applyNumberFormat="0" applyBorder="0" applyAlignment="0" applyProtection="0"/>
    <xf numFmtId="10" fontId="24" fillId="5" borderId="24" applyNumberFormat="0" applyBorder="0" applyAlignment="0" applyProtection="0"/>
    <xf numFmtId="10" fontId="24" fillId="5" borderId="24" applyNumberFormat="0" applyBorder="0" applyAlignment="0" applyProtection="0"/>
    <xf numFmtId="10" fontId="24" fillId="5" borderId="24" applyNumberFormat="0" applyBorder="0" applyAlignment="0" applyProtection="0"/>
    <xf numFmtId="10" fontId="24" fillId="5" borderId="24" applyNumberFormat="0" applyBorder="0" applyAlignment="0" applyProtection="0"/>
    <xf numFmtId="10" fontId="24" fillId="5" borderId="24" applyNumberFormat="0" applyBorder="0" applyAlignment="0" applyProtection="0"/>
    <xf numFmtId="10" fontId="24" fillId="5" borderId="24" applyNumberFormat="0" applyBorder="0" applyAlignment="0" applyProtection="0"/>
    <xf numFmtId="10" fontId="24" fillId="5" borderId="24" applyNumberFormat="0" applyBorder="0" applyAlignment="0" applyProtection="0"/>
    <xf numFmtId="10" fontId="24" fillId="5" borderId="24" applyNumberFormat="0" applyBorder="0" applyAlignment="0" applyProtection="0"/>
    <xf numFmtId="10" fontId="24" fillId="5" borderId="24" applyNumberFormat="0" applyBorder="0" applyAlignment="0" applyProtection="0"/>
    <xf numFmtId="10" fontId="24" fillId="5" borderId="24" applyNumberFormat="0" applyBorder="0" applyAlignment="0" applyProtection="0"/>
    <xf numFmtId="10" fontId="24" fillId="5" borderId="24" applyNumberFormat="0" applyBorder="0" applyAlignment="0" applyProtection="0"/>
    <xf numFmtId="10" fontId="24" fillId="5" borderId="24" applyNumberFormat="0" applyBorder="0" applyAlignment="0" applyProtection="0"/>
    <xf numFmtId="165" fontId="16" fillId="0" borderId="0" applyFont="0" applyFill="0" applyBorder="0" applyAlignment="0" applyProtection="0">
      <alignment vertical="top"/>
    </xf>
    <xf numFmtId="165" fontId="16" fillId="0" borderId="0" applyFont="0" applyFill="0" applyBorder="0" applyAlignment="0" applyProtection="0">
      <alignment vertical="top"/>
    </xf>
    <xf numFmtId="165" fontId="16" fillId="0" borderId="0" applyFont="0" applyFill="0" applyBorder="0" applyAlignment="0" applyProtection="0">
      <alignment vertical="top"/>
    </xf>
    <xf numFmtId="165" fontId="16" fillId="0" borderId="0" applyFont="0" applyFill="0" applyBorder="0" applyAlignment="0" applyProtection="0">
      <alignment vertical="top"/>
    </xf>
    <xf numFmtId="165" fontId="16" fillId="0" borderId="0" applyFont="0" applyFill="0" applyBorder="0" applyAlignment="0" applyProtection="0">
      <alignment vertical="top"/>
    </xf>
    <xf numFmtId="165" fontId="16" fillId="0" borderId="0" applyFont="0" applyFill="0" applyBorder="0" applyAlignment="0" applyProtection="0">
      <alignment vertical="top"/>
    </xf>
    <xf numFmtId="165" fontId="16" fillId="0" borderId="0" applyFont="0" applyFill="0" applyBorder="0" applyAlignment="0" applyProtection="0">
      <alignment vertical="top"/>
    </xf>
    <xf numFmtId="165" fontId="16" fillId="0" borderId="0" applyFont="0" applyFill="0" applyBorder="0" applyAlignment="0" applyProtection="0">
      <alignment vertical="top"/>
    </xf>
    <xf numFmtId="165" fontId="16" fillId="0" borderId="0" applyFont="0" applyFill="0" applyBorder="0" applyAlignment="0" applyProtection="0">
      <alignment vertical="top"/>
    </xf>
    <xf numFmtId="165" fontId="16" fillId="0" borderId="0" applyFont="0" applyFill="0" applyBorder="0" applyAlignment="0" applyProtection="0">
      <alignment vertical="top"/>
    </xf>
    <xf numFmtId="165" fontId="16" fillId="0" borderId="0" applyFont="0" applyFill="0" applyBorder="0" applyAlignment="0" applyProtection="0">
      <alignment vertical="top"/>
    </xf>
    <xf numFmtId="165" fontId="16" fillId="0" borderId="0" applyFont="0" applyFill="0" applyBorder="0" applyAlignment="0" applyProtection="0">
      <alignment vertical="top"/>
    </xf>
    <xf numFmtId="165" fontId="16" fillId="0" borderId="0" applyFont="0" applyFill="0" applyBorder="0" applyAlignment="0" applyProtection="0">
      <alignment vertical="top"/>
    </xf>
    <xf numFmtId="165" fontId="16" fillId="0" borderId="0" applyFont="0" applyFill="0" applyBorder="0" applyAlignment="0" applyProtection="0">
      <alignment vertical="top"/>
    </xf>
    <xf numFmtId="165" fontId="16" fillId="0" borderId="0" applyFont="0" applyFill="0" applyBorder="0" applyAlignment="0" applyProtection="0">
      <alignment vertical="top"/>
    </xf>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0" fontId="16" fillId="0" borderId="0">
      <alignment vertical="top"/>
    </xf>
    <xf numFmtId="0" fontId="16" fillId="0" borderId="0">
      <alignment vertical="top"/>
    </xf>
    <xf numFmtId="0" fontId="16" fillId="0" borderId="0">
      <alignment vertical="top"/>
    </xf>
    <xf numFmtId="43" fontId="16" fillId="0" borderId="0" applyFont="0" applyFill="0" applyBorder="0" applyAlignment="0" applyProtection="0">
      <alignment vertical="top"/>
    </xf>
    <xf numFmtId="0" fontId="16" fillId="0" borderId="0">
      <alignment vertical="top"/>
    </xf>
    <xf numFmtId="0" fontId="16" fillId="0" borderId="0">
      <alignment vertical="top"/>
    </xf>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0" fontId="16" fillId="0" borderId="0">
      <alignment vertical="top"/>
    </xf>
    <xf numFmtId="0" fontId="16" fillId="0" borderId="0">
      <alignment vertical="top"/>
    </xf>
    <xf numFmtId="0" fontId="16" fillId="0" borderId="0">
      <alignment vertical="top"/>
    </xf>
    <xf numFmtId="0" fontId="16" fillId="0" borderId="0">
      <alignment vertical="top"/>
    </xf>
    <xf numFmtId="0" fontId="16" fillId="0" borderId="0">
      <alignment vertical="top"/>
    </xf>
    <xf numFmtId="0" fontId="16" fillId="0" borderId="0">
      <alignment vertical="top"/>
    </xf>
    <xf numFmtId="43" fontId="16" fillId="0" borderId="0" applyFont="0" applyFill="0" applyBorder="0" applyAlignment="0" applyProtection="0">
      <alignment vertical="top"/>
    </xf>
    <xf numFmtId="0" fontId="16" fillId="0" borderId="0">
      <alignment vertical="top"/>
    </xf>
    <xf numFmtId="0" fontId="16" fillId="0" borderId="0">
      <alignment vertical="top"/>
    </xf>
    <xf numFmtId="0" fontId="16" fillId="0" borderId="0">
      <alignment vertical="top"/>
    </xf>
    <xf numFmtId="0" fontId="16" fillId="0" borderId="0">
      <alignment vertical="top"/>
    </xf>
    <xf numFmtId="43" fontId="3" fillId="0" borderId="0" applyFont="0" applyFill="0" applyBorder="0" applyAlignment="0" applyProtection="0"/>
    <xf numFmtId="43" fontId="3" fillId="0" borderId="0" applyFont="0" applyFill="0" applyBorder="0" applyAlignment="0" applyProtection="0"/>
    <xf numFmtId="0" fontId="16" fillId="0" borderId="0">
      <alignment vertical="top"/>
    </xf>
    <xf numFmtId="43" fontId="3" fillId="0" borderId="0" applyFont="0" applyFill="0" applyBorder="0" applyAlignment="0" applyProtection="0"/>
    <xf numFmtId="0" fontId="16" fillId="0" borderId="0">
      <alignment vertical="top"/>
    </xf>
    <xf numFmtId="43" fontId="3" fillId="0" borderId="0" applyFont="0" applyFill="0" applyBorder="0" applyAlignment="0" applyProtection="0"/>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0" fontId="16" fillId="0" borderId="0">
      <alignment vertical="top"/>
    </xf>
    <xf numFmtId="0" fontId="16" fillId="0" borderId="0">
      <alignment vertical="top"/>
    </xf>
    <xf numFmtId="0" fontId="16" fillId="0" borderId="0">
      <alignment vertical="top"/>
    </xf>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3" fontId="5"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5" fillId="0" borderId="0" applyFont="0" applyFill="0" applyBorder="0" applyAlignment="0" applyProtection="0">
      <alignment vertical="center"/>
    </xf>
    <xf numFmtId="43" fontId="3" fillId="0" borderId="0" applyFont="0" applyFill="0" applyBorder="0" applyAlignment="0" applyProtection="0"/>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3" fillId="0" borderId="0" applyFont="0" applyFill="0" applyBorder="0" applyAlignment="0" applyProtection="0"/>
    <xf numFmtId="43" fontId="3" fillId="0" borderId="0" applyFont="0" applyFill="0" applyBorder="0" applyAlignment="0" applyProtection="0"/>
    <xf numFmtId="43" fontId="5" fillId="0" borderId="0" applyFont="0" applyFill="0" applyBorder="0" applyAlignment="0" applyProtection="0"/>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6" fillId="0" borderId="0" applyFont="0" applyFill="0" applyBorder="0" applyAlignment="0" applyProtection="0">
      <alignment vertical="top"/>
    </xf>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6" fillId="0" borderId="0" applyFont="0" applyFill="0" applyBorder="0" applyAlignment="0" applyProtection="0">
      <alignment vertical="top"/>
    </xf>
    <xf numFmtId="43" fontId="3" fillId="0" borderId="0" applyFont="0" applyFill="0" applyBorder="0" applyAlignment="0" applyProtection="0"/>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3"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6" fillId="0" borderId="0" applyFont="0" applyFill="0" applyBorder="0" applyAlignment="0" applyProtection="0">
      <alignment vertical="top"/>
    </xf>
    <xf numFmtId="43" fontId="5" fillId="0" borderId="0" applyFont="0" applyFill="0" applyBorder="0" applyAlignment="0" applyProtection="0"/>
    <xf numFmtId="43" fontId="21" fillId="0" borderId="0" applyFont="0" applyFill="0" applyBorder="0" applyAlignment="0" applyProtection="0"/>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5" fillId="0" borderId="0" applyFont="0" applyFill="0" applyBorder="0" applyAlignment="0" applyProtection="0"/>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 fontId="18" fillId="6" borderId="25" applyNumberFormat="0" applyProtection="0">
      <alignment horizontal="left" vertical="center"/>
    </xf>
    <xf numFmtId="4" fontId="16" fillId="15" borderId="25" applyNumberFormat="0" applyProtection="0">
      <alignment horizontal="right" vertical="center"/>
    </xf>
    <xf numFmtId="4" fontId="16" fillId="16" borderId="25" applyNumberFormat="0" applyProtection="0">
      <alignment horizontal="left" vertical="center"/>
    </xf>
    <xf numFmtId="0" fontId="16" fillId="14" borderId="25" applyNumberFormat="0" applyProtection="0">
      <alignment horizontal="left" vertical="top"/>
    </xf>
    <xf numFmtId="43" fontId="3" fillId="0" borderId="0" applyFont="0" applyFill="0" applyBorder="0" applyAlignment="0" applyProtection="0"/>
    <xf numFmtId="0" fontId="16" fillId="14" borderId="25" applyNumberFormat="0" applyProtection="0">
      <alignment horizontal="left" vertical="top"/>
    </xf>
    <xf numFmtId="4" fontId="16" fillId="16" borderId="25" applyNumberFormat="0" applyProtection="0">
      <alignment horizontal="left" vertical="center"/>
    </xf>
    <xf numFmtId="4" fontId="16" fillId="15" borderId="25" applyNumberFormat="0" applyProtection="0">
      <alignment horizontal="right" vertical="center"/>
    </xf>
    <xf numFmtId="4" fontId="18" fillId="6" borderId="25" applyNumberFormat="0" applyProtection="0">
      <alignment horizontal="left" vertical="center"/>
    </xf>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0" fontId="42" fillId="0" borderId="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3" fontId="5"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5" fillId="0" borderId="0" applyFont="0" applyFill="0" applyBorder="0" applyAlignment="0" applyProtection="0">
      <alignment vertical="center"/>
    </xf>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3" fontId="5"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3" fontId="5"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5" fillId="0" borderId="0" applyFont="0" applyFill="0" applyBorder="0" applyAlignment="0" applyProtection="0">
      <alignment vertical="center"/>
    </xf>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5"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3" fontId="5"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5" fillId="0" borderId="0" applyFont="0" applyFill="0" applyBorder="0" applyAlignment="0" applyProtection="0">
      <alignment vertical="center"/>
    </xf>
    <xf numFmtId="43" fontId="3" fillId="0" borderId="0" applyFont="0" applyFill="0" applyBorder="0" applyAlignment="0" applyProtection="0"/>
    <xf numFmtId="43" fontId="3" fillId="0" borderId="0" applyFont="0" applyFill="0" applyBorder="0" applyAlignment="0" applyProtection="0"/>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3" fillId="0" borderId="0" applyFont="0" applyFill="0" applyBorder="0" applyAlignment="0" applyProtection="0"/>
    <xf numFmtId="43" fontId="3" fillId="0" borderId="0" applyFont="0" applyFill="0" applyBorder="0" applyAlignment="0" applyProtection="0"/>
    <xf numFmtId="43" fontId="5" fillId="0" borderId="0" applyFont="0" applyFill="0" applyBorder="0" applyAlignment="0" applyProtection="0"/>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6" fillId="0" borderId="0" applyFont="0" applyFill="0" applyBorder="0" applyAlignment="0" applyProtection="0">
      <alignment vertical="top"/>
    </xf>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6" fillId="0" borderId="0" applyFont="0" applyFill="0" applyBorder="0" applyAlignment="0" applyProtection="0">
      <alignment vertical="top"/>
    </xf>
    <xf numFmtId="43" fontId="3" fillId="0" borderId="0" applyFont="0" applyFill="0" applyBorder="0" applyAlignment="0" applyProtection="0"/>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3"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6" fillId="0" borderId="0" applyFont="0" applyFill="0" applyBorder="0" applyAlignment="0" applyProtection="0">
      <alignment vertical="top"/>
    </xf>
    <xf numFmtId="43" fontId="5" fillId="0" borderId="0" applyFont="0" applyFill="0" applyBorder="0" applyAlignment="0" applyProtection="0"/>
    <xf numFmtId="43" fontId="21" fillId="0" borderId="0" applyFont="0" applyFill="0" applyBorder="0" applyAlignment="0" applyProtection="0"/>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5" fillId="0" borderId="0" applyFont="0" applyFill="0" applyBorder="0" applyAlignment="0" applyProtection="0"/>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22" fillId="0" borderId="26">
      <alignment horizontal="left" vertical="center"/>
    </xf>
    <xf numFmtId="4" fontId="18" fillId="6" borderId="29" applyNumberFormat="0" applyProtection="0">
      <alignment horizontal="left" vertical="center"/>
    </xf>
    <xf numFmtId="4" fontId="16" fillId="15" borderId="29" applyNumberFormat="0" applyProtection="0">
      <alignment horizontal="right" vertical="center"/>
    </xf>
    <xf numFmtId="4" fontId="16" fillId="16" borderId="29" applyNumberFormat="0" applyProtection="0">
      <alignment horizontal="left" vertical="center"/>
    </xf>
    <xf numFmtId="0" fontId="16" fillId="14" borderId="29" applyNumberFormat="0" applyProtection="0">
      <alignment horizontal="left" vertical="top"/>
    </xf>
    <xf numFmtId="0" fontId="16" fillId="14" borderId="29" applyNumberFormat="0" applyProtection="0">
      <alignment horizontal="left" vertical="top"/>
    </xf>
    <xf numFmtId="4" fontId="16" fillId="16" borderId="29" applyNumberFormat="0" applyProtection="0">
      <alignment horizontal="left" vertical="center"/>
    </xf>
    <xf numFmtId="4" fontId="16" fillId="15" borderId="29" applyNumberFormat="0" applyProtection="0">
      <alignment horizontal="right" vertical="center"/>
    </xf>
    <xf numFmtId="4" fontId="18" fillId="6" borderId="29" applyNumberFormat="0" applyProtection="0">
      <alignment horizontal="left" vertical="center"/>
    </xf>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0" fontId="22" fillId="0" borderId="26">
      <alignment horizontal="left" vertical="center"/>
    </xf>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0" fontId="5" fillId="0" borderId="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3" fontId="5"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3" fontId="5"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5" fillId="0" borderId="0" applyFont="0" applyFill="0" applyBorder="0" applyAlignment="0" applyProtection="0">
      <alignment vertical="center"/>
    </xf>
    <xf numFmtId="43" fontId="3" fillId="0" borderId="0" applyFont="0" applyFill="0" applyBorder="0" applyAlignment="0" applyProtection="0"/>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3" fillId="0" borderId="0" applyFont="0" applyFill="0" applyBorder="0" applyAlignment="0" applyProtection="0"/>
    <xf numFmtId="43" fontId="3" fillId="0" borderId="0" applyFont="0" applyFill="0" applyBorder="0" applyAlignment="0" applyProtection="0"/>
    <xf numFmtId="43" fontId="5" fillId="0" borderId="0" applyFont="0" applyFill="0" applyBorder="0" applyAlignment="0" applyProtection="0"/>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6" fillId="0" borderId="0" applyFont="0" applyFill="0" applyBorder="0" applyAlignment="0" applyProtection="0">
      <alignment vertical="top"/>
    </xf>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6" fillId="0" borderId="0" applyFont="0" applyFill="0" applyBorder="0" applyAlignment="0" applyProtection="0">
      <alignment vertical="top"/>
    </xf>
    <xf numFmtId="43" fontId="3" fillId="0" borderId="0" applyFont="0" applyFill="0" applyBorder="0" applyAlignment="0" applyProtection="0"/>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3"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6" fillId="0" borderId="0" applyFont="0" applyFill="0" applyBorder="0" applyAlignment="0" applyProtection="0">
      <alignment vertical="top"/>
    </xf>
    <xf numFmtId="43" fontId="5" fillId="0" borderId="0" applyFont="0" applyFill="0" applyBorder="0" applyAlignment="0" applyProtection="0"/>
    <xf numFmtId="43" fontId="21" fillId="0" borderId="0" applyFont="0" applyFill="0" applyBorder="0" applyAlignment="0" applyProtection="0"/>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5" fillId="0" borderId="0" applyFont="0" applyFill="0" applyBorder="0" applyAlignment="0" applyProtection="0"/>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10" fontId="24" fillId="5" borderId="28" applyNumberFormat="0" applyBorder="0" applyAlignment="0" applyProtection="0"/>
    <xf numFmtId="10" fontId="24" fillId="5" borderId="28" applyNumberFormat="0" applyBorder="0" applyAlignment="0" applyProtection="0"/>
    <xf numFmtId="10" fontId="24" fillId="5" borderId="28" applyNumberFormat="0" applyBorder="0" applyAlignment="0" applyProtection="0"/>
    <xf numFmtId="10" fontId="24" fillId="5" borderId="28" applyNumberFormat="0" applyBorder="0" applyAlignment="0" applyProtection="0"/>
    <xf numFmtId="10" fontId="24" fillId="5" borderId="28" applyNumberFormat="0" applyBorder="0" applyAlignment="0" applyProtection="0"/>
    <xf numFmtId="10" fontId="24" fillId="5" borderId="28" applyNumberFormat="0" applyBorder="0" applyAlignment="0" applyProtection="0"/>
    <xf numFmtId="10" fontId="24" fillId="5" borderId="28" applyNumberFormat="0" applyBorder="0" applyAlignment="0" applyProtection="0"/>
    <xf numFmtId="10" fontId="24" fillId="5" borderId="28" applyNumberFormat="0" applyBorder="0" applyAlignment="0" applyProtection="0"/>
    <xf numFmtId="10" fontId="24" fillId="5" borderId="28" applyNumberFormat="0" applyBorder="0" applyAlignment="0" applyProtection="0"/>
    <xf numFmtId="10" fontId="24" fillId="5" borderId="28" applyNumberFormat="0" applyBorder="0" applyAlignment="0" applyProtection="0"/>
    <xf numFmtId="10" fontId="24" fillId="5" borderId="28" applyNumberFormat="0" applyBorder="0" applyAlignment="0" applyProtection="0"/>
    <xf numFmtId="10" fontId="24" fillId="12" borderId="28" applyNumberFormat="0" applyBorder="0" applyAlignment="0" applyProtection="0"/>
    <xf numFmtId="10" fontId="24" fillId="5" borderId="28" applyNumberFormat="0" applyBorder="0" applyAlignment="0" applyProtection="0"/>
    <xf numFmtId="10" fontId="24" fillId="5" borderId="28" applyNumberFormat="0" applyBorder="0" applyAlignment="0" applyProtection="0"/>
    <xf numFmtId="10" fontId="24" fillId="5" borderId="28" applyNumberFormat="0" applyBorder="0" applyAlignment="0" applyProtection="0"/>
    <xf numFmtId="10" fontId="24" fillId="5" borderId="28" applyNumberFormat="0" applyBorder="0" applyAlignment="0" applyProtection="0"/>
    <xf numFmtId="10" fontId="24" fillId="5" borderId="28" applyNumberFormat="0" applyBorder="0" applyAlignment="0" applyProtection="0"/>
    <xf numFmtId="10" fontId="24" fillId="5" borderId="28" applyNumberFormat="0" applyBorder="0" applyAlignment="0" applyProtection="0"/>
    <xf numFmtId="10" fontId="24" fillId="5" borderId="28" applyNumberFormat="0" applyBorder="0" applyAlignment="0" applyProtection="0"/>
    <xf numFmtId="10" fontId="24" fillId="5" borderId="28" applyNumberFormat="0" applyBorder="0" applyAlignment="0" applyProtection="0"/>
    <xf numFmtId="10" fontId="24" fillId="5" borderId="28" applyNumberFormat="0" applyBorder="0" applyAlignment="0" applyProtection="0"/>
    <xf numFmtId="10" fontId="24" fillId="5" borderId="28" applyNumberFormat="0" applyBorder="0" applyAlignment="0" applyProtection="0"/>
    <xf numFmtId="10" fontId="24" fillId="5" borderId="28" applyNumberFormat="0" applyBorder="0" applyAlignment="0" applyProtection="0"/>
    <xf numFmtId="10" fontId="24" fillId="5" borderId="28" applyNumberFormat="0" applyBorder="0" applyAlignment="0" applyProtection="0"/>
    <xf numFmtId="10" fontId="24" fillId="5" borderId="28" applyNumberFormat="0" applyBorder="0" applyAlignment="0" applyProtection="0"/>
    <xf numFmtId="10" fontId="24" fillId="5" borderId="28" applyNumberFormat="0" applyBorder="0" applyAlignment="0" applyProtection="0"/>
    <xf numFmtId="10" fontId="24" fillId="5" borderId="28" applyNumberFormat="0" applyBorder="0" applyAlignment="0" applyProtection="0"/>
    <xf numFmtId="10" fontId="24" fillId="5" borderId="28" applyNumberFormat="0" applyBorder="0" applyAlignment="0" applyProtection="0"/>
    <xf numFmtId="10" fontId="24" fillId="5" borderId="28" applyNumberFormat="0" applyBorder="0" applyAlignment="0" applyProtection="0"/>
    <xf numFmtId="10" fontId="24" fillId="5" borderId="28" applyNumberFormat="0" applyBorder="0" applyAlignment="0" applyProtection="0"/>
    <xf numFmtId="10" fontId="24" fillId="5" borderId="28" applyNumberFormat="0" applyBorder="0" applyAlignment="0" applyProtection="0"/>
    <xf numFmtId="10" fontId="24" fillId="5" borderId="28" applyNumberFormat="0" applyBorder="0" applyAlignment="0" applyProtection="0"/>
    <xf numFmtId="10" fontId="24" fillId="5" borderId="28" applyNumberFormat="0" applyBorder="0" applyAlignment="0" applyProtection="0"/>
    <xf numFmtId="10" fontId="24" fillId="5" borderId="28" applyNumberFormat="0" applyBorder="0" applyAlignment="0" applyProtection="0"/>
    <xf numFmtId="10" fontId="24" fillId="5" borderId="28" applyNumberFormat="0" applyBorder="0" applyAlignment="0" applyProtection="0"/>
    <xf numFmtId="10" fontId="24" fillId="5" borderId="28" applyNumberFormat="0" applyBorder="0" applyAlignment="0" applyProtection="0"/>
    <xf numFmtId="10" fontId="24" fillId="5" borderId="28" applyNumberFormat="0" applyBorder="0" applyAlignment="0" applyProtection="0"/>
    <xf numFmtId="10" fontId="24" fillId="5" borderId="28" applyNumberFormat="0" applyBorder="0" applyAlignment="0" applyProtection="0"/>
    <xf numFmtId="10" fontId="24" fillId="5" borderId="28" applyNumberFormat="0" applyBorder="0" applyAlignment="0" applyProtection="0"/>
    <xf numFmtId="10" fontId="24" fillId="5" borderId="28" applyNumberFormat="0" applyBorder="0" applyAlignment="0" applyProtection="0"/>
    <xf numFmtId="10" fontId="24" fillId="5" borderId="28" applyNumberFormat="0" applyBorder="0" applyAlignment="0" applyProtection="0"/>
    <xf numFmtId="10" fontId="24" fillId="5" borderId="28" applyNumberFormat="0" applyBorder="0" applyAlignment="0" applyProtection="0"/>
    <xf numFmtId="10" fontId="24" fillId="5" borderId="28" applyNumberFormat="0" applyBorder="0" applyAlignment="0" applyProtection="0"/>
    <xf numFmtId="10" fontId="24" fillId="5" borderId="28" applyNumberFormat="0" applyBorder="0" applyAlignment="0" applyProtection="0"/>
    <xf numFmtId="10" fontId="24" fillId="5" borderId="28" applyNumberFormat="0" applyBorder="0" applyAlignment="0" applyProtection="0"/>
    <xf numFmtId="10" fontId="24" fillId="5" borderId="28" applyNumberFormat="0" applyBorder="0" applyAlignment="0" applyProtection="0"/>
    <xf numFmtId="10" fontId="24" fillId="5" borderId="28" applyNumberFormat="0" applyBorder="0" applyAlignment="0" applyProtection="0"/>
    <xf numFmtId="10" fontId="24" fillId="5" borderId="28" applyNumberFormat="0" applyBorder="0" applyAlignment="0" applyProtection="0"/>
    <xf numFmtId="10" fontId="24" fillId="5" borderId="28" applyNumberFormat="0" applyBorder="0" applyAlignment="0" applyProtection="0"/>
    <xf numFmtId="10" fontId="24" fillId="5" borderId="28" applyNumberFormat="0" applyBorder="0" applyAlignment="0" applyProtection="0"/>
    <xf numFmtId="10" fontId="24" fillId="5" borderId="28" applyNumberFormat="0" applyBorder="0" applyAlignment="0" applyProtection="0"/>
    <xf numFmtId="10" fontId="24" fillId="5" borderId="28" applyNumberFormat="0" applyBorder="0" applyAlignment="0" applyProtection="0"/>
    <xf numFmtId="10" fontId="24" fillId="5" borderId="28" applyNumberFormat="0" applyBorder="0" applyAlignment="0" applyProtection="0"/>
    <xf numFmtId="4" fontId="18" fillId="6" borderId="30" applyNumberFormat="0" applyProtection="0">
      <alignment horizontal="left" vertical="center"/>
    </xf>
    <xf numFmtId="4" fontId="16" fillId="15" borderId="30" applyNumberFormat="0" applyProtection="0">
      <alignment horizontal="right" vertical="center"/>
    </xf>
    <xf numFmtId="4" fontId="16" fillId="16" borderId="30" applyNumberFormat="0" applyProtection="0">
      <alignment horizontal="left" vertical="center"/>
    </xf>
    <xf numFmtId="0" fontId="16" fillId="14" borderId="30" applyNumberFormat="0" applyProtection="0">
      <alignment horizontal="left" vertical="top"/>
    </xf>
    <xf numFmtId="0" fontId="16" fillId="14" borderId="30" applyNumberFormat="0" applyProtection="0">
      <alignment horizontal="left" vertical="top"/>
    </xf>
    <xf numFmtId="4" fontId="16" fillId="16" borderId="30" applyNumberFormat="0" applyProtection="0">
      <alignment horizontal="left" vertical="center"/>
    </xf>
    <xf numFmtId="4" fontId="16" fillId="15" borderId="30" applyNumberFormat="0" applyProtection="0">
      <alignment horizontal="right" vertical="center"/>
    </xf>
    <xf numFmtId="4" fontId="18" fillId="6" borderId="30" applyNumberFormat="0" applyProtection="0">
      <alignment horizontal="left" vertical="center"/>
    </xf>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0" fontId="22" fillId="0" borderId="31">
      <alignment horizontal="left" vertical="center"/>
    </xf>
    <xf numFmtId="10" fontId="24" fillId="5" borderId="32" applyNumberFormat="0" applyBorder="0" applyAlignment="0" applyProtection="0"/>
    <xf numFmtId="10" fontId="24" fillId="5" borderId="32" applyNumberFormat="0" applyBorder="0" applyAlignment="0" applyProtection="0"/>
    <xf numFmtId="10" fontId="24" fillId="5" borderId="32" applyNumberFormat="0" applyBorder="0" applyAlignment="0" applyProtection="0"/>
    <xf numFmtId="10" fontId="24" fillId="5" borderId="32" applyNumberFormat="0" applyBorder="0" applyAlignment="0" applyProtection="0"/>
    <xf numFmtId="10" fontId="24" fillId="5" borderId="32" applyNumberFormat="0" applyBorder="0" applyAlignment="0" applyProtection="0"/>
    <xf numFmtId="10" fontId="24" fillId="5" borderId="32" applyNumberFormat="0" applyBorder="0" applyAlignment="0" applyProtection="0"/>
    <xf numFmtId="10" fontId="24" fillId="5" borderId="32" applyNumberFormat="0" applyBorder="0" applyAlignment="0" applyProtection="0"/>
    <xf numFmtId="10" fontId="24" fillId="5" borderId="32" applyNumberFormat="0" applyBorder="0" applyAlignment="0" applyProtection="0"/>
    <xf numFmtId="10" fontId="24" fillId="5" borderId="32" applyNumberFormat="0" applyBorder="0" applyAlignment="0" applyProtection="0"/>
    <xf numFmtId="10" fontId="24" fillId="5" borderId="32" applyNumberFormat="0" applyBorder="0" applyAlignment="0" applyProtection="0"/>
    <xf numFmtId="10" fontId="24" fillId="5" borderId="32" applyNumberFormat="0" applyBorder="0" applyAlignment="0" applyProtection="0"/>
    <xf numFmtId="10" fontId="24" fillId="12" borderId="32" applyNumberFormat="0" applyBorder="0" applyAlignment="0" applyProtection="0"/>
    <xf numFmtId="10" fontId="24" fillId="5" borderId="32" applyNumberFormat="0" applyBorder="0" applyAlignment="0" applyProtection="0"/>
    <xf numFmtId="10" fontId="24" fillId="5" borderId="32" applyNumberFormat="0" applyBorder="0" applyAlignment="0" applyProtection="0"/>
    <xf numFmtId="10" fontId="24" fillId="5" borderId="32" applyNumberFormat="0" applyBorder="0" applyAlignment="0" applyProtection="0"/>
    <xf numFmtId="10" fontId="24" fillId="5" borderId="32" applyNumberFormat="0" applyBorder="0" applyAlignment="0" applyProtection="0"/>
    <xf numFmtId="10" fontId="24" fillId="5" borderId="32" applyNumberFormat="0" applyBorder="0" applyAlignment="0" applyProtection="0"/>
    <xf numFmtId="10" fontId="24" fillId="5" borderId="32" applyNumberFormat="0" applyBorder="0" applyAlignment="0" applyProtection="0"/>
    <xf numFmtId="10" fontId="24" fillId="5" borderId="32" applyNumberFormat="0" applyBorder="0" applyAlignment="0" applyProtection="0"/>
    <xf numFmtId="10" fontId="24" fillId="5" borderId="32" applyNumberFormat="0" applyBorder="0" applyAlignment="0" applyProtection="0"/>
    <xf numFmtId="10" fontId="24" fillId="5" borderId="32" applyNumberFormat="0" applyBorder="0" applyAlignment="0" applyProtection="0"/>
    <xf numFmtId="10" fontId="24" fillId="5" borderId="32" applyNumberFormat="0" applyBorder="0" applyAlignment="0" applyProtection="0"/>
    <xf numFmtId="10" fontId="24" fillId="5" borderId="32" applyNumberFormat="0" applyBorder="0" applyAlignment="0" applyProtection="0"/>
    <xf numFmtId="10" fontId="24" fillId="5" borderId="32" applyNumberFormat="0" applyBorder="0" applyAlignment="0" applyProtection="0"/>
    <xf numFmtId="10" fontId="24" fillId="5" borderId="32" applyNumberFormat="0" applyBorder="0" applyAlignment="0" applyProtection="0"/>
    <xf numFmtId="10" fontId="24" fillId="5" borderId="32" applyNumberFormat="0" applyBorder="0" applyAlignment="0" applyProtection="0"/>
    <xf numFmtId="10" fontId="24" fillId="5" borderId="32" applyNumberFormat="0" applyBorder="0" applyAlignment="0" applyProtection="0"/>
    <xf numFmtId="10" fontId="24" fillId="5" borderId="32" applyNumberFormat="0" applyBorder="0" applyAlignment="0" applyProtection="0"/>
    <xf numFmtId="10" fontId="24" fillId="5" borderId="32" applyNumberFormat="0" applyBorder="0" applyAlignment="0" applyProtection="0"/>
    <xf numFmtId="10" fontId="24" fillId="5" borderId="32" applyNumberFormat="0" applyBorder="0" applyAlignment="0" applyProtection="0"/>
    <xf numFmtId="10" fontId="24" fillId="5" borderId="32" applyNumberFormat="0" applyBorder="0" applyAlignment="0" applyProtection="0"/>
    <xf numFmtId="10" fontId="24" fillId="5" borderId="32" applyNumberFormat="0" applyBorder="0" applyAlignment="0" applyProtection="0"/>
    <xf numFmtId="10" fontId="24" fillId="5" borderId="32" applyNumberFormat="0" applyBorder="0" applyAlignment="0" applyProtection="0"/>
    <xf numFmtId="10" fontId="24" fillId="5" borderId="32" applyNumberFormat="0" applyBorder="0" applyAlignment="0" applyProtection="0"/>
    <xf numFmtId="10" fontId="24" fillId="5" borderId="32" applyNumberFormat="0" applyBorder="0" applyAlignment="0" applyProtection="0"/>
    <xf numFmtId="10" fontId="24" fillId="5" borderId="32" applyNumberFormat="0" applyBorder="0" applyAlignment="0" applyProtection="0"/>
    <xf numFmtId="10" fontId="24" fillId="5" borderId="32" applyNumberFormat="0" applyBorder="0" applyAlignment="0" applyProtection="0"/>
    <xf numFmtId="10" fontId="24" fillId="5" borderId="32" applyNumberFormat="0" applyBorder="0" applyAlignment="0" applyProtection="0"/>
    <xf numFmtId="10" fontId="24" fillId="5" borderId="32" applyNumberFormat="0" applyBorder="0" applyAlignment="0" applyProtection="0"/>
    <xf numFmtId="10" fontId="24" fillId="5" borderId="32" applyNumberFormat="0" applyBorder="0" applyAlignment="0" applyProtection="0"/>
    <xf numFmtId="10" fontId="24" fillId="5" borderId="32" applyNumberFormat="0" applyBorder="0" applyAlignment="0" applyProtection="0"/>
    <xf numFmtId="10" fontId="24" fillId="5" borderId="32" applyNumberFormat="0" applyBorder="0" applyAlignment="0" applyProtection="0"/>
    <xf numFmtId="10" fontId="24" fillId="5" borderId="32" applyNumberFormat="0" applyBorder="0" applyAlignment="0" applyProtection="0"/>
    <xf numFmtId="10" fontId="24" fillId="5" borderId="32" applyNumberFormat="0" applyBorder="0" applyAlignment="0" applyProtection="0"/>
    <xf numFmtId="10" fontId="24" fillId="5" borderId="32" applyNumberFormat="0" applyBorder="0" applyAlignment="0" applyProtection="0"/>
    <xf numFmtId="10" fontId="24" fillId="5" borderId="32" applyNumberFormat="0" applyBorder="0" applyAlignment="0" applyProtection="0"/>
    <xf numFmtId="10" fontId="24" fillId="5" borderId="32" applyNumberFormat="0" applyBorder="0" applyAlignment="0" applyProtection="0"/>
    <xf numFmtId="10" fontId="24" fillId="5" borderId="32" applyNumberFormat="0" applyBorder="0" applyAlignment="0" applyProtection="0"/>
    <xf numFmtId="10" fontId="24" fillId="5" borderId="32" applyNumberFormat="0" applyBorder="0" applyAlignment="0" applyProtection="0"/>
    <xf numFmtId="10" fontId="24" fillId="5" borderId="32" applyNumberFormat="0" applyBorder="0" applyAlignment="0" applyProtection="0"/>
    <xf numFmtId="10" fontId="24" fillId="5" borderId="32" applyNumberFormat="0" applyBorder="0" applyAlignment="0" applyProtection="0"/>
    <xf numFmtId="10" fontId="24" fillId="5" borderId="32" applyNumberFormat="0" applyBorder="0" applyAlignment="0" applyProtection="0"/>
    <xf numFmtId="10" fontId="24" fillId="5" borderId="32" applyNumberFormat="0" applyBorder="0" applyAlignment="0" applyProtection="0"/>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3" fontId="5"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5" fillId="0" borderId="0" applyFont="0" applyFill="0" applyBorder="0" applyAlignment="0" applyProtection="0">
      <alignment vertical="center"/>
    </xf>
    <xf numFmtId="43" fontId="3" fillId="0" borderId="0" applyFont="0" applyFill="0" applyBorder="0" applyAlignment="0" applyProtection="0"/>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3" fillId="0" borderId="0" applyFont="0" applyFill="0" applyBorder="0" applyAlignment="0" applyProtection="0"/>
    <xf numFmtId="43" fontId="3" fillId="0" borderId="0" applyFont="0" applyFill="0" applyBorder="0" applyAlignment="0" applyProtection="0"/>
    <xf numFmtId="43" fontId="5" fillId="0" borderId="0" applyFont="0" applyFill="0" applyBorder="0" applyAlignment="0" applyProtection="0"/>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6" fillId="0" borderId="0" applyFont="0" applyFill="0" applyBorder="0" applyAlignment="0" applyProtection="0">
      <alignment vertical="top"/>
    </xf>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6" fillId="0" borderId="0" applyFont="0" applyFill="0" applyBorder="0" applyAlignment="0" applyProtection="0">
      <alignment vertical="top"/>
    </xf>
    <xf numFmtId="43" fontId="3" fillId="0" borderId="0" applyFont="0" applyFill="0" applyBorder="0" applyAlignment="0" applyProtection="0"/>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3"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6" fillId="0" borderId="0" applyFont="0" applyFill="0" applyBorder="0" applyAlignment="0" applyProtection="0">
      <alignment vertical="top"/>
    </xf>
    <xf numFmtId="43" fontId="5" fillId="0" borderId="0" applyFont="0" applyFill="0" applyBorder="0" applyAlignment="0" applyProtection="0"/>
    <xf numFmtId="43" fontId="21" fillId="0" borderId="0" applyFont="0" applyFill="0" applyBorder="0" applyAlignment="0" applyProtection="0"/>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5" fillId="0" borderId="0" applyFont="0" applyFill="0" applyBorder="0" applyAlignment="0" applyProtection="0"/>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 fontId="18" fillId="6" borderId="30" applyNumberFormat="0" applyProtection="0">
      <alignment horizontal="left" vertical="center"/>
    </xf>
    <xf numFmtId="4" fontId="16" fillId="15" borderId="30" applyNumberFormat="0" applyProtection="0">
      <alignment horizontal="right" vertical="center"/>
    </xf>
    <xf numFmtId="4" fontId="16" fillId="16" borderId="30" applyNumberFormat="0" applyProtection="0">
      <alignment horizontal="left" vertical="center"/>
    </xf>
    <xf numFmtId="0" fontId="16" fillId="14" borderId="30" applyNumberFormat="0" applyProtection="0">
      <alignment horizontal="left" vertical="top"/>
    </xf>
    <xf numFmtId="43" fontId="3" fillId="0" borderId="0" applyFont="0" applyFill="0" applyBorder="0" applyAlignment="0" applyProtection="0"/>
    <xf numFmtId="0" fontId="16" fillId="14" borderId="30" applyNumberFormat="0" applyProtection="0">
      <alignment horizontal="left" vertical="top"/>
    </xf>
    <xf numFmtId="4" fontId="16" fillId="16" borderId="30" applyNumberFormat="0" applyProtection="0">
      <alignment horizontal="left" vertical="center"/>
    </xf>
    <xf numFmtId="4" fontId="16" fillId="15" borderId="30" applyNumberFormat="0" applyProtection="0">
      <alignment horizontal="right" vertical="center"/>
    </xf>
    <xf numFmtId="4" fontId="18" fillId="6" borderId="30" applyNumberFormat="0" applyProtection="0">
      <alignment horizontal="left" vertical="center"/>
    </xf>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3" fontId="5"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5" fillId="0" borderId="0" applyFont="0" applyFill="0" applyBorder="0" applyAlignment="0" applyProtection="0">
      <alignment vertical="center"/>
    </xf>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3" fontId="5"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3" fontId="5"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5" fillId="0" borderId="0" applyFont="0" applyFill="0" applyBorder="0" applyAlignment="0" applyProtection="0">
      <alignment vertical="center"/>
    </xf>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5"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3" fontId="5"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5" fillId="0" borderId="0" applyFont="0" applyFill="0" applyBorder="0" applyAlignment="0" applyProtection="0">
      <alignment vertical="center"/>
    </xf>
    <xf numFmtId="43" fontId="3" fillId="0" borderId="0" applyFont="0" applyFill="0" applyBorder="0" applyAlignment="0" applyProtection="0"/>
    <xf numFmtId="43" fontId="3" fillId="0" borderId="0" applyFont="0" applyFill="0" applyBorder="0" applyAlignment="0" applyProtection="0"/>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3" fillId="0" borderId="0" applyFont="0" applyFill="0" applyBorder="0" applyAlignment="0" applyProtection="0"/>
    <xf numFmtId="43" fontId="3" fillId="0" borderId="0" applyFont="0" applyFill="0" applyBorder="0" applyAlignment="0" applyProtection="0"/>
    <xf numFmtId="43" fontId="5" fillId="0" borderId="0" applyFont="0" applyFill="0" applyBorder="0" applyAlignment="0" applyProtection="0"/>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6" fillId="0" borderId="0" applyFont="0" applyFill="0" applyBorder="0" applyAlignment="0" applyProtection="0">
      <alignment vertical="top"/>
    </xf>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6" fillId="0" borderId="0" applyFont="0" applyFill="0" applyBorder="0" applyAlignment="0" applyProtection="0">
      <alignment vertical="top"/>
    </xf>
    <xf numFmtId="43" fontId="3" fillId="0" borderId="0" applyFont="0" applyFill="0" applyBorder="0" applyAlignment="0" applyProtection="0"/>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3"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6" fillId="0" borderId="0" applyFont="0" applyFill="0" applyBorder="0" applyAlignment="0" applyProtection="0">
      <alignment vertical="top"/>
    </xf>
    <xf numFmtId="43" fontId="5" fillId="0" borderId="0" applyFont="0" applyFill="0" applyBorder="0" applyAlignment="0" applyProtection="0"/>
    <xf numFmtId="43" fontId="21" fillId="0" borderId="0" applyFont="0" applyFill="0" applyBorder="0" applyAlignment="0" applyProtection="0"/>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5" fillId="0" borderId="0" applyFont="0" applyFill="0" applyBorder="0" applyAlignment="0" applyProtection="0"/>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22" fillId="0" borderId="31">
      <alignment horizontal="left" vertical="center"/>
    </xf>
    <xf numFmtId="4" fontId="18" fillId="6" borderId="30" applyNumberFormat="0" applyProtection="0">
      <alignment horizontal="left" vertical="center"/>
    </xf>
    <xf numFmtId="4" fontId="16" fillId="15" borderId="30" applyNumberFormat="0" applyProtection="0">
      <alignment horizontal="right" vertical="center"/>
    </xf>
    <xf numFmtId="4" fontId="16" fillId="16" borderId="30" applyNumberFormat="0" applyProtection="0">
      <alignment horizontal="left" vertical="center"/>
    </xf>
    <xf numFmtId="0" fontId="16" fillId="14" borderId="30" applyNumberFormat="0" applyProtection="0">
      <alignment horizontal="left" vertical="top"/>
    </xf>
    <xf numFmtId="0" fontId="16" fillId="14" borderId="30" applyNumberFormat="0" applyProtection="0">
      <alignment horizontal="left" vertical="top"/>
    </xf>
    <xf numFmtId="4" fontId="16" fillId="16" borderId="30" applyNumberFormat="0" applyProtection="0">
      <alignment horizontal="left" vertical="center"/>
    </xf>
    <xf numFmtId="4" fontId="16" fillId="15" borderId="30" applyNumberFormat="0" applyProtection="0">
      <alignment horizontal="right" vertical="center"/>
    </xf>
    <xf numFmtId="4" fontId="18" fillId="6" borderId="30" applyNumberFormat="0" applyProtection="0">
      <alignment horizontal="left" vertical="center"/>
    </xf>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0" fontId="22" fillId="0" borderId="31">
      <alignment horizontal="left" vertical="center"/>
    </xf>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3" fontId="5"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3" fontId="5"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5" fillId="0" borderId="0" applyFont="0" applyFill="0" applyBorder="0" applyAlignment="0" applyProtection="0">
      <alignment vertical="center"/>
    </xf>
    <xf numFmtId="43" fontId="3" fillId="0" borderId="0" applyFont="0" applyFill="0" applyBorder="0" applyAlignment="0" applyProtection="0"/>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3" fillId="0" borderId="0" applyFont="0" applyFill="0" applyBorder="0" applyAlignment="0" applyProtection="0"/>
    <xf numFmtId="43" fontId="3" fillId="0" borderId="0" applyFont="0" applyFill="0" applyBorder="0" applyAlignment="0" applyProtection="0"/>
    <xf numFmtId="43" fontId="5" fillId="0" borderId="0" applyFont="0" applyFill="0" applyBorder="0" applyAlignment="0" applyProtection="0"/>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6" fillId="0" borderId="0" applyFont="0" applyFill="0" applyBorder="0" applyAlignment="0" applyProtection="0">
      <alignment vertical="top"/>
    </xf>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6" fillId="0" borderId="0" applyFont="0" applyFill="0" applyBorder="0" applyAlignment="0" applyProtection="0">
      <alignment vertical="top"/>
    </xf>
    <xf numFmtId="43" fontId="3" fillId="0" borderId="0" applyFont="0" applyFill="0" applyBorder="0" applyAlignment="0" applyProtection="0"/>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3"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6" fillId="0" borderId="0" applyFont="0" applyFill="0" applyBorder="0" applyAlignment="0" applyProtection="0">
      <alignment vertical="top"/>
    </xf>
    <xf numFmtId="43" fontId="5" fillId="0" borderId="0" applyFont="0" applyFill="0" applyBorder="0" applyAlignment="0" applyProtection="0"/>
    <xf numFmtId="43" fontId="21" fillId="0" borderId="0" applyFont="0" applyFill="0" applyBorder="0" applyAlignment="0" applyProtection="0"/>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5" fillId="0" borderId="0" applyFont="0" applyFill="0" applyBorder="0" applyAlignment="0" applyProtection="0"/>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10" fontId="24" fillId="5" borderId="33" applyNumberFormat="0" applyBorder="0" applyAlignment="0" applyProtection="0"/>
    <xf numFmtId="10" fontId="24" fillId="5" borderId="33" applyNumberFormat="0" applyBorder="0" applyAlignment="0" applyProtection="0"/>
    <xf numFmtId="10" fontId="24" fillId="5" borderId="33" applyNumberFormat="0" applyBorder="0" applyAlignment="0" applyProtection="0"/>
    <xf numFmtId="10" fontId="24" fillId="5" borderId="33" applyNumberFormat="0" applyBorder="0" applyAlignment="0" applyProtection="0"/>
    <xf numFmtId="10" fontId="24" fillId="5" borderId="33" applyNumberFormat="0" applyBorder="0" applyAlignment="0" applyProtection="0"/>
    <xf numFmtId="10" fontId="24" fillId="5" borderId="33" applyNumberFormat="0" applyBorder="0" applyAlignment="0" applyProtection="0"/>
    <xf numFmtId="10" fontId="24" fillId="5" borderId="33" applyNumberFormat="0" applyBorder="0" applyAlignment="0" applyProtection="0"/>
    <xf numFmtId="10" fontId="24" fillId="5" borderId="33" applyNumberFormat="0" applyBorder="0" applyAlignment="0" applyProtection="0"/>
    <xf numFmtId="10" fontId="24" fillId="5" borderId="33" applyNumberFormat="0" applyBorder="0" applyAlignment="0" applyProtection="0"/>
    <xf numFmtId="10" fontId="24" fillId="5" borderId="33" applyNumberFormat="0" applyBorder="0" applyAlignment="0" applyProtection="0"/>
    <xf numFmtId="10" fontId="24" fillId="5" borderId="33" applyNumberFormat="0" applyBorder="0" applyAlignment="0" applyProtection="0"/>
    <xf numFmtId="10" fontId="24" fillId="12" borderId="33" applyNumberFormat="0" applyBorder="0" applyAlignment="0" applyProtection="0"/>
    <xf numFmtId="10" fontId="24" fillId="5" borderId="33" applyNumberFormat="0" applyBorder="0" applyAlignment="0" applyProtection="0"/>
    <xf numFmtId="10" fontId="24" fillId="5" borderId="33" applyNumberFormat="0" applyBorder="0" applyAlignment="0" applyProtection="0"/>
    <xf numFmtId="10" fontId="24" fillId="5" borderId="33" applyNumberFormat="0" applyBorder="0" applyAlignment="0" applyProtection="0"/>
    <xf numFmtId="10" fontId="24" fillId="5" borderId="33" applyNumberFormat="0" applyBorder="0" applyAlignment="0" applyProtection="0"/>
    <xf numFmtId="10" fontId="24" fillId="5" borderId="33" applyNumberFormat="0" applyBorder="0" applyAlignment="0" applyProtection="0"/>
    <xf numFmtId="10" fontId="24" fillId="5" borderId="33" applyNumberFormat="0" applyBorder="0" applyAlignment="0" applyProtection="0"/>
    <xf numFmtId="10" fontId="24" fillId="5" borderId="33" applyNumberFormat="0" applyBorder="0" applyAlignment="0" applyProtection="0"/>
    <xf numFmtId="10" fontId="24" fillId="5" borderId="33" applyNumberFormat="0" applyBorder="0" applyAlignment="0" applyProtection="0"/>
    <xf numFmtId="10" fontId="24" fillId="5" borderId="33" applyNumberFormat="0" applyBorder="0" applyAlignment="0" applyProtection="0"/>
    <xf numFmtId="10" fontId="24" fillId="5" borderId="33" applyNumberFormat="0" applyBorder="0" applyAlignment="0" applyProtection="0"/>
    <xf numFmtId="10" fontId="24" fillId="5" borderId="33" applyNumberFormat="0" applyBorder="0" applyAlignment="0" applyProtection="0"/>
    <xf numFmtId="10" fontId="24" fillId="5" borderId="33" applyNumberFormat="0" applyBorder="0" applyAlignment="0" applyProtection="0"/>
    <xf numFmtId="10" fontId="24" fillId="5" borderId="33" applyNumberFormat="0" applyBorder="0" applyAlignment="0" applyProtection="0"/>
    <xf numFmtId="10" fontId="24" fillId="5" borderId="33" applyNumberFormat="0" applyBorder="0" applyAlignment="0" applyProtection="0"/>
    <xf numFmtId="10" fontId="24" fillId="5" borderId="33" applyNumberFormat="0" applyBorder="0" applyAlignment="0" applyProtection="0"/>
    <xf numFmtId="10" fontId="24" fillId="5" borderId="33" applyNumberFormat="0" applyBorder="0" applyAlignment="0" applyProtection="0"/>
    <xf numFmtId="10" fontId="24" fillId="5" borderId="33" applyNumberFormat="0" applyBorder="0" applyAlignment="0" applyProtection="0"/>
    <xf numFmtId="10" fontId="24" fillId="5" borderId="33" applyNumberFormat="0" applyBorder="0" applyAlignment="0" applyProtection="0"/>
    <xf numFmtId="10" fontId="24" fillId="5" borderId="33" applyNumberFormat="0" applyBorder="0" applyAlignment="0" applyProtection="0"/>
    <xf numFmtId="10" fontId="24" fillId="5" borderId="33" applyNumberFormat="0" applyBorder="0" applyAlignment="0" applyProtection="0"/>
    <xf numFmtId="10" fontId="24" fillId="5" borderId="33" applyNumberFormat="0" applyBorder="0" applyAlignment="0" applyProtection="0"/>
    <xf numFmtId="10" fontId="24" fillId="5" borderId="33" applyNumberFormat="0" applyBorder="0" applyAlignment="0" applyProtection="0"/>
    <xf numFmtId="10" fontId="24" fillId="5" borderId="33" applyNumberFormat="0" applyBorder="0" applyAlignment="0" applyProtection="0"/>
    <xf numFmtId="10" fontId="24" fillId="5" borderId="33" applyNumberFormat="0" applyBorder="0" applyAlignment="0" applyProtection="0"/>
    <xf numFmtId="10" fontId="24" fillId="5" borderId="33" applyNumberFormat="0" applyBorder="0" applyAlignment="0" applyProtection="0"/>
    <xf numFmtId="10" fontId="24" fillId="5" borderId="33" applyNumberFormat="0" applyBorder="0" applyAlignment="0" applyProtection="0"/>
    <xf numFmtId="10" fontId="24" fillId="5" borderId="33" applyNumberFormat="0" applyBorder="0" applyAlignment="0" applyProtection="0"/>
    <xf numFmtId="10" fontId="24" fillId="5" borderId="33" applyNumberFormat="0" applyBorder="0" applyAlignment="0" applyProtection="0"/>
    <xf numFmtId="10" fontId="24" fillId="5" borderId="33" applyNumberFormat="0" applyBorder="0" applyAlignment="0" applyProtection="0"/>
    <xf numFmtId="10" fontId="24" fillId="5" borderId="33" applyNumberFormat="0" applyBorder="0" applyAlignment="0" applyProtection="0"/>
    <xf numFmtId="10" fontId="24" fillId="5" borderId="33" applyNumberFormat="0" applyBorder="0" applyAlignment="0" applyProtection="0"/>
    <xf numFmtId="10" fontId="24" fillId="5" borderId="33" applyNumberFormat="0" applyBorder="0" applyAlignment="0" applyProtection="0"/>
    <xf numFmtId="10" fontId="24" fillId="5" borderId="33" applyNumberFormat="0" applyBorder="0" applyAlignment="0" applyProtection="0"/>
    <xf numFmtId="10" fontId="24" fillId="5" borderId="33" applyNumberFormat="0" applyBorder="0" applyAlignment="0" applyProtection="0"/>
    <xf numFmtId="10" fontId="24" fillId="5" borderId="33" applyNumberFormat="0" applyBorder="0" applyAlignment="0" applyProtection="0"/>
    <xf numFmtId="10" fontId="24" fillId="5" borderId="33" applyNumberFormat="0" applyBorder="0" applyAlignment="0" applyProtection="0"/>
    <xf numFmtId="10" fontId="24" fillId="5" borderId="33" applyNumberFormat="0" applyBorder="0" applyAlignment="0" applyProtection="0"/>
    <xf numFmtId="10" fontId="24" fillId="5" borderId="33" applyNumberFormat="0" applyBorder="0" applyAlignment="0" applyProtection="0"/>
    <xf numFmtId="10" fontId="24" fillId="5" borderId="33" applyNumberFormat="0" applyBorder="0" applyAlignment="0" applyProtection="0"/>
    <xf numFmtId="10" fontId="24" fillId="5" borderId="33" applyNumberFormat="0" applyBorder="0" applyAlignment="0" applyProtection="0"/>
    <xf numFmtId="10" fontId="24" fillId="5" borderId="33" applyNumberFormat="0" applyBorder="0" applyAlignment="0" applyProtection="0"/>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3" fontId="5"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5" fillId="0" borderId="0" applyFont="0" applyFill="0" applyBorder="0" applyAlignment="0" applyProtection="0">
      <alignment vertical="center"/>
    </xf>
    <xf numFmtId="43" fontId="3" fillId="0" borderId="0" applyFont="0" applyFill="0" applyBorder="0" applyAlignment="0" applyProtection="0"/>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3" fillId="0" borderId="0" applyFont="0" applyFill="0" applyBorder="0" applyAlignment="0" applyProtection="0"/>
    <xf numFmtId="43" fontId="3" fillId="0" borderId="0" applyFont="0" applyFill="0" applyBorder="0" applyAlignment="0" applyProtection="0"/>
    <xf numFmtId="43" fontId="5" fillId="0" borderId="0" applyFont="0" applyFill="0" applyBorder="0" applyAlignment="0" applyProtection="0"/>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6" fillId="0" borderId="0" applyFont="0" applyFill="0" applyBorder="0" applyAlignment="0" applyProtection="0">
      <alignment vertical="top"/>
    </xf>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6" fillId="0" borderId="0" applyFont="0" applyFill="0" applyBorder="0" applyAlignment="0" applyProtection="0">
      <alignment vertical="top"/>
    </xf>
    <xf numFmtId="43" fontId="3" fillId="0" borderId="0" applyFont="0" applyFill="0" applyBorder="0" applyAlignment="0" applyProtection="0"/>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3"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6" fillId="0" borderId="0" applyFont="0" applyFill="0" applyBorder="0" applyAlignment="0" applyProtection="0">
      <alignment vertical="top"/>
    </xf>
    <xf numFmtId="43" fontId="5" fillId="0" borderId="0" applyFont="0" applyFill="0" applyBorder="0" applyAlignment="0" applyProtection="0"/>
    <xf numFmtId="43" fontId="21" fillId="0" borderId="0" applyFont="0" applyFill="0" applyBorder="0" applyAlignment="0" applyProtection="0"/>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5" fillId="0" borderId="0" applyFont="0" applyFill="0" applyBorder="0" applyAlignment="0" applyProtection="0"/>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 fontId="18" fillId="6" borderId="21" applyNumberFormat="0" applyProtection="0">
      <alignment horizontal="left" vertical="center"/>
    </xf>
    <xf numFmtId="4" fontId="16" fillId="15" borderId="21" applyNumberFormat="0" applyProtection="0">
      <alignment horizontal="right" vertical="center"/>
    </xf>
    <xf numFmtId="4" fontId="16" fillId="16" borderId="21" applyNumberFormat="0" applyProtection="0">
      <alignment horizontal="left" vertical="center"/>
    </xf>
    <xf numFmtId="0" fontId="16" fillId="14" borderId="21" applyNumberFormat="0" applyProtection="0">
      <alignment horizontal="left" vertical="top"/>
    </xf>
    <xf numFmtId="43" fontId="3" fillId="0" borderId="0" applyFont="0" applyFill="0" applyBorder="0" applyAlignment="0" applyProtection="0"/>
    <xf numFmtId="0" fontId="16" fillId="14" borderId="21" applyNumberFormat="0" applyProtection="0">
      <alignment horizontal="left" vertical="top"/>
    </xf>
    <xf numFmtId="4" fontId="16" fillId="16" borderId="21" applyNumberFormat="0" applyProtection="0">
      <alignment horizontal="left" vertical="center"/>
    </xf>
    <xf numFmtId="4" fontId="16" fillId="15" borderId="21" applyNumberFormat="0" applyProtection="0">
      <alignment horizontal="right" vertical="center"/>
    </xf>
    <xf numFmtId="4" fontId="18" fillId="6" borderId="21" applyNumberFormat="0" applyProtection="0">
      <alignment horizontal="left" vertical="center"/>
    </xf>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3" fontId="5"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5" fillId="0" borderId="0" applyFont="0" applyFill="0" applyBorder="0" applyAlignment="0" applyProtection="0">
      <alignment vertical="center"/>
    </xf>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3" fontId="5"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3" fontId="5"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5" fillId="0" borderId="0" applyFont="0" applyFill="0" applyBorder="0" applyAlignment="0" applyProtection="0">
      <alignment vertical="center"/>
    </xf>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5"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3" fontId="5"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5" fillId="0" borderId="0" applyFont="0" applyFill="0" applyBorder="0" applyAlignment="0" applyProtection="0">
      <alignment vertical="center"/>
    </xf>
    <xf numFmtId="43" fontId="3" fillId="0" borderId="0" applyFont="0" applyFill="0" applyBorder="0" applyAlignment="0" applyProtection="0"/>
    <xf numFmtId="43" fontId="3" fillId="0" borderId="0" applyFont="0" applyFill="0" applyBorder="0" applyAlignment="0" applyProtection="0"/>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3" fillId="0" borderId="0" applyFont="0" applyFill="0" applyBorder="0" applyAlignment="0" applyProtection="0"/>
    <xf numFmtId="43" fontId="3" fillId="0" borderId="0" applyFont="0" applyFill="0" applyBorder="0" applyAlignment="0" applyProtection="0"/>
    <xf numFmtId="43" fontId="5" fillId="0" borderId="0" applyFont="0" applyFill="0" applyBorder="0" applyAlignment="0" applyProtection="0"/>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6" fillId="0" borderId="0" applyFont="0" applyFill="0" applyBorder="0" applyAlignment="0" applyProtection="0">
      <alignment vertical="top"/>
    </xf>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6" fillId="0" borderId="0" applyFont="0" applyFill="0" applyBorder="0" applyAlignment="0" applyProtection="0">
      <alignment vertical="top"/>
    </xf>
    <xf numFmtId="43" fontId="3" fillId="0" borderId="0" applyFont="0" applyFill="0" applyBorder="0" applyAlignment="0" applyProtection="0"/>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3"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6" fillId="0" borderId="0" applyFont="0" applyFill="0" applyBorder="0" applyAlignment="0" applyProtection="0">
      <alignment vertical="top"/>
    </xf>
    <xf numFmtId="43" fontId="5" fillId="0" borderId="0" applyFont="0" applyFill="0" applyBorder="0" applyAlignment="0" applyProtection="0"/>
    <xf numFmtId="43" fontId="21" fillId="0" borderId="0" applyFont="0" applyFill="0" applyBorder="0" applyAlignment="0" applyProtection="0"/>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5" fillId="0" borderId="0" applyFont="0" applyFill="0" applyBorder="0" applyAlignment="0" applyProtection="0"/>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 fontId="18" fillId="6" borderId="21" applyNumberFormat="0" applyProtection="0">
      <alignment horizontal="left" vertical="center"/>
    </xf>
    <xf numFmtId="4" fontId="16" fillId="15" borderId="21" applyNumberFormat="0" applyProtection="0">
      <alignment horizontal="right" vertical="center"/>
    </xf>
    <xf numFmtId="4" fontId="16" fillId="16" borderId="21" applyNumberFormat="0" applyProtection="0">
      <alignment horizontal="left" vertical="center"/>
    </xf>
    <xf numFmtId="0" fontId="16" fillId="14" borderId="21" applyNumberFormat="0" applyProtection="0">
      <alignment horizontal="left" vertical="top"/>
    </xf>
    <xf numFmtId="0" fontId="16" fillId="14" borderId="21" applyNumberFormat="0" applyProtection="0">
      <alignment horizontal="left" vertical="top"/>
    </xf>
    <xf numFmtId="4" fontId="16" fillId="16" borderId="21" applyNumberFormat="0" applyProtection="0">
      <alignment horizontal="left" vertical="center"/>
    </xf>
    <xf numFmtId="4" fontId="16" fillId="15" borderId="21" applyNumberFormat="0" applyProtection="0">
      <alignment horizontal="right" vertical="center"/>
    </xf>
    <xf numFmtId="4" fontId="18" fillId="6" borderId="21" applyNumberFormat="0" applyProtection="0">
      <alignment horizontal="left" vertical="center"/>
    </xf>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166" fontId="5" fillId="0" borderId="0" applyFont="0" applyFill="0" applyBorder="0" applyAlignment="0" applyProtection="0"/>
    <xf numFmtId="0" fontId="3" fillId="0" borderId="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3" fontId="5"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3" fontId="5"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5" fillId="0" borderId="0" applyFont="0" applyFill="0" applyBorder="0" applyAlignment="0" applyProtection="0">
      <alignment vertical="center"/>
    </xf>
    <xf numFmtId="43" fontId="3" fillId="0" borderId="0" applyFont="0" applyFill="0" applyBorder="0" applyAlignment="0" applyProtection="0"/>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3" fillId="0" borderId="0" applyFont="0" applyFill="0" applyBorder="0" applyAlignment="0" applyProtection="0"/>
    <xf numFmtId="43" fontId="3" fillId="0" borderId="0" applyFont="0" applyFill="0" applyBorder="0" applyAlignment="0" applyProtection="0"/>
    <xf numFmtId="43" fontId="5" fillId="0" borderId="0" applyFont="0" applyFill="0" applyBorder="0" applyAlignment="0" applyProtection="0"/>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6" fillId="0" borderId="0" applyFont="0" applyFill="0" applyBorder="0" applyAlignment="0" applyProtection="0">
      <alignment vertical="top"/>
    </xf>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6" fillId="0" borderId="0" applyFont="0" applyFill="0" applyBorder="0" applyAlignment="0" applyProtection="0">
      <alignment vertical="top"/>
    </xf>
    <xf numFmtId="43" fontId="3" fillId="0" borderId="0" applyFont="0" applyFill="0" applyBorder="0" applyAlignment="0" applyProtection="0"/>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3"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6" fillId="0" borderId="0" applyFont="0" applyFill="0" applyBorder="0" applyAlignment="0" applyProtection="0">
      <alignment vertical="top"/>
    </xf>
    <xf numFmtId="43" fontId="5" fillId="0" borderId="0" applyFont="0" applyFill="0" applyBorder="0" applyAlignment="0" applyProtection="0"/>
    <xf numFmtId="43" fontId="21" fillId="0" borderId="0" applyFont="0" applyFill="0" applyBorder="0" applyAlignment="0" applyProtection="0"/>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5" fillId="0" borderId="0" applyFont="0" applyFill="0" applyBorder="0" applyAlignment="0" applyProtection="0"/>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3" fillId="0" borderId="0" applyFont="0" applyFill="0" applyBorder="0" applyAlignment="0" applyProtection="0"/>
    <xf numFmtId="4" fontId="18" fillId="6" borderId="34" applyNumberFormat="0" applyProtection="0">
      <alignment horizontal="left" vertical="center"/>
    </xf>
    <xf numFmtId="4" fontId="16" fillId="15" borderId="34" applyNumberFormat="0" applyProtection="0">
      <alignment horizontal="right" vertical="center"/>
    </xf>
    <xf numFmtId="4" fontId="16" fillId="16" borderId="34" applyNumberFormat="0" applyProtection="0">
      <alignment horizontal="left" vertical="center"/>
    </xf>
    <xf numFmtId="0" fontId="16" fillId="14" borderId="34" applyNumberFormat="0" applyProtection="0">
      <alignment horizontal="left" vertical="top"/>
    </xf>
    <xf numFmtId="0" fontId="16" fillId="14" borderId="34" applyNumberFormat="0" applyProtection="0">
      <alignment horizontal="left" vertical="top"/>
    </xf>
    <xf numFmtId="4" fontId="16" fillId="16" borderId="34" applyNumberFormat="0" applyProtection="0">
      <alignment horizontal="left" vertical="center"/>
    </xf>
    <xf numFmtId="4" fontId="16" fillId="15" borderId="34" applyNumberFormat="0" applyProtection="0">
      <alignment horizontal="right" vertical="center"/>
    </xf>
    <xf numFmtId="4" fontId="18" fillId="6" borderId="34" applyNumberFormat="0" applyProtection="0">
      <alignment horizontal="left" vertical="center"/>
    </xf>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0" fontId="22" fillId="0" borderId="35">
      <alignment horizontal="left" vertical="center"/>
    </xf>
    <xf numFmtId="10" fontId="24" fillId="5" borderId="36" applyNumberFormat="0" applyBorder="0" applyAlignment="0" applyProtection="0"/>
    <xf numFmtId="10" fontId="24" fillId="5" borderId="36" applyNumberFormat="0" applyBorder="0" applyAlignment="0" applyProtection="0"/>
    <xf numFmtId="10" fontId="24" fillId="5" borderId="36" applyNumberFormat="0" applyBorder="0" applyAlignment="0" applyProtection="0"/>
    <xf numFmtId="10" fontId="24" fillId="5" borderId="36" applyNumberFormat="0" applyBorder="0" applyAlignment="0" applyProtection="0"/>
    <xf numFmtId="10" fontId="24" fillId="5" borderId="36" applyNumberFormat="0" applyBorder="0" applyAlignment="0" applyProtection="0"/>
    <xf numFmtId="10" fontId="24" fillId="5" borderId="36" applyNumberFormat="0" applyBorder="0" applyAlignment="0" applyProtection="0"/>
    <xf numFmtId="10" fontId="24" fillId="5" borderId="36" applyNumberFormat="0" applyBorder="0" applyAlignment="0" applyProtection="0"/>
    <xf numFmtId="10" fontId="24" fillId="5" borderId="36" applyNumberFormat="0" applyBorder="0" applyAlignment="0" applyProtection="0"/>
    <xf numFmtId="10" fontId="24" fillId="5" borderId="36" applyNumberFormat="0" applyBorder="0" applyAlignment="0" applyProtection="0"/>
    <xf numFmtId="10" fontId="24" fillId="5" borderId="36" applyNumberFormat="0" applyBorder="0" applyAlignment="0" applyProtection="0"/>
    <xf numFmtId="10" fontId="24" fillId="5" borderId="36" applyNumberFormat="0" applyBorder="0" applyAlignment="0" applyProtection="0"/>
    <xf numFmtId="10" fontId="24" fillId="12" borderId="36" applyNumberFormat="0" applyBorder="0" applyAlignment="0" applyProtection="0"/>
    <xf numFmtId="10" fontId="24" fillId="5" borderId="36" applyNumberFormat="0" applyBorder="0" applyAlignment="0" applyProtection="0"/>
    <xf numFmtId="10" fontId="24" fillId="5" borderId="36" applyNumberFormat="0" applyBorder="0" applyAlignment="0" applyProtection="0"/>
    <xf numFmtId="10" fontId="24" fillId="5" borderId="36" applyNumberFormat="0" applyBorder="0" applyAlignment="0" applyProtection="0"/>
    <xf numFmtId="10" fontId="24" fillId="5" borderId="36" applyNumberFormat="0" applyBorder="0" applyAlignment="0" applyProtection="0"/>
    <xf numFmtId="10" fontId="24" fillId="5" borderId="36" applyNumberFormat="0" applyBorder="0" applyAlignment="0" applyProtection="0"/>
    <xf numFmtId="10" fontId="24" fillId="5" borderId="36" applyNumberFormat="0" applyBorder="0" applyAlignment="0" applyProtection="0"/>
    <xf numFmtId="10" fontId="24" fillId="5" borderId="36" applyNumberFormat="0" applyBorder="0" applyAlignment="0" applyProtection="0"/>
    <xf numFmtId="10" fontId="24" fillId="5" borderId="36" applyNumberFormat="0" applyBorder="0" applyAlignment="0" applyProtection="0"/>
    <xf numFmtId="10" fontId="24" fillId="5" borderId="36" applyNumberFormat="0" applyBorder="0" applyAlignment="0" applyProtection="0"/>
    <xf numFmtId="10" fontId="24" fillId="5" borderId="36" applyNumberFormat="0" applyBorder="0" applyAlignment="0" applyProtection="0"/>
    <xf numFmtId="10" fontId="24" fillId="5" borderId="36" applyNumberFormat="0" applyBorder="0" applyAlignment="0" applyProtection="0"/>
    <xf numFmtId="10" fontId="24" fillId="5" borderId="36" applyNumberFormat="0" applyBorder="0" applyAlignment="0" applyProtection="0"/>
    <xf numFmtId="10" fontId="24" fillId="5" borderId="36" applyNumberFormat="0" applyBorder="0" applyAlignment="0" applyProtection="0"/>
    <xf numFmtId="10" fontId="24" fillId="5" borderId="36" applyNumberFormat="0" applyBorder="0" applyAlignment="0" applyProtection="0"/>
    <xf numFmtId="10" fontId="24" fillId="5" borderId="36" applyNumberFormat="0" applyBorder="0" applyAlignment="0" applyProtection="0"/>
    <xf numFmtId="10" fontId="24" fillId="5" borderId="36" applyNumberFormat="0" applyBorder="0" applyAlignment="0" applyProtection="0"/>
    <xf numFmtId="10" fontId="24" fillId="5" borderId="36" applyNumberFormat="0" applyBorder="0" applyAlignment="0" applyProtection="0"/>
    <xf numFmtId="10" fontId="24" fillId="5" borderId="36" applyNumberFormat="0" applyBorder="0" applyAlignment="0" applyProtection="0"/>
    <xf numFmtId="10" fontId="24" fillId="5" borderId="36" applyNumberFormat="0" applyBorder="0" applyAlignment="0" applyProtection="0"/>
    <xf numFmtId="10" fontId="24" fillId="5" borderId="36" applyNumberFormat="0" applyBorder="0" applyAlignment="0" applyProtection="0"/>
    <xf numFmtId="10" fontId="24" fillId="5" borderId="36" applyNumberFormat="0" applyBorder="0" applyAlignment="0" applyProtection="0"/>
    <xf numFmtId="10" fontId="24" fillId="5" borderId="36" applyNumberFormat="0" applyBorder="0" applyAlignment="0" applyProtection="0"/>
    <xf numFmtId="10" fontId="24" fillId="5" borderId="36" applyNumberFormat="0" applyBorder="0" applyAlignment="0" applyProtection="0"/>
    <xf numFmtId="10" fontId="24" fillId="5" borderId="36" applyNumberFormat="0" applyBorder="0" applyAlignment="0" applyProtection="0"/>
    <xf numFmtId="10" fontId="24" fillId="5" borderId="36" applyNumberFormat="0" applyBorder="0" applyAlignment="0" applyProtection="0"/>
    <xf numFmtId="10" fontId="24" fillId="5" borderId="36" applyNumberFormat="0" applyBorder="0" applyAlignment="0" applyProtection="0"/>
    <xf numFmtId="10" fontId="24" fillId="5" borderId="36" applyNumberFormat="0" applyBorder="0" applyAlignment="0" applyProtection="0"/>
    <xf numFmtId="10" fontId="24" fillId="5" borderId="36" applyNumberFormat="0" applyBorder="0" applyAlignment="0" applyProtection="0"/>
    <xf numFmtId="10" fontId="24" fillId="5" borderId="36" applyNumberFormat="0" applyBorder="0" applyAlignment="0" applyProtection="0"/>
    <xf numFmtId="10" fontId="24" fillId="5" borderId="36" applyNumberFormat="0" applyBorder="0" applyAlignment="0" applyProtection="0"/>
    <xf numFmtId="10" fontId="24" fillId="5" borderId="36" applyNumberFormat="0" applyBorder="0" applyAlignment="0" applyProtection="0"/>
    <xf numFmtId="10" fontId="24" fillId="5" borderId="36" applyNumberFormat="0" applyBorder="0" applyAlignment="0" applyProtection="0"/>
    <xf numFmtId="10" fontId="24" fillId="5" borderId="36" applyNumberFormat="0" applyBorder="0" applyAlignment="0" applyProtection="0"/>
    <xf numFmtId="10" fontId="24" fillId="5" borderId="36" applyNumberFormat="0" applyBorder="0" applyAlignment="0" applyProtection="0"/>
    <xf numFmtId="10" fontId="24" fillId="5" borderId="36" applyNumberFormat="0" applyBorder="0" applyAlignment="0" applyProtection="0"/>
    <xf numFmtId="10" fontId="24" fillId="5" borderId="36" applyNumberFormat="0" applyBorder="0" applyAlignment="0" applyProtection="0"/>
    <xf numFmtId="10" fontId="24" fillId="5" borderId="36" applyNumberFormat="0" applyBorder="0" applyAlignment="0" applyProtection="0"/>
    <xf numFmtId="10" fontId="24" fillId="5" borderId="36" applyNumberFormat="0" applyBorder="0" applyAlignment="0" applyProtection="0"/>
    <xf numFmtId="10" fontId="24" fillId="5" borderId="36" applyNumberFormat="0" applyBorder="0" applyAlignment="0" applyProtection="0"/>
    <xf numFmtId="10" fontId="24" fillId="5" borderId="36" applyNumberFormat="0" applyBorder="0" applyAlignment="0" applyProtection="0"/>
    <xf numFmtId="10" fontId="24" fillId="5" borderId="36" applyNumberFormat="0" applyBorder="0" applyAlignment="0" applyProtection="0"/>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3" fontId="5"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5" fillId="0" borderId="0" applyFont="0" applyFill="0" applyBorder="0" applyAlignment="0" applyProtection="0">
      <alignment vertical="center"/>
    </xf>
    <xf numFmtId="43" fontId="3" fillId="0" borderId="0" applyFont="0" applyFill="0" applyBorder="0" applyAlignment="0" applyProtection="0"/>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3" fillId="0" borderId="0" applyFont="0" applyFill="0" applyBorder="0" applyAlignment="0" applyProtection="0"/>
    <xf numFmtId="43" fontId="3" fillId="0" borderId="0" applyFont="0" applyFill="0" applyBorder="0" applyAlignment="0" applyProtection="0"/>
    <xf numFmtId="43" fontId="5" fillId="0" borderId="0" applyFont="0" applyFill="0" applyBorder="0" applyAlignment="0" applyProtection="0"/>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6" fillId="0" borderId="0" applyFont="0" applyFill="0" applyBorder="0" applyAlignment="0" applyProtection="0">
      <alignment vertical="top"/>
    </xf>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6" fillId="0" borderId="0" applyFont="0" applyFill="0" applyBorder="0" applyAlignment="0" applyProtection="0">
      <alignment vertical="top"/>
    </xf>
    <xf numFmtId="43" fontId="3" fillId="0" borderId="0" applyFont="0" applyFill="0" applyBorder="0" applyAlignment="0" applyProtection="0"/>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3"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6" fillId="0" borderId="0" applyFont="0" applyFill="0" applyBorder="0" applyAlignment="0" applyProtection="0">
      <alignment vertical="top"/>
    </xf>
    <xf numFmtId="43" fontId="5" fillId="0" borderId="0" applyFont="0" applyFill="0" applyBorder="0" applyAlignment="0" applyProtection="0"/>
    <xf numFmtId="43" fontId="21" fillId="0" borderId="0" applyFont="0" applyFill="0" applyBorder="0" applyAlignment="0" applyProtection="0"/>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5" fillId="0" borderId="0" applyFont="0" applyFill="0" applyBorder="0" applyAlignment="0" applyProtection="0"/>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 fontId="18" fillId="6" borderId="34" applyNumberFormat="0" applyProtection="0">
      <alignment horizontal="left" vertical="center"/>
    </xf>
    <xf numFmtId="4" fontId="16" fillId="15" borderId="34" applyNumberFormat="0" applyProtection="0">
      <alignment horizontal="right" vertical="center"/>
    </xf>
    <xf numFmtId="4" fontId="16" fillId="16" borderId="34" applyNumberFormat="0" applyProtection="0">
      <alignment horizontal="left" vertical="center"/>
    </xf>
    <xf numFmtId="0" fontId="16" fillId="14" borderId="34" applyNumberFormat="0" applyProtection="0">
      <alignment horizontal="left" vertical="top"/>
    </xf>
    <xf numFmtId="43" fontId="3" fillId="0" borderId="0" applyFont="0" applyFill="0" applyBorder="0" applyAlignment="0" applyProtection="0"/>
    <xf numFmtId="0" fontId="16" fillId="14" borderId="34" applyNumberFormat="0" applyProtection="0">
      <alignment horizontal="left" vertical="top"/>
    </xf>
    <xf numFmtId="4" fontId="16" fillId="16" borderId="34" applyNumberFormat="0" applyProtection="0">
      <alignment horizontal="left" vertical="center"/>
    </xf>
    <xf numFmtId="4" fontId="16" fillId="15" borderId="34" applyNumberFormat="0" applyProtection="0">
      <alignment horizontal="right" vertical="center"/>
    </xf>
    <xf numFmtId="4" fontId="18" fillId="6" borderId="34" applyNumberFormat="0" applyProtection="0">
      <alignment horizontal="left" vertical="center"/>
    </xf>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3" fontId="5"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5" fillId="0" borderId="0" applyFont="0" applyFill="0" applyBorder="0" applyAlignment="0" applyProtection="0">
      <alignment vertical="center"/>
    </xf>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3" fontId="5"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3" fontId="5"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5" fillId="0" borderId="0" applyFont="0" applyFill="0" applyBorder="0" applyAlignment="0" applyProtection="0">
      <alignment vertical="center"/>
    </xf>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5"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3" fontId="5"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5" fillId="0" borderId="0" applyFont="0" applyFill="0" applyBorder="0" applyAlignment="0" applyProtection="0">
      <alignment vertical="center"/>
    </xf>
    <xf numFmtId="43" fontId="3" fillId="0" borderId="0" applyFont="0" applyFill="0" applyBorder="0" applyAlignment="0" applyProtection="0"/>
    <xf numFmtId="43" fontId="3" fillId="0" borderId="0" applyFont="0" applyFill="0" applyBorder="0" applyAlignment="0" applyProtection="0"/>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3" fillId="0" borderId="0" applyFont="0" applyFill="0" applyBorder="0" applyAlignment="0" applyProtection="0"/>
    <xf numFmtId="43" fontId="3" fillId="0" borderId="0" applyFont="0" applyFill="0" applyBorder="0" applyAlignment="0" applyProtection="0"/>
    <xf numFmtId="43" fontId="5" fillId="0" borderId="0" applyFont="0" applyFill="0" applyBorder="0" applyAlignment="0" applyProtection="0"/>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6" fillId="0" borderId="0" applyFont="0" applyFill="0" applyBorder="0" applyAlignment="0" applyProtection="0">
      <alignment vertical="top"/>
    </xf>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6" fillId="0" borderId="0" applyFont="0" applyFill="0" applyBorder="0" applyAlignment="0" applyProtection="0">
      <alignment vertical="top"/>
    </xf>
    <xf numFmtId="43" fontId="3" fillId="0" borderId="0" applyFont="0" applyFill="0" applyBorder="0" applyAlignment="0" applyProtection="0"/>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3"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6" fillId="0" borderId="0" applyFont="0" applyFill="0" applyBorder="0" applyAlignment="0" applyProtection="0">
      <alignment vertical="top"/>
    </xf>
    <xf numFmtId="43" fontId="5" fillId="0" borderId="0" applyFont="0" applyFill="0" applyBorder="0" applyAlignment="0" applyProtection="0"/>
    <xf numFmtId="43" fontId="21" fillId="0" borderId="0" applyFont="0" applyFill="0" applyBorder="0" applyAlignment="0" applyProtection="0"/>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5" fillId="0" borderId="0" applyFont="0" applyFill="0" applyBorder="0" applyAlignment="0" applyProtection="0"/>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22" fillId="0" borderId="35">
      <alignment horizontal="left" vertical="center"/>
    </xf>
    <xf numFmtId="4" fontId="18" fillId="6" borderId="34" applyNumberFormat="0" applyProtection="0">
      <alignment horizontal="left" vertical="center"/>
    </xf>
    <xf numFmtId="4" fontId="16" fillId="15" borderId="34" applyNumberFormat="0" applyProtection="0">
      <alignment horizontal="right" vertical="center"/>
    </xf>
    <xf numFmtId="4" fontId="16" fillId="16" borderId="34" applyNumberFormat="0" applyProtection="0">
      <alignment horizontal="left" vertical="center"/>
    </xf>
    <xf numFmtId="0" fontId="16" fillId="14" borderId="34" applyNumberFormat="0" applyProtection="0">
      <alignment horizontal="left" vertical="top"/>
    </xf>
    <xf numFmtId="0" fontId="16" fillId="14" borderId="34" applyNumberFormat="0" applyProtection="0">
      <alignment horizontal="left" vertical="top"/>
    </xf>
    <xf numFmtId="4" fontId="16" fillId="16" borderId="34" applyNumberFormat="0" applyProtection="0">
      <alignment horizontal="left" vertical="center"/>
    </xf>
    <xf numFmtId="4" fontId="16" fillId="15" borderId="34" applyNumberFormat="0" applyProtection="0">
      <alignment horizontal="right" vertical="center"/>
    </xf>
    <xf numFmtId="4" fontId="18" fillId="6" borderId="34" applyNumberFormat="0" applyProtection="0">
      <alignment horizontal="left" vertical="center"/>
    </xf>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0" fontId="22" fillId="0" borderId="35">
      <alignment horizontal="left" vertical="center"/>
    </xf>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3" fontId="5"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3" fontId="5"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5" fillId="0" borderId="0" applyFont="0" applyFill="0" applyBorder="0" applyAlignment="0" applyProtection="0">
      <alignment vertical="center"/>
    </xf>
    <xf numFmtId="43" fontId="3" fillId="0" borderId="0" applyFont="0" applyFill="0" applyBorder="0" applyAlignment="0" applyProtection="0"/>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3" fillId="0" borderId="0" applyFont="0" applyFill="0" applyBorder="0" applyAlignment="0" applyProtection="0"/>
    <xf numFmtId="43" fontId="3" fillId="0" borderId="0" applyFont="0" applyFill="0" applyBorder="0" applyAlignment="0" applyProtection="0"/>
    <xf numFmtId="43" fontId="5" fillId="0" borderId="0" applyFont="0" applyFill="0" applyBorder="0" applyAlignment="0" applyProtection="0"/>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6" fillId="0" borderId="0" applyFont="0" applyFill="0" applyBorder="0" applyAlignment="0" applyProtection="0">
      <alignment vertical="top"/>
    </xf>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6" fillId="0" borderId="0" applyFont="0" applyFill="0" applyBorder="0" applyAlignment="0" applyProtection="0">
      <alignment vertical="top"/>
    </xf>
    <xf numFmtId="43" fontId="3" fillId="0" borderId="0" applyFont="0" applyFill="0" applyBorder="0" applyAlignment="0" applyProtection="0"/>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3"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6" fillId="0" borderId="0" applyFont="0" applyFill="0" applyBorder="0" applyAlignment="0" applyProtection="0">
      <alignment vertical="top"/>
    </xf>
    <xf numFmtId="43" fontId="5" fillId="0" borderId="0" applyFont="0" applyFill="0" applyBorder="0" applyAlignment="0" applyProtection="0"/>
    <xf numFmtId="43" fontId="21" fillId="0" borderId="0" applyFont="0" applyFill="0" applyBorder="0" applyAlignment="0" applyProtection="0"/>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5" fillId="0" borderId="0" applyFont="0" applyFill="0" applyBorder="0" applyAlignment="0" applyProtection="0"/>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10" fontId="24" fillId="5" borderId="36" applyNumberFormat="0" applyBorder="0" applyAlignment="0" applyProtection="0"/>
    <xf numFmtId="10" fontId="24" fillId="5" borderId="36" applyNumberFormat="0" applyBorder="0" applyAlignment="0" applyProtection="0"/>
    <xf numFmtId="10" fontId="24" fillId="5" borderId="36" applyNumberFormat="0" applyBorder="0" applyAlignment="0" applyProtection="0"/>
    <xf numFmtId="10" fontId="24" fillId="5" borderId="36" applyNumberFormat="0" applyBorder="0" applyAlignment="0" applyProtection="0"/>
    <xf numFmtId="10" fontId="24" fillId="5" borderId="36" applyNumberFormat="0" applyBorder="0" applyAlignment="0" applyProtection="0"/>
    <xf numFmtId="10" fontId="24" fillId="5" borderId="36" applyNumberFormat="0" applyBorder="0" applyAlignment="0" applyProtection="0"/>
    <xf numFmtId="10" fontId="24" fillId="5" borderId="36" applyNumberFormat="0" applyBorder="0" applyAlignment="0" applyProtection="0"/>
    <xf numFmtId="10" fontId="24" fillId="5" borderId="36" applyNumberFormat="0" applyBorder="0" applyAlignment="0" applyProtection="0"/>
    <xf numFmtId="10" fontId="24" fillId="5" borderId="36" applyNumberFormat="0" applyBorder="0" applyAlignment="0" applyProtection="0"/>
    <xf numFmtId="10" fontId="24" fillId="5" borderId="36" applyNumberFormat="0" applyBorder="0" applyAlignment="0" applyProtection="0"/>
    <xf numFmtId="10" fontId="24" fillId="5" borderId="36" applyNumberFormat="0" applyBorder="0" applyAlignment="0" applyProtection="0"/>
    <xf numFmtId="10" fontId="24" fillId="12" borderId="36" applyNumberFormat="0" applyBorder="0" applyAlignment="0" applyProtection="0"/>
    <xf numFmtId="10" fontId="24" fillId="5" borderId="36" applyNumberFormat="0" applyBorder="0" applyAlignment="0" applyProtection="0"/>
    <xf numFmtId="10" fontId="24" fillId="5" borderId="36" applyNumberFormat="0" applyBorder="0" applyAlignment="0" applyProtection="0"/>
    <xf numFmtId="10" fontId="24" fillId="5" borderId="36" applyNumberFormat="0" applyBorder="0" applyAlignment="0" applyProtection="0"/>
    <xf numFmtId="10" fontId="24" fillId="5" borderId="36" applyNumberFormat="0" applyBorder="0" applyAlignment="0" applyProtection="0"/>
    <xf numFmtId="10" fontId="24" fillId="5" borderId="36" applyNumberFormat="0" applyBorder="0" applyAlignment="0" applyProtection="0"/>
    <xf numFmtId="10" fontId="24" fillId="5" borderId="36" applyNumberFormat="0" applyBorder="0" applyAlignment="0" applyProtection="0"/>
    <xf numFmtId="10" fontId="24" fillId="5" borderId="36" applyNumberFormat="0" applyBorder="0" applyAlignment="0" applyProtection="0"/>
    <xf numFmtId="10" fontId="24" fillId="5" borderId="36" applyNumberFormat="0" applyBorder="0" applyAlignment="0" applyProtection="0"/>
    <xf numFmtId="10" fontId="24" fillId="5" borderId="36" applyNumberFormat="0" applyBorder="0" applyAlignment="0" applyProtection="0"/>
    <xf numFmtId="10" fontId="24" fillId="5" borderId="36" applyNumberFormat="0" applyBorder="0" applyAlignment="0" applyProtection="0"/>
    <xf numFmtId="10" fontId="24" fillId="5" borderId="36" applyNumberFormat="0" applyBorder="0" applyAlignment="0" applyProtection="0"/>
    <xf numFmtId="10" fontId="24" fillId="5" borderId="36" applyNumberFormat="0" applyBorder="0" applyAlignment="0" applyProtection="0"/>
    <xf numFmtId="10" fontId="24" fillId="5" borderId="36" applyNumberFormat="0" applyBorder="0" applyAlignment="0" applyProtection="0"/>
    <xf numFmtId="10" fontId="24" fillId="5" borderId="36" applyNumberFormat="0" applyBorder="0" applyAlignment="0" applyProtection="0"/>
    <xf numFmtId="10" fontId="24" fillId="5" borderId="36" applyNumberFormat="0" applyBorder="0" applyAlignment="0" applyProtection="0"/>
    <xf numFmtId="10" fontId="24" fillId="5" borderId="36" applyNumberFormat="0" applyBorder="0" applyAlignment="0" applyProtection="0"/>
    <xf numFmtId="10" fontId="24" fillId="5" borderId="36" applyNumberFormat="0" applyBorder="0" applyAlignment="0" applyProtection="0"/>
    <xf numFmtId="10" fontId="24" fillId="5" borderId="36" applyNumberFormat="0" applyBorder="0" applyAlignment="0" applyProtection="0"/>
    <xf numFmtId="10" fontId="24" fillId="5" borderId="36" applyNumberFormat="0" applyBorder="0" applyAlignment="0" applyProtection="0"/>
    <xf numFmtId="10" fontId="24" fillId="5" borderId="36" applyNumberFormat="0" applyBorder="0" applyAlignment="0" applyProtection="0"/>
    <xf numFmtId="10" fontId="24" fillId="5" borderId="36" applyNumberFormat="0" applyBorder="0" applyAlignment="0" applyProtection="0"/>
    <xf numFmtId="10" fontId="24" fillId="5" borderId="36" applyNumberFormat="0" applyBorder="0" applyAlignment="0" applyProtection="0"/>
    <xf numFmtId="10" fontId="24" fillId="5" borderId="36" applyNumberFormat="0" applyBorder="0" applyAlignment="0" applyProtection="0"/>
    <xf numFmtId="10" fontId="24" fillId="5" borderId="36" applyNumberFormat="0" applyBorder="0" applyAlignment="0" applyProtection="0"/>
    <xf numFmtId="10" fontId="24" fillId="5" borderId="36" applyNumberFormat="0" applyBorder="0" applyAlignment="0" applyProtection="0"/>
    <xf numFmtId="10" fontId="24" fillId="5" borderId="36" applyNumberFormat="0" applyBorder="0" applyAlignment="0" applyProtection="0"/>
    <xf numFmtId="10" fontId="24" fillId="5" borderId="36" applyNumberFormat="0" applyBorder="0" applyAlignment="0" applyProtection="0"/>
    <xf numFmtId="10" fontId="24" fillId="5" borderId="36" applyNumberFormat="0" applyBorder="0" applyAlignment="0" applyProtection="0"/>
    <xf numFmtId="10" fontId="24" fillId="5" borderId="36" applyNumberFormat="0" applyBorder="0" applyAlignment="0" applyProtection="0"/>
    <xf numFmtId="10" fontId="24" fillId="5" borderId="36" applyNumberFormat="0" applyBorder="0" applyAlignment="0" applyProtection="0"/>
    <xf numFmtId="10" fontId="24" fillId="5" borderId="36" applyNumberFormat="0" applyBorder="0" applyAlignment="0" applyProtection="0"/>
    <xf numFmtId="10" fontId="24" fillId="5" borderId="36" applyNumberFormat="0" applyBorder="0" applyAlignment="0" applyProtection="0"/>
    <xf numFmtId="10" fontId="24" fillId="5" borderId="36" applyNumberFormat="0" applyBorder="0" applyAlignment="0" applyProtection="0"/>
    <xf numFmtId="10" fontId="24" fillId="5" borderId="36" applyNumberFormat="0" applyBorder="0" applyAlignment="0" applyProtection="0"/>
    <xf numFmtId="10" fontId="24" fillId="5" borderId="36" applyNumberFormat="0" applyBorder="0" applyAlignment="0" applyProtection="0"/>
    <xf numFmtId="10" fontId="24" fillId="5" borderId="36" applyNumberFormat="0" applyBorder="0" applyAlignment="0" applyProtection="0"/>
    <xf numFmtId="10" fontId="24" fillId="5" borderId="36" applyNumberFormat="0" applyBorder="0" applyAlignment="0" applyProtection="0"/>
    <xf numFmtId="10" fontId="24" fillId="5" borderId="36" applyNumberFormat="0" applyBorder="0" applyAlignment="0" applyProtection="0"/>
    <xf numFmtId="10" fontId="24" fillId="5" borderId="36" applyNumberFormat="0" applyBorder="0" applyAlignment="0" applyProtection="0"/>
    <xf numFmtId="10" fontId="24" fillId="5" borderId="36" applyNumberFormat="0" applyBorder="0" applyAlignment="0" applyProtection="0"/>
    <xf numFmtId="10" fontId="24" fillId="5" borderId="36" applyNumberFormat="0" applyBorder="0" applyAlignment="0" applyProtection="0"/>
    <xf numFmtId="4" fontId="18" fillId="6" borderId="34" applyNumberFormat="0" applyProtection="0">
      <alignment horizontal="left" vertical="center"/>
    </xf>
    <xf numFmtId="4" fontId="16" fillId="15" borderId="34" applyNumberFormat="0" applyProtection="0">
      <alignment horizontal="right" vertical="center"/>
    </xf>
    <xf numFmtId="4" fontId="16" fillId="16" borderId="34" applyNumberFormat="0" applyProtection="0">
      <alignment horizontal="left" vertical="center"/>
    </xf>
    <xf numFmtId="0" fontId="16" fillId="14" borderId="34" applyNumberFormat="0" applyProtection="0">
      <alignment horizontal="left" vertical="top"/>
    </xf>
    <xf numFmtId="0" fontId="16" fillId="14" borderId="34" applyNumberFormat="0" applyProtection="0">
      <alignment horizontal="left" vertical="top"/>
    </xf>
    <xf numFmtId="4" fontId="16" fillId="16" borderId="34" applyNumberFormat="0" applyProtection="0">
      <alignment horizontal="left" vertical="center"/>
    </xf>
    <xf numFmtId="4" fontId="16" fillId="15" borderId="34" applyNumberFormat="0" applyProtection="0">
      <alignment horizontal="right" vertical="center"/>
    </xf>
    <xf numFmtId="4" fontId="18" fillId="6" borderId="34" applyNumberFormat="0" applyProtection="0">
      <alignment horizontal="left" vertical="center"/>
    </xf>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0" fontId="22" fillId="0" borderId="35">
      <alignment horizontal="left" vertical="center"/>
    </xf>
    <xf numFmtId="10" fontId="24" fillId="5" borderId="36" applyNumberFormat="0" applyBorder="0" applyAlignment="0" applyProtection="0"/>
    <xf numFmtId="10" fontId="24" fillId="5" borderId="36" applyNumberFormat="0" applyBorder="0" applyAlignment="0" applyProtection="0"/>
    <xf numFmtId="10" fontId="24" fillId="5" borderId="36" applyNumberFormat="0" applyBorder="0" applyAlignment="0" applyProtection="0"/>
    <xf numFmtId="10" fontId="24" fillId="5" borderId="36" applyNumberFormat="0" applyBorder="0" applyAlignment="0" applyProtection="0"/>
    <xf numFmtId="10" fontId="24" fillId="5" borderId="36" applyNumberFormat="0" applyBorder="0" applyAlignment="0" applyProtection="0"/>
    <xf numFmtId="10" fontId="24" fillId="5" borderId="36" applyNumberFormat="0" applyBorder="0" applyAlignment="0" applyProtection="0"/>
    <xf numFmtId="10" fontId="24" fillId="5" borderId="36" applyNumberFormat="0" applyBorder="0" applyAlignment="0" applyProtection="0"/>
    <xf numFmtId="10" fontId="24" fillId="5" borderId="36" applyNumberFormat="0" applyBorder="0" applyAlignment="0" applyProtection="0"/>
    <xf numFmtId="10" fontId="24" fillId="5" borderId="36" applyNumberFormat="0" applyBorder="0" applyAlignment="0" applyProtection="0"/>
    <xf numFmtId="10" fontId="24" fillId="5" borderId="36" applyNumberFormat="0" applyBorder="0" applyAlignment="0" applyProtection="0"/>
    <xf numFmtId="10" fontId="24" fillId="5" borderId="36" applyNumberFormat="0" applyBorder="0" applyAlignment="0" applyProtection="0"/>
    <xf numFmtId="10" fontId="24" fillId="12" borderId="36" applyNumberFormat="0" applyBorder="0" applyAlignment="0" applyProtection="0"/>
    <xf numFmtId="10" fontId="24" fillId="5" borderId="36" applyNumberFormat="0" applyBorder="0" applyAlignment="0" applyProtection="0"/>
    <xf numFmtId="10" fontId="24" fillId="5" borderId="36" applyNumberFormat="0" applyBorder="0" applyAlignment="0" applyProtection="0"/>
    <xf numFmtId="10" fontId="24" fillId="5" borderId="36" applyNumberFormat="0" applyBorder="0" applyAlignment="0" applyProtection="0"/>
    <xf numFmtId="10" fontId="24" fillId="5" borderId="36" applyNumberFormat="0" applyBorder="0" applyAlignment="0" applyProtection="0"/>
    <xf numFmtId="10" fontId="24" fillId="5" borderId="36" applyNumberFormat="0" applyBorder="0" applyAlignment="0" applyProtection="0"/>
    <xf numFmtId="10" fontId="24" fillId="5" borderId="36" applyNumberFormat="0" applyBorder="0" applyAlignment="0" applyProtection="0"/>
    <xf numFmtId="10" fontId="24" fillId="5" borderId="36" applyNumberFormat="0" applyBorder="0" applyAlignment="0" applyProtection="0"/>
    <xf numFmtId="10" fontId="24" fillId="5" borderId="36" applyNumberFormat="0" applyBorder="0" applyAlignment="0" applyProtection="0"/>
    <xf numFmtId="10" fontId="24" fillId="5" borderId="36" applyNumberFormat="0" applyBorder="0" applyAlignment="0" applyProtection="0"/>
    <xf numFmtId="10" fontId="24" fillId="5" borderId="36" applyNumberFormat="0" applyBorder="0" applyAlignment="0" applyProtection="0"/>
    <xf numFmtId="10" fontId="24" fillId="5" borderId="36" applyNumberFormat="0" applyBorder="0" applyAlignment="0" applyProtection="0"/>
    <xf numFmtId="10" fontId="24" fillId="5" borderId="36" applyNumberFormat="0" applyBorder="0" applyAlignment="0" applyProtection="0"/>
    <xf numFmtId="10" fontId="24" fillId="5" borderId="36" applyNumberFormat="0" applyBorder="0" applyAlignment="0" applyProtection="0"/>
    <xf numFmtId="10" fontId="24" fillId="5" borderId="36" applyNumberFormat="0" applyBorder="0" applyAlignment="0" applyProtection="0"/>
    <xf numFmtId="10" fontId="24" fillId="5" borderId="36" applyNumberFormat="0" applyBorder="0" applyAlignment="0" applyProtection="0"/>
    <xf numFmtId="10" fontId="24" fillId="5" borderId="36" applyNumberFormat="0" applyBorder="0" applyAlignment="0" applyProtection="0"/>
    <xf numFmtId="10" fontId="24" fillId="5" borderId="36" applyNumberFormat="0" applyBorder="0" applyAlignment="0" applyProtection="0"/>
    <xf numFmtId="10" fontId="24" fillId="5" borderId="36" applyNumberFormat="0" applyBorder="0" applyAlignment="0" applyProtection="0"/>
    <xf numFmtId="10" fontId="24" fillId="5" borderId="36" applyNumberFormat="0" applyBorder="0" applyAlignment="0" applyProtection="0"/>
    <xf numFmtId="10" fontId="24" fillId="5" borderId="36" applyNumberFormat="0" applyBorder="0" applyAlignment="0" applyProtection="0"/>
    <xf numFmtId="10" fontId="24" fillId="5" borderId="36" applyNumberFormat="0" applyBorder="0" applyAlignment="0" applyProtection="0"/>
    <xf numFmtId="10" fontId="24" fillId="5" borderId="36" applyNumberFormat="0" applyBorder="0" applyAlignment="0" applyProtection="0"/>
    <xf numFmtId="10" fontId="24" fillId="5" borderId="36" applyNumberFormat="0" applyBorder="0" applyAlignment="0" applyProtection="0"/>
    <xf numFmtId="10" fontId="24" fillId="5" borderId="36" applyNumberFormat="0" applyBorder="0" applyAlignment="0" applyProtection="0"/>
    <xf numFmtId="10" fontId="24" fillId="5" borderId="36" applyNumberFormat="0" applyBorder="0" applyAlignment="0" applyProtection="0"/>
    <xf numFmtId="10" fontId="24" fillId="5" borderId="36" applyNumberFormat="0" applyBorder="0" applyAlignment="0" applyProtection="0"/>
    <xf numFmtId="10" fontId="24" fillId="5" borderId="36" applyNumberFormat="0" applyBorder="0" applyAlignment="0" applyProtection="0"/>
    <xf numFmtId="10" fontId="24" fillId="5" borderId="36" applyNumberFormat="0" applyBorder="0" applyAlignment="0" applyProtection="0"/>
    <xf numFmtId="10" fontId="24" fillId="5" borderId="36" applyNumberFormat="0" applyBorder="0" applyAlignment="0" applyProtection="0"/>
    <xf numFmtId="10" fontId="24" fillId="5" borderId="36" applyNumberFormat="0" applyBorder="0" applyAlignment="0" applyProtection="0"/>
    <xf numFmtId="10" fontId="24" fillId="5" borderId="36" applyNumberFormat="0" applyBorder="0" applyAlignment="0" applyProtection="0"/>
    <xf numFmtId="10" fontId="24" fillId="5" borderId="36" applyNumberFormat="0" applyBorder="0" applyAlignment="0" applyProtection="0"/>
    <xf numFmtId="10" fontId="24" fillId="5" borderId="36" applyNumberFormat="0" applyBorder="0" applyAlignment="0" applyProtection="0"/>
    <xf numFmtId="10" fontId="24" fillId="5" borderId="36" applyNumberFormat="0" applyBorder="0" applyAlignment="0" applyProtection="0"/>
    <xf numFmtId="10" fontId="24" fillId="5" borderId="36" applyNumberFormat="0" applyBorder="0" applyAlignment="0" applyProtection="0"/>
    <xf numFmtId="10" fontId="24" fillId="5" borderId="36" applyNumberFormat="0" applyBorder="0" applyAlignment="0" applyProtection="0"/>
    <xf numFmtId="10" fontId="24" fillId="5" borderId="36" applyNumberFormat="0" applyBorder="0" applyAlignment="0" applyProtection="0"/>
    <xf numFmtId="10" fontId="24" fillId="5" borderId="36" applyNumberFormat="0" applyBorder="0" applyAlignment="0" applyProtection="0"/>
    <xf numFmtId="10" fontId="24" fillId="5" borderId="36" applyNumberFormat="0" applyBorder="0" applyAlignment="0" applyProtection="0"/>
    <xf numFmtId="10" fontId="24" fillId="5" borderId="36" applyNumberFormat="0" applyBorder="0" applyAlignment="0" applyProtection="0"/>
    <xf numFmtId="10" fontId="24" fillId="5" borderId="36" applyNumberFormat="0" applyBorder="0" applyAlignment="0" applyProtection="0"/>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3" fontId="5"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5" fillId="0" borderId="0" applyFont="0" applyFill="0" applyBorder="0" applyAlignment="0" applyProtection="0">
      <alignment vertical="center"/>
    </xf>
    <xf numFmtId="43" fontId="3" fillId="0" borderId="0" applyFont="0" applyFill="0" applyBorder="0" applyAlignment="0" applyProtection="0"/>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3" fillId="0" borderId="0" applyFont="0" applyFill="0" applyBorder="0" applyAlignment="0" applyProtection="0"/>
    <xf numFmtId="43" fontId="3" fillId="0" borderId="0" applyFont="0" applyFill="0" applyBorder="0" applyAlignment="0" applyProtection="0"/>
    <xf numFmtId="43" fontId="5" fillId="0" borderId="0" applyFont="0" applyFill="0" applyBorder="0" applyAlignment="0" applyProtection="0"/>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6" fillId="0" borderId="0" applyFont="0" applyFill="0" applyBorder="0" applyAlignment="0" applyProtection="0">
      <alignment vertical="top"/>
    </xf>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6" fillId="0" borderId="0" applyFont="0" applyFill="0" applyBorder="0" applyAlignment="0" applyProtection="0">
      <alignment vertical="top"/>
    </xf>
    <xf numFmtId="43" fontId="3" fillId="0" borderId="0" applyFont="0" applyFill="0" applyBorder="0" applyAlignment="0" applyProtection="0"/>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3"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6" fillId="0" borderId="0" applyFont="0" applyFill="0" applyBorder="0" applyAlignment="0" applyProtection="0">
      <alignment vertical="top"/>
    </xf>
    <xf numFmtId="43" fontId="5" fillId="0" borderId="0" applyFont="0" applyFill="0" applyBorder="0" applyAlignment="0" applyProtection="0"/>
    <xf numFmtId="43" fontId="21" fillId="0" borderId="0" applyFont="0" applyFill="0" applyBorder="0" applyAlignment="0" applyProtection="0"/>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5" fillId="0" borderId="0" applyFont="0" applyFill="0" applyBorder="0" applyAlignment="0" applyProtection="0"/>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 fontId="18" fillId="6" borderId="34" applyNumberFormat="0" applyProtection="0">
      <alignment horizontal="left" vertical="center"/>
    </xf>
    <xf numFmtId="4" fontId="16" fillId="15" borderId="34" applyNumberFormat="0" applyProtection="0">
      <alignment horizontal="right" vertical="center"/>
    </xf>
    <xf numFmtId="4" fontId="16" fillId="16" borderId="34" applyNumberFormat="0" applyProtection="0">
      <alignment horizontal="left" vertical="center"/>
    </xf>
    <xf numFmtId="0" fontId="16" fillId="14" borderId="34" applyNumberFormat="0" applyProtection="0">
      <alignment horizontal="left" vertical="top"/>
    </xf>
    <xf numFmtId="43" fontId="3" fillId="0" borderId="0" applyFont="0" applyFill="0" applyBorder="0" applyAlignment="0" applyProtection="0"/>
    <xf numFmtId="0" fontId="16" fillId="14" borderId="34" applyNumberFormat="0" applyProtection="0">
      <alignment horizontal="left" vertical="top"/>
    </xf>
    <xf numFmtId="4" fontId="16" fillId="16" borderId="34" applyNumberFormat="0" applyProtection="0">
      <alignment horizontal="left" vertical="center"/>
    </xf>
    <xf numFmtId="4" fontId="16" fillId="15" borderId="34" applyNumberFormat="0" applyProtection="0">
      <alignment horizontal="right" vertical="center"/>
    </xf>
    <xf numFmtId="4" fontId="18" fillId="6" borderId="34" applyNumberFormat="0" applyProtection="0">
      <alignment horizontal="left" vertical="center"/>
    </xf>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3" fontId="5"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5" fillId="0" borderId="0" applyFont="0" applyFill="0" applyBorder="0" applyAlignment="0" applyProtection="0">
      <alignment vertical="center"/>
    </xf>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3" fontId="5"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3" fontId="5"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5" fillId="0" borderId="0" applyFont="0" applyFill="0" applyBorder="0" applyAlignment="0" applyProtection="0">
      <alignment vertical="center"/>
    </xf>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5"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3" fontId="5"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5" fillId="0" borderId="0" applyFont="0" applyFill="0" applyBorder="0" applyAlignment="0" applyProtection="0">
      <alignment vertical="center"/>
    </xf>
    <xf numFmtId="43" fontId="3" fillId="0" borderId="0" applyFont="0" applyFill="0" applyBorder="0" applyAlignment="0" applyProtection="0"/>
    <xf numFmtId="43" fontId="3" fillId="0" borderId="0" applyFont="0" applyFill="0" applyBorder="0" applyAlignment="0" applyProtection="0"/>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3" fillId="0" borderId="0" applyFont="0" applyFill="0" applyBorder="0" applyAlignment="0" applyProtection="0"/>
    <xf numFmtId="43" fontId="3" fillId="0" borderId="0" applyFont="0" applyFill="0" applyBorder="0" applyAlignment="0" applyProtection="0"/>
    <xf numFmtId="43" fontId="5" fillId="0" borderId="0" applyFont="0" applyFill="0" applyBorder="0" applyAlignment="0" applyProtection="0"/>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6" fillId="0" borderId="0" applyFont="0" applyFill="0" applyBorder="0" applyAlignment="0" applyProtection="0">
      <alignment vertical="top"/>
    </xf>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6" fillId="0" borderId="0" applyFont="0" applyFill="0" applyBorder="0" applyAlignment="0" applyProtection="0">
      <alignment vertical="top"/>
    </xf>
    <xf numFmtId="43" fontId="3" fillId="0" borderId="0" applyFont="0" applyFill="0" applyBorder="0" applyAlignment="0" applyProtection="0"/>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3"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6" fillId="0" borderId="0" applyFont="0" applyFill="0" applyBorder="0" applyAlignment="0" applyProtection="0">
      <alignment vertical="top"/>
    </xf>
    <xf numFmtId="43" fontId="5" fillId="0" borderId="0" applyFont="0" applyFill="0" applyBorder="0" applyAlignment="0" applyProtection="0"/>
    <xf numFmtId="43" fontId="21" fillId="0" borderId="0" applyFont="0" applyFill="0" applyBorder="0" applyAlignment="0" applyProtection="0"/>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5" fillId="0" borderId="0" applyFont="0" applyFill="0" applyBorder="0" applyAlignment="0" applyProtection="0"/>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22" fillId="0" borderId="35">
      <alignment horizontal="left" vertical="center"/>
    </xf>
    <xf numFmtId="4" fontId="18" fillId="6" borderId="34" applyNumberFormat="0" applyProtection="0">
      <alignment horizontal="left" vertical="center"/>
    </xf>
    <xf numFmtId="4" fontId="16" fillId="15" borderId="34" applyNumberFormat="0" applyProtection="0">
      <alignment horizontal="right" vertical="center"/>
    </xf>
    <xf numFmtId="4" fontId="16" fillId="16" borderId="34" applyNumberFormat="0" applyProtection="0">
      <alignment horizontal="left" vertical="center"/>
    </xf>
    <xf numFmtId="0" fontId="16" fillId="14" borderId="34" applyNumberFormat="0" applyProtection="0">
      <alignment horizontal="left" vertical="top"/>
    </xf>
    <xf numFmtId="0" fontId="16" fillId="14" borderId="34" applyNumberFormat="0" applyProtection="0">
      <alignment horizontal="left" vertical="top"/>
    </xf>
    <xf numFmtId="4" fontId="16" fillId="16" borderId="34" applyNumberFormat="0" applyProtection="0">
      <alignment horizontal="left" vertical="center"/>
    </xf>
    <xf numFmtId="4" fontId="16" fillId="15" borderId="34" applyNumberFormat="0" applyProtection="0">
      <alignment horizontal="right" vertical="center"/>
    </xf>
    <xf numFmtId="4" fontId="18" fillId="6" borderId="34" applyNumberFormat="0" applyProtection="0">
      <alignment horizontal="left" vertical="center"/>
    </xf>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0" fontId="22" fillId="0" borderId="35">
      <alignment horizontal="left" vertical="center"/>
    </xf>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3" fontId="5"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3" fontId="5"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5" fillId="0" borderId="0" applyFont="0" applyFill="0" applyBorder="0" applyAlignment="0" applyProtection="0">
      <alignment vertical="center"/>
    </xf>
    <xf numFmtId="43" fontId="3" fillId="0" borderId="0" applyFont="0" applyFill="0" applyBorder="0" applyAlignment="0" applyProtection="0"/>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3" fillId="0" borderId="0" applyFont="0" applyFill="0" applyBorder="0" applyAlignment="0" applyProtection="0"/>
    <xf numFmtId="43" fontId="3" fillId="0" borderId="0" applyFont="0" applyFill="0" applyBorder="0" applyAlignment="0" applyProtection="0"/>
    <xf numFmtId="43" fontId="5" fillId="0" borderId="0" applyFont="0" applyFill="0" applyBorder="0" applyAlignment="0" applyProtection="0"/>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6" fillId="0" borderId="0" applyFont="0" applyFill="0" applyBorder="0" applyAlignment="0" applyProtection="0">
      <alignment vertical="top"/>
    </xf>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6" fillId="0" borderId="0" applyFont="0" applyFill="0" applyBorder="0" applyAlignment="0" applyProtection="0">
      <alignment vertical="top"/>
    </xf>
    <xf numFmtId="43" fontId="3" fillId="0" borderId="0" applyFont="0" applyFill="0" applyBorder="0" applyAlignment="0" applyProtection="0"/>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3"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6" fillId="0" borderId="0" applyFont="0" applyFill="0" applyBorder="0" applyAlignment="0" applyProtection="0">
      <alignment vertical="top"/>
    </xf>
    <xf numFmtId="43" fontId="5" fillId="0" borderId="0" applyFont="0" applyFill="0" applyBorder="0" applyAlignment="0" applyProtection="0"/>
    <xf numFmtId="43" fontId="21" fillId="0" borderId="0" applyFont="0" applyFill="0" applyBorder="0" applyAlignment="0" applyProtection="0"/>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5" fillId="0" borderId="0" applyFont="0" applyFill="0" applyBorder="0" applyAlignment="0" applyProtection="0"/>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10" fontId="24" fillId="5" borderId="36" applyNumberFormat="0" applyBorder="0" applyAlignment="0" applyProtection="0"/>
    <xf numFmtId="10" fontId="24" fillId="5" borderId="36" applyNumberFormat="0" applyBorder="0" applyAlignment="0" applyProtection="0"/>
    <xf numFmtId="10" fontId="24" fillId="5" borderId="36" applyNumberFormat="0" applyBorder="0" applyAlignment="0" applyProtection="0"/>
    <xf numFmtId="10" fontId="24" fillId="5" borderId="36" applyNumberFormat="0" applyBorder="0" applyAlignment="0" applyProtection="0"/>
    <xf numFmtId="10" fontId="24" fillId="5" borderId="36" applyNumberFormat="0" applyBorder="0" applyAlignment="0" applyProtection="0"/>
    <xf numFmtId="10" fontId="24" fillId="5" borderId="36" applyNumberFormat="0" applyBorder="0" applyAlignment="0" applyProtection="0"/>
    <xf numFmtId="10" fontId="24" fillId="5" borderId="36" applyNumberFormat="0" applyBorder="0" applyAlignment="0" applyProtection="0"/>
    <xf numFmtId="10" fontId="24" fillId="5" borderId="36" applyNumberFormat="0" applyBorder="0" applyAlignment="0" applyProtection="0"/>
    <xf numFmtId="10" fontId="24" fillId="5" borderId="36" applyNumberFormat="0" applyBorder="0" applyAlignment="0" applyProtection="0"/>
    <xf numFmtId="10" fontId="24" fillId="5" borderId="36" applyNumberFormat="0" applyBorder="0" applyAlignment="0" applyProtection="0"/>
    <xf numFmtId="10" fontId="24" fillId="5" borderId="36" applyNumberFormat="0" applyBorder="0" applyAlignment="0" applyProtection="0"/>
    <xf numFmtId="10" fontId="24" fillId="12" borderId="36" applyNumberFormat="0" applyBorder="0" applyAlignment="0" applyProtection="0"/>
    <xf numFmtId="10" fontId="24" fillId="5" borderId="36" applyNumberFormat="0" applyBorder="0" applyAlignment="0" applyProtection="0"/>
    <xf numFmtId="10" fontId="24" fillId="5" borderId="36" applyNumberFormat="0" applyBorder="0" applyAlignment="0" applyProtection="0"/>
    <xf numFmtId="10" fontId="24" fillId="5" borderId="36" applyNumberFormat="0" applyBorder="0" applyAlignment="0" applyProtection="0"/>
    <xf numFmtId="10" fontId="24" fillId="5" borderId="36" applyNumberFormat="0" applyBorder="0" applyAlignment="0" applyProtection="0"/>
    <xf numFmtId="10" fontId="24" fillId="5" borderId="36" applyNumberFormat="0" applyBorder="0" applyAlignment="0" applyProtection="0"/>
    <xf numFmtId="10" fontId="24" fillId="5" borderId="36" applyNumberFormat="0" applyBorder="0" applyAlignment="0" applyProtection="0"/>
    <xf numFmtId="10" fontId="24" fillId="5" borderId="36" applyNumberFormat="0" applyBorder="0" applyAlignment="0" applyProtection="0"/>
    <xf numFmtId="10" fontId="24" fillId="5" borderId="36" applyNumberFormat="0" applyBorder="0" applyAlignment="0" applyProtection="0"/>
    <xf numFmtId="10" fontId="24" fillId="5" borderId="36" applyNumberFormat="0" applyBorder="0" applyAlignment="0" applyProtection="0"/>
    <xf numFmtId="10" fontId="24" fillId="5" borderId="36" applyNumberFormat="0" applyBorder="0" applyAlignment="0" applyProtection="0"/>
    <xf numFmtId="10" fontId="24" fillId="5" borderId="36" applyNumberFormat="0" applyBorder="0" applyAlignment="0" applyProtection="0"/>
    <xf numFmtId="10" fontId="24" fillId="5" borderId="36" applyNumberFormat="0" applyBorder="0" applyAlignment="0" applyProtection="0"/>
    <xf numFmtId="10" fontId="24" fillId="5" borderId="36" applyNumberFormat="0" applyBorder="0" applyAlignment="0" applyProtection="0"/>
    <xf numFmtId="10" fontId="24" fillId="5" borderId="36" applyNumberFormat="0" applyBorder="0" applyAlignment="0" applyProtection="0"/>
    <xf numFmtId="10" fontId="24" fillId="5" borderId="36" applyNumberFormat="0" applyBorder="0" applyAlignment="0" applyProtection="0"/>
    <xf numFmtId="10" fontId="24" fillId="5" borderId="36" applyNumberFormat="0" applyBorder="0" applyAlignment="0" applyProtection="0"/>
    <xf numFmtId="10" fontId="24" fillId="5" borderId="36" applyNumberFormat="0" applyBorder="0" applyAlignment="0" applyProtection="0"/>
    <xf numFmtId="10" fontId="24" fillId="5" borderId="36" applyNumberFormat="0" applyBorder="0" applyAlignment="0" applyProtection="0"/>
    <xf numFmtId="10" fontId="24" fillId="5" borderId="36" applyNumberFormat="0" applyBorder="0" applyAlignment="0" applyProtection="0"/>
    <xf numFmtId="10" fontId="24" fillId="5" borderId="36" applyNumberFormat="0" applyBorder="0" applyAlignment="0" applyProtection="0"/>
    <xf numFmtId="10" fontId="24" fillId="5" borderId="36" applyNumberFormat="0" applyBorder="0" applyAlignment="0" applyProtection="0"/>
    <xf numFmtId="10" fontId="24" fillId="5" borderId="36" applyNumberFormat="0" applyBorder="0" applyAlignment="0" applyProtection="0"/>
    <xf numFmtId="10" fontId="24" fillId="5" borderId="36" applyNumberFormat="0" applyBorder="0" applyAlignment="0" applyProtection="0"/>
    <xf numFmtId="10" fontId="24" fillId="5" borderId="36" applyNumberFormat="0" applyBorder="0" applyAlignment="0" applyProtection="0"/>
    <xf numFmtId="10" fontId="24" fillId="5" borderId="36" applyNumberFormat="0" applyBorder="0" applyAlignment="0" applyProtection="0"/>
    <xf numFmtId="10" fontId="24" fillId="5" borderId="36" applyNumberFormat="0" applyBorder="0" applyAlignment="0" applyProtection="0"/>
    <xf numFmtId="10" fontId="24" fillId="5" borderId="36" applyNumberFormat="0" applyBorder="0" applyAlignment="0" applyProtection="0"/>
    <xf numFmtId="10" fontId="24" fillId="5" borderId="36" applyNumberFormat="0" applyBorder="0" applyAlignment="0" applyProtection="0"/>
    <xf numFmtId="10" fontId="24" fillId="5" borderId="36" applyNumberFormat="0" applyBorder="0" applyAlignment="0" applyProtection="0"/>
    <xf numFmtId="10" fontId="24" fillId="5" borderId="36" applyNumberFormat="0" applyBorder="0" applyAlignment="0" applyProtection="0"/>
    <xf numFmtId="10" fontId="24" fillId="5" borderId="36" applyNumberFormat="0" applyBorder="0" applyAlignment="0" applyProtection="0"/>
    <xf numFmtId="10" fontId="24" fillId="5" borderId="36" applyNumberFormat="0" applyBorder="0" applyAlignment="0" applyProtection="0"/>
    <xf numFmtId="10" fontId="24" fillId="5" borderId="36" applyNumberFormat="0" applyBorder="0" applyAlignment="0" applyProtection="0"/>
    <xf numFmtId="10" fontId="24" fillId="5" borderId="36" applyNumberFormat="0" applyBorder="0" applyAlignment="0" applyProtection="0"/>
    <xf numFmtId="10" fontId="24" fillId="5" borderId="36" applyNumberFormat="0" applyBorder="0" applyAlignment="0" applyProtection="0"/>
    <xf numFmtId="10" fontId="24" fillId="5" borderId="36" applyNumberFormat="0" applyBorder="0" applyAlignment="0" applyProtection="0"/>
    <xf numFmtId="10" fontId="24" fillId="5" borderId="36" applyNumberFormat="0" applyBorder="0" applyAlignment="0" applyProtection="0"/>
    <xf numFmtId="10" fontId="24" fillId="5" borderId="36" applyNumberFormat="0" applyBorder="0" applyAlignment="0" applyProtection="0"/>
    <xf numFmtId="10" fontId="24" fillId="5" borderId="36" applyNumberFormat="0" applyBorder="0" applyAlignment="0" applyProtection="0"/>
    <xf numFmtId="10" fontId="24" fillId="5" borderId="36" applyNumberFormat="0" applyBorder="0" applyAlignment="0" applyProtection="0"/>
    <xf numFmtId="10" fontId="24" fillId="5" borderId="36" applyNumberFormat="0" applyBorder="0" applyAlignment="0" applyProtection="0"/>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3" fontId="5"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5" fillId="0" borderId="0" applyFont="0" applyFill="0" applyBorder="0" applyAlignment="0" applyProtection="0">
      <alignment vertical="center"/>
    </xf>
    <xf numFmtId="43" fontId="3" fillId="0" borderId="0" applyFont="0" applyFill="0" applyBorder="0" applyAlignment="0" applyProtection="0"/>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3" fillId="0" borderId="0" applyFont="0" applyFill="0" applyBorder="0" applyAlignment="0" applyProtection="0"/>
    <xf numFmtId="43" fontId="3" fillId="0" borderId="0" applyFont="0" applyFill="0" applyBorder="0" applyAlignment="0" applyProtection="0"/>
    <xf numFmtId="43" fontId="5" fillId="0" borderId="0" applyFont="0" applyFill="0" applyBorder="0" applyAlignment="0" applyProtection="0"/>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6" fillId="0" borderId="0" applyFont="0" applyFill="0" applyBorder="0" applyAlignment="0" applyProtection="0">
      <alignment vertical="top"/>
    </xf>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6" fillId="0" borderId="0" applyFont="0" applyFill="0" applyBorder="0" applyAlignment="0" applyProtection="0">
      <alignment vertical="top"/>
    </xf>
    <xf numFmtId="43" fontId="3" fillId="0" borderId="0" applyFont="0" applyFill="0" applyBorder="0" applyAlignment="0" applyProtection="0"/>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3"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6" fillId="0" borderId="0" applyFont="0" applyFill="0" applyBorder="0" applyAlignment="0" applyProtection="0">
      <alignment vertical="top"/>
    </xf>
    <xf numFmtId="43" fontId="5" fillId="0" borderId="0" applyFont="0" applyFill="0" applyBorder="0" applyAlignment="0" applyProtection="0"/>
    <xf numFmtId="43" fontId="21" fillId="0" borderId="0" applyFont="0" applyFill="0" applyBorder="0" applyAlignment="0" applyProtection="0"/>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5" fillId="0" borderId="0" applyFont="0" applyFill="0" applyBorder="0" applyAlignment="0" applyProtection="0"/>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 fontId="18" fillId="6" borderId="34" applyNumberFormat="0" applyProtection="0">
      <alignment horizontal="left" vertical="center"/>
    </xf>
    <xf numFmtId="4" fontId="16" fillId="15" borderId="34" applyNumberFormat="0" applyProtection="0">
      <alignment horizontal="right" vertical="center"/>
    </xf>
    <xf numFmtId="4" fontId="16" fillId="16" borderId="34" applyNumberFormat="0" applyProtection="0">
      <alignment horizontal="left" vertical="center"/>
    </xf>
    <xf numFmtId="0" fontId="16" fillId="14" borderId="34" applyNumberFormat="0" applyProtection="0">
      <alignment horizontal="left" vertical="top"/>
    </xf>
    <xf numFmtId="43" fontId="3" fillId="0" borderId="0" applyFont="0" applyFill="0" applyBorder="0" applyAlignment="0" applyProtection="0"/>
    <xf numFmtId="0" fontId="16" fillId="14" borderId="34" applyNumberFormat="0" applyProtection="0">
      <alignment horizontal="left" vertical="top"/>
    </xf>
    <xf numFmtId="4" fontId="16" fillId="16" borderId="34" applyNumberFormat="0" applyProtection="0">
      <alignment horizontal="left" vertical="center"/>
    </xf>
    <xf numFmtId="4" fontId="16" fillId="15" borderId="34" applyNumberFormat="0" applyProtection="0">
      <alignment horizontal="right" vertical="center"/>
    </xf>
    <xf numFmtId="4" fontId="18" fillId="6" borderId="34" applyNumberFormat="0" applyProtection="0">
      <alignment horizontal="left" vertical="center"/>
    </xf>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3" fontId="5"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5" fillId="0" borderId="0" applyFont="0" applyFill="0" applyBorder="0" applyAlignment="0" applyProtection="0">
      <alignment vertical="center"/>
    </xf>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3" fontId="5"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3" fontId="5"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5" fillId="0" borderId="0" applyFont="0" applyFill="0" applyBorder="0" applyAlignment="0" applyProtection="0">
      <alignment vertical="center"/>
    </xf>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5"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3" fontId="5"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5" fillId="0" borderId="0" applyFont="0" applyFill="0" applyBorder="0" applyAlignment="0" applyProtection="0">
      <alignment vertical="center"/>
    </xf>
    <xf numFmtId="43" fontId="3" fillId="0" borderId="0" applyFont="0" applyFill="0" applyBorder="0" applyAlignment="0" applyProtection="0"/>
    <xf numFmtId="43" fontId="3" fillId="0" borderId="0" applyFont="0" applyFill="0" applyBorder="0" applyAlignment="0" applyProtection="0"/>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3" fillId="0" borderId="0" applyFont="0" applyFill="0" applyBorder="0" applyAlignment="0" applyProtection="0"/>
    <xf numFmtId="43" fontId="3" fillId="0" borderId="0" applyFont="0" applyFill="0" applyBorder="0" applyAlignment="0" applyProtection="0"/>
    <xf numFmtId="43" fontId="5" fillId="0" borderId="0" applyFont="0" applyFill="0" applyBorder="0" applyAlignment="0" applyProtection="0"/>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6" fillId="0" borderId="0" applyFont="0" applyFill="0" applyBorder="0" applyAlignment="0" applyProtection="0">
      <alignment vertical="top"/>
    </xf>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6" fillId="0" borderId="0" applyFont="0" applyFill="0" applyBorder="0" applyAlignment="0" applyProtection="0">
      <alignment vertical="top"/>
    </xf>
    <xf numFmtId="43" fontId="3" fillId="0" borderId="0" applyFont="0" applyFill="0" applyBorder="0" applyAlignment="0" applyProtection="0"/>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3"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6" fillId="0" borderId="0" applyFont="0" applyFill="0" applyBorder="0" applyAlignment="0" applyProtection="0">
      <alignment vertical="top"/>
    </xf>
    <xf numFmtId="43" fontId="5" fillId="0" borderId="0" applyFont="0" applyFill="0" applyBorder="0" applyAlignment="0" applyProtection="0"/>
    <xf numFmtId="43" fontId="21" fillId="0" borderId="0" applyFont="0" applyFill="0" applyBorder="0" applyAlignment="0" applyProtection="0"/>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5" fillId="0" borderId="0" applyFont="0" applyFill="0" applyBorder="0" applyAlignment="0" applyProtection="0"/>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 fontId="18" fillId="6" borderId="34" applyNumberFormat="0" applyProtection="0">
      <alignment horizontal="left" vertical="center"/>
    </xf>
    <xf numFmtId="4" fontId="16" fillId="15" borderId="34" applyNumberFormat="0" applyProtection="0">
      <alignment horizontal="right" vertical="center"/>
    </xf>
    <xf numFmtId="4" fontId="16" fillId="16" borderId="34" applyNumberFormat="0" applyProtection="0">
      <alignment horizontal="left" vertical="center"/>
    </xf>
    <xf numFmtId="0" fontId="16" fillId="14" borderId="34" applyNumberFormat="0" applyProtection="0">
      <alignment horizontal="left" vertical="top"/>
    </xf>
    <xf numFmtId="0" fontId="16" fillId="14" borderId="34" applyNumberFormat="0" applyProtection="0">
      <alignment horizontal="left" vertical="top"/>
    </xf>
    <xf numFmtId="4" fontId="16" fillId="16" borderId="34" applyNumberFormat="0" applyProtection="0">
      <alignment horizontal="left" vertical="center"/>
    </xf>
    <xf numFmtId="4" fontId="16" fillId="15" borderId="34" applyNumberFormat="0" applyProtection="0">
      <alignment horizontal="right" vertical="center"/>
    </xf>
    <xf numFmtId="4" fontId="18" fillId="6" borderId="34" applyNumberFormat="0" applyProtection="0">
      <alignment horizontal="left" vertical="center"/>
    </xf>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3" fontId="5"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3" fontId="5"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5" fillId="0" borderId="0" applyFont="0" applyFill="0" applyBorder="0" applyAlignment="0" applyProtection="0">
      <alignment vertical="center"/>
    </xf>
    <xf numFmtId="43" fontId="3" fillId="0" borderId="0" applyFont="0" applyFill="0" applyBorder="0" applyAlignment="0" applyProtection="0"/>
  </cellStyleXfs>
  <cellXfs count="182">
    <xf numFmtId="0" fontId="0" fillId="0" borderId="0" xfId="0"/>
    <xf numFmtId="0" fontId="2" fillId="0" borderId="0" xfId="0" applyFont="1" applyAlignment="1">
      <alignment horizontal="center"/>
    </xf>
    <xf numFmtId="0" fontId="1" fillId="0" borderId="0" xfId="0" applyFont="1" applyAlignment="1">
      <alignment vertical="top"/>
    </xf>
    <xf numFmtId="0" fontId="1" fillId="0" borderId="0" xfId="0" applyFont="1"/>
    <xf numFmtId="1" fontId="0" fillId="0" borderId="0" xfId="0" applyNumberFormat="1"/>
    <xf numFmtId="1" fontId="1" fillId="0" borderId="2" xfId="0" applyNumberFormat="1" applyFont="1" applyBorder="1"/>
    <xf numFmtId="0" fontId="1" fillId="0" borderId="6" xfId="0" applyFont="1" applyBorder="1" applyAlignment="1">
      <alignment horizontal="center"/>
    </xf>
    <xf numFmtId="0" fontId="1" fillId="0" borderId="7" xfId="0" applyFont="1" applyBorder="1"/>
    <xf numFmtId="0" fontId="1" fillId="0" borderId="8" xfId="0" applyFont="1" applyBorder="1"/>
    <xf numFmtId="0" fontId="1" fillId="0" borderId="3" xfId="0" applyFont="1" applyBorder="1" applyAlignment="1">
      <alignment horizontal="center"/>
    </xf>
    <xf numFmtId="0" fontId="0" fillId="0" borderId="9" xfId="0" applyBorder="1"/>
    <xf numFmtId="1" fontId="0" fillId="0" borderId="9" xfId="0" applyNumberFormat="1" applyBorder="1"/>
    <xf numFmtId="0" fontId="0" fillId="0" borderId="3" xfId="0" applyBorder="1"/>
    <xf numFmtId="0" fontId="1" fillId="0" borderId="11" xfId="0" applyFont="1" applyBorder="1"/>
    <xf numFmtId="0" fontId="0" fillId="0" borderId="4" xfId="0" applyBorder="1"/>
    <xf numFmtId="0" fontId="0" fillId="0" borderId="5" xfId="0" applyBorder="1"/>
    <xf numFmtId="0" fontId="0" fillId="0" borderId="10" xfId="0" applyBorder="1"/>
    <xf numFmtId="0" fontId="4" fillId="0" borderId="0" xfId="0" applyFont="1"/>
    <xf numFmtId="0" fontId="4" fillId="0" borderId="0" xfId="0" applyFont="1" applyAlignment="1">
      <alignment vertical="center" wrapText="1"/>
    </xf>
    <xf numFmtId="1" fontId="4" fillId="0" borderId="0" xfId="0" applyNumberFormat="1" applyFont="1" applyAlignment="1">
      <alignment horizontal="center" vertical="center" wrapText="1"/>
    </xf>
    <xf numFmtId="0" fontId="10" fillId="2" borderId="1" xfId="0" applyFont="1" applyFill="1" applyBorder="1" applyAlignment="1">
      <alignment horizontal="center" vertical="center"/>
    </xf>
    <xf numFmtId="0" fontId="10" fillId="2" borderId="1" xfId="0" applyFont="1" applyFill="1" applyBorder="1" applyAlignment="1">
      <alignment horizontal="center" vertical="center" wrapText="1"/>
    </xf>
    <xf numFmtId="169" fontId="10" fillId="2" borderId="1" xfId="1" applyNumberFormat="1" applyFont="1" applyFill="1" applyBorder="1"/>
    <xf numFmtId="168" fontId="8" fillId="0" borderId="1" xfId="1" applyNumberFormat="1" applyFont="1" applyBorder="1" applyAlignment="1">
      <alignment horizontal="center" vertical="center"/>
    </xf>
    <xf numFmtId="168" fontId="0" fillId="0" borderId="0" xfId="0" applyNumberFormat="1"/>
    <xf numFmtId="4" fontId="10" fillId="2" borderId="1" xfId="1" applyNumberFormat="1" applyFont="1" applyFill="1" applyBorder="1"/>
    <xf numFmtId="0" fontId="8" fillId="0" borderId="0" xfId="0" applyFont="1" applyAlignment="1">
      <alignment vertical="center" wrapText="1"/>
    </xf>
    <xf numFmtId="0" fontId="8" fillId="0" borderId="0" xfId="0" applyFont="1"/>
    <xf numFmtId="10" fontId="8" fillId="0" borderId="0" xfId="0" applyNumberFormat="1" applyFont="1"/>
    <xf numFmtId="0" fontId="12" fillId="2" borderId="22" xfId="0" applyFont="1" applyFill="1" applyBorder="1" applyAlignment="1">
      <alignment horizontal="right" vertical="center"/>
    </xf>
    <xf numFmtId="0" fontId="12" fillId="2" borderId="27" xfId="0" applyFont="1" applyFill="1" applyBorder="1" applyAlignment="1">
      <alignment horizontal="right" vertical="center"/>
    </xf>
    <xf numFmtId="0" fontId="10" fillId="2" borderId="28" xfId="0" applyFont="1" applyFill="1" applyBorder="1" applyAlignment="1">
      <alignment horizontal="center" vertical="center" wrapText="1"/>
    </xf>
    <xf numFmtId="0" fontId="6" fillId="0" borderId="0" xfId="0" applyFont="1" applyAlignment="1">
      <alignment vertical="top" wrapText="1"/>
    </xf>
    <xf numFmtId="4" fontId="8" fillId="0" borderId="33" xfId="1" applyNumberFormat="1" applyFont="1" applyBorder="1" applyAlignment="1">
      <alignment vertical="center"/>
    </xf>
    <xf numFmtId="0" fontId="8" fillId="0" borderId="33" xfId="0" applyFont="1" applyBorder="1" applyAlignment="1">
      <alignment horizontal="center" vertical="center" wrapText="1"/>
    </xf>
    <xf numFmtId="4" fontId="8" fillId="0" borderId="33" xfId="0" applyNumberFormat="1" applyFont="1" applyBorder="1" applyAlignment="1">
      <alignment horizontal="right" vertical="center" wrapText="1"/>
    </xf>
    <xf numFmtId="0" fontId="8" fillId="0" borderId="33" xfId="0" applyFont="1" applyBorder="1" applyAlignment="1">
      <alignment horizontal="center" vertical="center"/>
    </xf>
    <xf numFmtId="0" fontId="10" fillId="2" borderId="37" xfId="0" applyFont="1" applyFill="1" applyBorder="1" applyAlignment="1">
      <alignment horizontal="center" vertical="center" wrapText="1"/>
    </xf>
    <xf numFmtId="0" fontId="8" fillId="0" borderId="37" xfId="0" applyFont="1" applyBorder="1" applyAlignment="1">
      <alignment horizontal="center" vertical="center" wrapText="1"/>
    </xf>
    <xf numFmtId="0" fontId="8" fillId="0" borderId="37" xfId="0" applyFont="1" applyBorder="1" applyAlignment="1">
      <alignment horizontal="left" vertical="center" wrapText="1"/>
    </xf>
    <xf numFmtId="4" fontId="10" fillId="2" borderId="37" xfId="1" applyNumberFormat="1" applyFont="1" applyFill="1" applyBorder="1"/>
    <xf numFmtId="0" fontId="44" fillId="0" borderId="37" xfId="0" applyFont="1" applyBorder="1"/>
    <xf numFmtId="0" fontId="44" fillId="0" borderId="0" xfId="0" applyFont="1"/>
    <xf numFmtId="167" fontId="44" fillId="0" borderId="0" xfId="0" applyNumberFormat="1" applyFont="1"/>
    <xf numFmtId="0" fontId="45" fillId="2" borderId="1" xfId="0" applyFont="1" applyFill="1" applyBorder="1" applyAlignment="1">
      <alignment horizontal="center" vertical="center"/>
    </xf>
    <xf numFmtId="167" fontId="45" fillId="2" borderId="1" xfId="0" applyNumberFormat="1" applyFont="1" applyFill="1" applyBorder="1" applyAlignment="1">
      <alignment horizontal="center" vertical="center" wrapText="1"/>
    </xf>
    <xf numFmtId="4" fontId="44" fillId="0" borderId="37" xfId="1" applyNumberFormat="1" applyFont="1" applyBorder="1" applyAlignment="1">
      <alignment horizontal="right" vertical="center"/>
    </xf>
    <xf numFmtId="4" fontId="45" fillId="2" borderId="1" xfId="1" applyNumberFormat="1" applyFont="1" applyFill="1" applyBorder="1"/>
    <xf numFmtId="0" fontId="20" fillId="2" borderId="1" xfId="0" applyFont="1" applyFill="1" applyBorder="1"/>
    <xf numFmtId="0" fontId="44" fillId="0" borderId="0" xfId="3" applyNumberFormat="1" applyFont="1"/>
    <xf numFmtId="0" fontId="5" fillId="0" borderId="0" xfId="0" applyFont="1" applyAlignment="1">
      <alignment vertical="top" wrapText="1"/>
    </xf>
    <xf numFmtId="0" fontId="5" fillId="0" borderId="0" xfId="0" applyFont="1" applyAlignment="1">
      <alignment vertical="top"/>
    </xf>
    <xf numFmtId="0" fontId="44" fillId="0" borderId="0" xfId="0" applyFont="1" applyAlignment="1">
      <alignment vertical="top" wrapText="1"/>
    </xf>
    <xf numFmtId="0" fontId="12" fillId="2" borderId="38" xfId="0" applyFont="1" applyFill="1" applyBorder="1" applyAlignment="1">
      <alignment horizontal="right" wrapText="1"/>
    </xf>
    <xf numFmtId="167" fontId="10" fillId="2" borderId="37" xfId="0" applyNumberFormat="1" applyFont="1" applyFill="1" applyBorder="1" applyAlignment="1">
      <alignment horizontal="center" vertical="center" wrapText="1"/>
    </xf>
    <xf numFmtId="0" fontId="10" fillId="2" borderId="37" xfId="0" applyFont="1" applyFill="1" applyBorder="1" applyAlignment="1">
      <alignment wrapText="1"/>
    </xf>
    <xf numFmtId="0" fontId="10" fillId="2" borderId="37" xfId="0" applyFont="1" applyFill="1" applyBorder="1" applyAlignment="1">
      <alignment horizontal="center" wrapText="1"/>
    </xf>
    <xf numFmtId="0" fontId="44" fillId="0" borderId="37" xfId="0" applyFont="1" applyBorder="1" applyAlignment="1">
      <alignment horizontal="center"/>
    </xf>
    <xf numFmtId="0" fontId="44" fillId="0" borderId="37" xfId="0" applyFont="1" applyBorder="1" applyAlignment="1">
      <alignment horizontal="center" vertical="top"/>
    </xf>
    <xf numFmtId="4" fontId="45" fillId="2" borderId="37" xfId="1" applyNumberFormat="1" applyFont="1" applyFill="1" applyBorder="1"/>
    <xf numFmtId="4" fontId="10" fillId="2" borderId="37" xfId="1" applyNumberFormat="1" applyFont="1" applyFill="1" applyBorder="1" applyAlignment="1">
      <alignment horizontal="right"/>
    </xf>
    <xf numFmtId="9" fontId="0" fillId="0" borderId="38" xfId="0" applyNumberFormat="1" applyBorder="1"/>
    <xf numFmtId="9" fontId="0" fillId="0" borderId="39" xfId="0" applyNumberFormat="1" applyBorder="1"/>
    <xf numFmtId="188" fontId="10" fillId="2" borderId="37" xfId="0" applyNumberFormat="1" applyFont="1" applyFill="1" applyBorder="1" applyAlignment="1">
      <alignment horizontal="center" wrapText="1"/>
    </xf>
    <xf numFmtId="0" fontId="10" fillId="2" borderId="38" xfId="0" applyFont="1" applyFill="1" applyBorder="1" applyAlignment="1">
      <alignment horizontal="right" wrapText="1"/>
    </xf>
    <xf numFmtId="168" fontId="8" fillId="0" borderId="37" xfId="1" applyNumberFormat="1" applyFont="1" applyBorder="1" applyAlignment="1">
      <alignment horizontal="center" vertical="center" wrapText="1"/>
    </xf>
    <xf numFmtId="166" fontId="8" fillId="0" borderId="37" xfId="1" applyNumberFormat="1" applyFont="1" applyBorder="1" applyAlignment="1">
      <alignment horizontal="center" vertical="center" wrapText="1"/>
    </xf>
    <xf numFmtId="2" fontId="8" fillId="0" borderId="37" xfId="0" applyNumberFormat="1" applyFont="1" applyBorder="1" applyAlignment="1">
      <alignment horizontal="right" vertical="center" wrapText="1"/>
    </xf>
    <xf numFmtId="0" fontId="8" fillId="0" borderId="40" xfId="0" applyFont="1" applyBorder="1" applyAlignment="1">
      <alignment vertical="center" wrapText="1"/>
    </xf>
    <xf numFmtId="9" fontId="0" fillId="0" borderId="0" xfId="0" applyNumberFormat="1"/>
    <xf numFmtId="0" fontId="8" fillId="0" borderId="33" xfId="0" applyFont="1" applyBorder="1" applyAlignment="1">
      <alignment horizontal="left" vertical="center" wrapText="1"/>
    </xf>
    <xf numFmtId="0" fontId="8" fillId="3" borderId="37" xfId="0" applyFont="1" applyFill="1" applyBorder="1"/>
    <xf numFmtId="168" fontId="8" fillId="0" borderId="38" xfId="1" applyNumberFormat="1" applyFont="1" applyBorder="1" applyAlignment="1">
      <alignment horizontal="center" vertical="center" wrapText="1"/>
    </xf>
    <xf numFmtId="0" fontId="0" fillId="3" borderId="43" xfId="0" applyFill="1" applyBorder="1" applyAlignment="1">
      <alignment horizontal="right" vertical="center" wrapText="1"/>
    </xf>
    <xf numFmtId="168" fontId="8" fillId="0" borderId="41" xfId="1" applyNumberFormat="1" applyFont="1" applyBorder="1" applyAlignment="1">
      <alignment vertical="center" wrapText="1"/>
    </xf>
    <xf numFmtId="168" fontId="8" fillId="0" borderId="37" xfId="1" applyNumberFormat="1" applyFont="1" applyBorder="1" applyAlignment="1">
      <alignment horizontal="left" vertical="center" wrapText="1"/>
    </xf>
    <xf numFmtId="168" fontId="8" fillId="0" borderId="38" xfId="1" applyNumberFormat="1" applyFont="1" applyBorder="1" applyAlignment="1">
      <alignment horizontal="left" vertical="center" wrapText="1"/>
    </xf>
    <xf numFmtId="37" fontId="0" fillId="0" borderId="0" xfId="0" applyNumberFormat="1"/>
    <xf numFmtId="189" fontId="0" fillId="0" borderId="0" xfId="0" applyNumberFormat="1"/>
    <xf numFmtId="168" fontId="10" fillId="2" borderId="38" xfId="0" applyNumberFormat="1" applyFont="1" applyFill="1" applyBorder="1" applyAlignment="1">
      <alignment horizontal="right" wrapText="1"/>
    </xf>
    <xf numFmtId="0" fontId="50" fillId="2" borderId="41" xfId="0" applyFont="1" applyFill="1" applyBorder="1" applyAlignment="1">
      <alignment horizontal="center" vertical="center" wrapText="1"/>
    </xf>
    <xf numFmtId="0" fontId="50" fillId="2" borderId="42" xfId="0" applyFont="1" applyFill="1" applyBorder="1" applyAlignment="1">
      <alignment horizontal="center" vertical="center" wrapText="1"/>
    </xf>
    <xf numFmtId="0" fontId="13" fillId="0" borderId="37" xfId="0" applyFont="1" applyBorder="1" applyAlignment="1">
      <alignment horizontal="center" vertical="center" wrapText="1"/>
    </xf>
    <xf numFmtId="4" fontId="5" fillId="0" borderId="37" xfId="0" applyNumberFormat="1" applyFont="1" applyBorder="1" applyAlignment="1">
      <alignment horizontal="right" vertical="center" wrapText="1"/>
    </xf>
    <xf numFmtId="0" fontId="5" fillId="0" borderId="37" xfId="0" applyFont="1" applyBorder="1" applyAlignment="1">
      <alignment horizontal="center" vertical="center" wrapText="1"/>
    </xf>
    <xf numFmtId="4" fontId="5" fillId="3" borderId="37" xfId="0" applyNumberFormat="1" applyFont="1" applyFill="1" applyBorder="1" applyAlignment="1">
      <alignment horizontal="right" vertical="center" wrapText="1"/>
    </xf>
    <xf numFmtId="0" fontId="51" fillId="2" borderId="37" xfId="0" applyFont="1" applyFill="1" applyBorder="1" applyAlignment="1">
      <alignment vertical="center" wrapText="1"/>
    </xf>
    <xf numFmtId="0" fontId="51" fillId="2" borderId="37" xfId="0" applyFont="1" applyFill="1" applyBorder="1" applyAlignment="1">
      <alignment horizontal="right" vertical="center" wrapText="1"/>
    </xf>
    <xf numFmtId="4" fontId="10" fillId="2" borderId="37" xfId="1" applyNumberFormat="1" applyFont="1" applyFill="1" applyBorder="1" applyAlignment="1">
      <alignment vertical="center"/>
    </xf>
    <xf numFmtId="0" fontId="13" fillId="2" borderId="37" xfId="0" applyFont="1" applyFill="1" applyBorder="1" applyAlignment="1">
      <alignment horizontal="center" vertical="center" wrapText="1"/>
    </xf>
    <xf numFmtId="0" fontId="5" fillId="3" borderId="41" xfId="0" applyFont="1" applyFill="1" applyBorder="1" applyAlignment="1">
      <alignment vertical="center" wrapText="1"/>
    </xf>
    <xf numFmtId="44" fontId="8" fillId="0" borderId="37" xfId="1" applyNumberFormat="1" applyFont="1" applyBorder="1" applyAlignment="1">
      <alignment horizontal="center" vertical="center" wrapText="1"/>
    </xf>
    <xf numFmtId="190" fontId="8" fillId="0" borderId="37" xfId="1" applyNumberFormat="1" applyFont="1" applyBorder="1" applyAlignment="1">
      <alignment horizontal="center" vertical="center" wrapText="1"/>
    </xf>
    <xf numFmtId="0" fontId="5" fillId="0" borderId="37" xfId="0" applyFont="1" applyBorder="1" applyAlignment="1">
      <alignment horizontal="left" vertical="center" wrapText="1"/>
    </xf>
    <xf numFmtId="0" fontId="8" fillId="3" borderId="41" xfId="0" applyFont="1" applyFill="1" applyBorder="1" applyAlignment="1">
      <alignment vertical="top" wrapText="1"/>
    </xf>
    <xf numFmtId="4" fontId="44" fillId="0" borderId="37" xfId="1" applyNumberFormat="1" applyFont="1" applyFill="1" applyBorder="1" applyAlignment="1">
      <alignment horizontal="right" vertical="center"/>
    </xf>
    <xf numFmtId="0" fontId="13" fillId="0" borderId="41" xfId="0" applyFont="1" applyBorder="1" applyAlignment="1">
      <alignment vertical="center" wrapText="1"/>
    </xf>
    <xf numFmtId="2" fontId="10" fillId="2" borderId="38" xfId="0" applyNumberFormat="1" applyFont="1" applyFill="1" applyBorder="1" applyAlignment="1">
      <alignment horizontal="right" wrapText="1"/>
    </xf>
    <xf numFmtId="0" fontId="8" fillId="0" borderId="38" xfId="0" applyFont="1" applyBorder="1" applyAlignment="1">
      <alignment horizontal="center" vertical="center"/>
    </xf>
    <xf numFmtId="0" fontId="8" fillId="0" borderId="39" xfId="0" applyFont="1" applyBorder="1" applyAlignment="1">
      <alignment horizontal="left" vertical="center" wrapText="1"/>
    </xf>
    <xf numFmtId="4" fontId="8" fillId="0" borderId="37" xfId="0" applyNumberFormat="1" applyFont="1" applyBorder="1" applyAlignment="1">
      <alignment horizontal="right" vertical="center" wrapText="1"/>
    </xf>
    <xf numFmtId="0" fontId="1" fillId="0" borderId="0" xfId="0" applyFont="1" applyAlignment="1">
      <alignment horizontal="right"/>
    </xf>
    <xf numFmtId="191" fontId="1" fillId="0" borderId="0" xfId="0" applyNumberFormat="1" applyFont="1" applyAlignment="1">
      <alignment horizontal="right" vertical="center"/>
    </xf>
    <xf numFmtId="191" fontId="0" fillId="0" borderId="0" xfId="0" applyNumberFormat="1" applyAlignment="1">
      <alignment horizontal="right" vertical="center"/>
    </xf>
    <xf numFmtId="0" fontId="1" fillId="0" borderId="0" xfId="0" applyFont="1" applyAlignment="1">
      <alignment horizontal="left" vertical="center"/>
    </xf>
    <xf numFmtId="3" fontId="0" fillId="0" borderId="0" xfId="0" applyNumberFormat="1"/>
    <xf numFmtId="39" fontId="0" fillId="0" borderId="0" xfId="0" applyNumberFormat="1"/>
    <xf numFmtId="0" fontId="53" fillId="0" borderId="0" xfId="0" applyFont="1"/>
    <xf numFmtId="4" fontId="44" fillId="0" borderId="0" xfId="1" applyNumberFormat="1" applyFont="1" applyFill="1" applyBorder="1" applyAlignment="1">
      <alignment horizontal="right" vertical="center"/>
    </xf>
    <xf numFmtId="40" fontId="54" fillId="0" borderId="0" xfId="0" applyNumberFormat="1" applyFont="1" applyAlignment="1">
      <alignment horizontal="right" vertical="center"/>
    </xf>
    <xf numFmtId="192" fontId="0" fillId="0" borderId="0" xfId="0" applyNumberFormat="1"/>
    <xf numFmtId="166" fontId="0" fillId="18" borderId="43" xfId="0" applyNumberFormat="1" applyFill="1" applyBorder="1" applyAlignment="1">
      <alignment horizontal="right" vertical="center" wrapText="1"/>
    </xf>
    <xf numFmtId="0" fontId="0" fillId="18" borderId="43" xfId="0" applyFill="1" applyBorder="1" applyAlignment="1">
      <alignment horizontal="right" vertical="center" wrapText="1"/>
    </xf>
    <xf numFmtId="193" fontId="1" fillId="0" borderId="0" xfId="0" applyNumberFormat="1" applyFont="1" applyAlignment="1">
      <alignment horizontal="right" vertical="center"/>
    </xf>
    <xf numFmtId="194" fontId="54" fillId="0" borderId="0" xfId="0" applyNumberFormat="1" applyFont="1" applyAlignment="1">
      <alignment horizontal="right" vertical="center"/>
    </xf>
    <xf numFmtId="0" fontId="2" fillId="0" borderId="0" xfId="0" applyFont="1" applyAlignment="1">
      <alignment horizontal="center"/>
    </xf>
    <xf numFmtId="0" fontId="46" fillId="17" borderId="1" xfId="0" applyFont="1" applyFill="1" applyBorder="1" applyAlignment="1">
      <alignment horizontal="center"/>
    </xf>
    <xf numFmtId="0" fontId="46" fillId="17" borderId="37" xfId="0" applyFont="1" applyFill="1" applyBorder="1" applyAlignment="1">
      <alignment horizontal="center"/>
    </xf>
    <xf numFmtId="0" fontId="48" fillId="0" borderId="37" xfId="0" applyFont="1" applyBorder="1" applyAlignment="1">
      <alignment horizontal="left" vertical="top" wrapText="1"/>
    </xf>
    <xf numFmtId="0" fontId="47" fillId="17" borderId="12" xfId="0" applyFont="1" applyFill="1" applyBorder="1" applyAlignment="1">
      <alignment horizontal="left"/>
    </xf>
    <xf numFmtId="0" fontId="47" fillId="17" borderId="14" xfId="0" applyFont="1" applyFill="1" applyBorder="1" applyAlignment="1">
      <alignment horizontal="left"/>
    </xf>
    <xf numFmtId="0" fontId="47" fillId="17" borderId="35" xfId="0" applyFont="1" applyFill="1" applyBorder="1" applyAlignment="1">
      <alignment horizontal="left"/>
    </xf>
    <xf numFmtId="0" fontId="47" fillId="17" borderId="13" xfId="0" applyFont="1" applyFill="1" applyBorder="1" applyAlignment="1">
      <alignment horizontal="left"/>
    </xf>
    <xf numFmtId="0" fontId="20" fillId="2" borderId="1" xfId="0" applyFont="1" applyFill="1" applyBorder="1" applyAlignment="1">
      <alignment horizontal="center" vertical="center"/>
    </xf>
    <xf numFmtId="0" fontId="48" fillId="3" borderId="1" xfId="0" applyFont="1" applyFill="1" applyBorder="1" applyAlignment="1">
      <alignment horizontal="right"/>
    </xf>
    <xf numFmtId="0" fontId="48" fillId="3" borderId="37" xfId="0" applyFont="1" applyFill="1" applyBorder="1" applyAlignment="1">
      <alignment horizontal="right"/>
    </xf>
    <xf numFmtId="0" fontId="43" fillId="0" borderId="24" xfId="0" applyFont="1" applyBorder="1" applyAlignment="1">
      <alignment horizontal="right"/>
    </xf>
    <xf numFmtId="0" fontId="43" fillId="0" borderId="37" xfId="0" applyFont="1" applyBorder="1" applyAlignment="1">
      <alignment horizontal="right"/>
    </xf>
    <xf numFmtId="0" fontId="49" fillId="17" borderId="37" xfId="0" applyFont="1" applyFill="1" applyBorder="1" applyAlignment="1">
      <alignment horizontal="center" vertical="center" wrapText="1"/>
    </xf>
    <xf numFmtId="0" fontId="11" fillId="17" borderId="38" xfId="0" applyFont="1" applyFill="1" applyBorder="1" applyAlignment="1">
      <alignment horizontal="left" wrapText="1"/>
    </xf>
    <xf numFmtId="0" fontId="11" fillId="17" borderId="14" xfId="0" applyFont="1" applyFill="1" applyBorder="1" applyAlignment="1">
      <alignment horizontal="left" wrapText="1"/>
    </xf>
    <xf numFmtId="0" fontId="11" fillId="17" borderId="35" xfId="0" applyFont="1" applyFill="1" applyBorder="1" applyAlignment="1">
      <alignment horizontal="left" wrapText="1"/>
    </xf>
    <xf numFmtId="0" fontId="6" fillId="0" borderId="37" xfId="0" applyFont="1" applyBorder="1" applyAlignment="1">
      <alignment horizontal="left" vertical="top" wrapText="1"/>
    </xf>
    <xf numFmtId="168" fontId="8" fillId="0" borderId="41" xfId="1" applyNumberFormat="1" applyFont="1" applyBorder="1" applyAlignment="1">
      <alignment vertical="center" wrapText="1"/>
    </xf>
    <xf numFmtId="168" fontId="8" fillId="0" borderId="42" xfId="1" applyNumberFormat="1" applyFont="1" applyBorder="1" applyAlignment="1">
      <alignment vertical="center" wrapText="1"/>
    </xf>
    <xf numFmtId="168" fontId="8" fillId="0" borderId="41" xfId="1" applyNumberFormat="1" applyFont="1" applyBorder="1" applyAlignment="1">
      <alignment horizontal="center" vertical="center" wrapText="1"/>
    </xf>
    <xf numFmtId="168" fontId="8" fillId="0" borderId="42" xfId="1" applyNumberFormat="1" applyFont="1" applyBorder="1" applyAlignment="1">
      <alignment horizontal="center" vertical="center" wrapText="1"/>
    </xf>
    <xf numFmtId="0" fontId="52" fillId="0" borderId="38" xfId="0" applyFont="1" applyBorder="1" applyAlignment="1">
      <alignment horizontal="right" wrapText="1"/>
    </xf>
    <xf numFmtId="0" fontId="52" fillId="0" borderId="35" xfId="0" applyFont="1" applyBorder="1" applyAlignment="1">
      <alignment horizontal="right" wrapText="1"/>
    </xf>
    <xf numFmtId="0" fontId="52" fillId="0" borderId="39" xfId="0" applyFont="1" applyBorder="1" applyAlignment="1">
      <alignment horizontal="right" wrapText="1"/>
    </xf>
    <xf numFmtId="0" fontId="13" fillId="0" borderId="41" xfId="0" applyFont="1" applyBorder="1" applyAlignment="1">
      <alignment horizontal="center" vertical="center" wrapText="1"/>
    </xf>
    <xf numFmtId="0" fontId="13" fillId="0" borderId="42" xfId="0" applyFont="1" applyBorder="1" applyAlignment="1">
      <alignment horizontal="center" vertical="center" wrapText="1"/>
    </xf>
    <xf numFmtId="0" fontId="13" fillId="18" borderId="41" xfId="0" applyFont="1" applyFill="1" applyBorder="1" applyAlignment="1">
      <alignment horizontal="center" vertical="center" wrapText="1"/>
    </xf>
    <xf numFmtId="0" fontId="13" fillId="18" borderId="42" xfId="0" applyFont="1" applyFill="1" applyBorder="1" applyAlignment="1">
      <alignment horizontal="center" vertical="center" wrapText="1"/>
    </xf>
    <xf numFmtId="0" fontId="7" fillId="17" borderId="38" xfId="0" applyFont="1" applyFill="1" applyBorder="1" applyAlignment="1">
      <alignment horizontal="center" vertical="center" wrapText="1"/>
    </xf>
    <xf numFmtId="0" fontId="7" fillId="17" borderId="14" xfId="0" applyFont="1" applyFill="1" applyBorder="1" applyAlignment="1">
      <alignment horizontal="center" vertical="center" wrapText="1"/>
    </xf>
    <xf numFmtId="0" fontId="7" fillId="17" borderId="39" xfId="0" applyFont="1" applyFill="1" applyBorder="1" applyAlignment="1">
      <alignment horizontal="center" vertical="center" wrapText="1"/>
    </xf>
    <xf numFmtId="0" fontId="6" fillId="0" borderId="38" xfId="0" applyFont="1" applyBorder="1" applyAlignment="1">
      <alignment horizontal="right" vertical="center" wrapText="1"/>
    </xf>
    <xf numFmtId="0" fontId="6" fillId="0" borderId="14" xfId="0" applyFont="1" applyBorder="1" applyAlignment="1">
      <alignment horizontal="right" vertical="center" wrapText="1"/>
    </xf>
    <xf numFmtId="0" fontId="6" fillId="0" borderId="39" xfId="0" applyFont="1" applyBorder="1" applyAlignment="1">
      <alignment horizontal="right" vertical="center" wrapText="1"/>
    </xf>
    <xf numFmtId="0" fontId="11" fillId="17" borderId="39" xfId="0" applyFont="1" applyFill="1" applyBorder="1" applyAlignment="1">
      <alignment horizontal="left" wrapText="1"/>
    </xf>
    <xf numFmtId="0" fontId="8" fillId="0" borderId="41" xfId="0" applyFont="1" applyBorder="1" applyAlignment="1">
      <alignment vertical="center" wrapText="1"/>
    </xf>
    <xf numFmtId="0" fontId="8" fillId="0" borderId="44" xfId="0" applyFont="1" applyBorder="1" applyAlignment="1">
      <alignment vertical="center" wrapText="1"/>
    </xf>
    <xf numFmtId="0" fontId="8" fillId="0" borderId="42" xfId="0" applyFont="1" applyBorder="1" applyAlignment="1">
      <alignment vertical="center" wrapText="1"/>
    </xf>
    <xf numFmtId="0" fontId="43" fillId="0" borderId="38" xfId="0" applyFont="1" applyBorder="1" applyAlignment="1">
      <alignment horizontal="right"/>
    </xf>
    <xf numFmtId="0" fontId="43" fillId="0" borderId="35" xfId="0" applyFont="1" applyBorder="1" applyAlignment="1">
      <alignment horizontal="right"/>
    </xf>
    <xf numFmtId="0" fontId="43" fillId="0" borderId="39" xfId="0" applyFont="1" applyBorder="1" applyAlignment="1">
      <alignment horizontal="right"/>
    </xf>
    <xf numFmtId="0" fontId="11" fillId="17" borderId="37" xfId="0" applyFont="1" applyFill="1" applyBorder="1" applyAlignment="1">
      <alignment horizontal="left" vertical="center" wrapText="1"/>
    </xf>
    <xf numFmtId="0" fontId="43" fillId="0" borderId="38" xfId="0" applyFont="1" applyBorder="1" applyAlignment="1">
      <alignment horizontal="left" vertical="top" wrapText="1"/>
    </xf>
    <xf numFmtId="0" fontId="43" fillId="0" borderId="35" xfId="0" applyFont="1" applyBorder="1" applyAlignment="1">
      <alignment horizontal="left" vertical="top" wrapText="1"/>
    </xf>
    <xf numFmtId="0" fontId="43" fillId="0" borderId="39" xfId="0" applyFont="1" applyBorder="1" applyAlignment="1">
      <alignment horizontal="left" vertical="top" wrapText="1"/>
    </xf>
    <xf numFmtId="0" fontId="7" fillId="17" borderId="37" xfId="0" applyFont="1" applyFill="1" applyBorder="1" applyAlignment="1">
      <alignment horizontal="center" vertical="center" wrapText="1"/>
    </xf>
    <xf numFmtId="0" fontId="6" fillId="0" borderId="37" xfId="0" applyFont="1" applyBorder="1" applyAlignment="1">
      <alignment horizontal="right" vertical="center" wrapText="1"/>
    </xf>
    <xf numFmtId="0" fontId="45" fillId="2" borderId="41" xfId="0" applyFont="1" applyFill="1" applyBorder="1" applyAlignment="1">
      <alignment horizontal="center" vertical="center" wrapText="1"/>
    </xf>
    <xf numFmtId="0" fontId="45" fillId="2" borderId="42" xfId="0" applyFont="1" applyFill="1" applyBorder="1" applyAlignment="1">
      <alignment horizontal="center" vertical="center" wrapText="1"/>
    </xf>
    <xf numFmtId="0" fontId="50" fillId="2" borderId="41" xfId="0" applyFont="1" applyFill="1" applyBorder="1" applyAlignment="1">
      <alignment horizontal="center" vertical="center" wrapText="1"/>
    </xf>
    <xf numFmtId="0" fontId="50" fillId="2" borderId="42" xfId="0" applyFont="1" applyFill="1" applyBorder="1" applyAlignment="1">
      <alignment horizontal="center" vertical="center" wrapText="1"/>
    </xf>
    <xf numFmtId="0" fontId="10" fillId="2" borderId="41" xfId="0" applyFont="1" applyFill="1" applyBorder="1" applyAlignment="1">
      <alignment horizontal="center" vertical="center" wrapText="1"/>
    </xf>
    <xf numFmtId="0" fontId="10" fillId="2" borderId="42" xfId="0" applyFont="1" applyFill="1" applyBorder="1" applyAlignment="1">
      <alignment horizontal="center" vertical="center" wrapText="1"/>
    </xf>
    <xf numFmtId="0" fontId="7" fillId="17" borderId="12" xfId="0" applyFont="1" applyFill="1" applyBorder="1" applyAlignment="1">
      <alignment horizontal="center" vertical="center" wrapText="1"/>
    </xf>
    <xf numFmtId="0" fontId="7" fillId="17" borderId="13" xfId="0" applyFont="1" applyFill="1" applyBorder="1" applyAlignment="1">
      <alignment horizontal="center" vertical="center" wrapText="1"/>
    </xf>
    <xf numFmtId="0" fontId="9" fillId="0" borderId="12" xfId="0" applyFont="1" applyBorder="1" applyAlignment="1">
      <alignment horizontal="right" vertical="center" wrapText="1"/>
    </xf>
    <xf numFmtId="0" fontId="9" fillId="0" borderId="14" xfId="0" applyFont="1" applyBorder="1" applyAlignment="1">
      <alignment horizontal="right" vertical="center" wrapText="1"/>
    </xf>
    <xf numFmtId="0" fontId="9" fillId="0" borderId="13" xfId="0" applyFont="1" applyBorder="1" applyAlignment="1">
      <alignment horizontal="right" vertical="center" wrapText="1"/>
    </xf>
    <xf numFmtId="0" fontId="6" fillId="0" borderId="12" xfId="0" applyFont="1" applyBorder="1" applyAlignment="1">
      <alignment horizontal="right"/>
    </xf>
    <xf numFmtId="0" fontId="6" fillId="0" borderId="14" xfId="0" applyFont="1" applyBorder="1" applyAlignment="1">
      <alignment horizontal="right"/>
    </xf>
    <xf numFmtId="0" fontId="6" fillId="0" borderId="13" xfId="0" applyFont="1" applyBorder="1" applyAlignment="1">
      <alignment horizontal="right"/>
    </xf>
    <xf numFmtId="0" fontId="11" fillId="17" borderId="22" xfId="0" applyFont="1" applyFill="1" applyBorder="1" applyAlignment="1">
      <alignment horizontal="left" vertical="center" wrapText="1"/>
    </xf>
    <xf numFmtId="0" fontId="11" fillId="17" borderId="26" xfId="0" applyFont="1" applyFill="1" applyBorder="1" applyAlignment="1">
      <alignment horizontal="left" vertical="center" wrapText="1"/>
    </xf>
    <xf numFmtId="0" fontId="11" fillId="17" borderId="27" xfId="0" applyFont="1" applyFill="1" applyBorder="1" applyAlignment="1">
      <alignment horizontal="left" vertical="center" wrapText="1"/>
    </xf>
    <xf numFmtId="0" fontId="4" fillId="0" borderId="45" xfId="0" applyFont="1" applyBorder="1" applyAlignment="1">
      <alignment horizontal="center" vertical="center"/>
    </xf>
    <xf numFmtId="0" fontId="4" fillId="0" borderId="46" xfId="0" applyFont="1" applyBorder="1" applyAlignment="1">
      <alignment horizontal="center" vertical="center"/>
    </xf>
  </cellXfs>
  <cellStyles count="5093">
    <cellStyle name=" _x0007_LÓ_x0018_ÄþÍN^NuNVþˆHÁ_x0001__x0018_(n" xfId="36" xr:uid="{00000000-0005-0000-0000-000000000000}"/>
    <cellStyle name="%" xfId="37" xr:uid="{00000000-0005-0000-0000-000001000000}"/>
    <cellStyle name="%_eFunds ETR Q3 -2007" xfId="38" xr:uid="{00000000-0005-0000-0000-000002000000}"/>
    <cellStyle name="??" xfId="39" xr:uid="{00000000-0005-0000-0000-000003000000}"/>
    <cellStyle name="?? [0.00]_PERSONAL" xfId="40" xr:uid="{00000000-0005-0000-0000-000004000000}"/>
    <cellStyle name="???? [0.00]_PERSONAL" xfId="41" xr:uid="{00000000-0005-0000-0000-000005000000}"/>
    <cellStyle name="????_PERSONAL" xfId="42" xr:uid="{00000000-0005-0000-0000-000006000000}"/>
    <cellStyle name="??_PERSONAL" xfId="43" xr:uid="{00000000-0005-0000-0000-000007000000}"/>
    <cellStyle name="_Worksheet in 2262" xfId="44" xr:uid="{00000000-0005-0000-0000-000008000000}"/>
    <cellStyle name="=C:\WINNT\SYSTEM32\COMMAND.COM" xfId="23" xr:uid="{00000000-0005-0000-0000-000009000000}"/>
    <cellStyle name="=C:\WINNT\SYSTEM32\COMMAND.COM 2" xfId="28" xr:uid="{00000000-0005-0000-0000-00000A000000}"/>
    <cellStyle name="Body" xfId="45" xr:uid="{00000000-0005-0000-0000-00000B000000}"/>
    <cellStyle name="Calc Currency (0)" xfId="46" xr:uid="{00000000-0005-0000-0000-00000C000000}"/>
    <cellStyle name="Calc Currency (2)" xfId="47" xr:uid="{00000000-0005-0000-0000-00000D000000}"/>
    <cellStyle name="Calc Percent (0)" xfId="48" xr:uid="{00000000-0005-0000-0000-00000E000000}"/>
    <cellStyle name="Calc Percent (1)" xfId="49" xr:uid="{00000000-0005-0000-0000-00000F000000}"/>
    <cellStyle name="Calc Percent (2)" xfId="50" xr:uid="{00000000-0005-0000-0000-000010000000}"/>
    <cellStyle name="Calc Units (0)" xfId="51" xr:uid="{00000000-0005-0000-0000-000011000000}"/>
    <cellStyle name="Calc Units (1)" xfId="52" xr:uid="{00000000-0005-0000-0000-000012000000}"/>
    <cellStyle name="Calc Units (2)" xfId="53" xr:uid="{00000000-0005-0000-0000-000013000000}"/>
    <cellStyle name="category" xfId="54" xr:uid="{00000000-0005-0000-0000-000014000000}"/>
    <cellStyle name="category 2" xfId="55" xr:uid="{00000000-0005-0000-0000-000015000000}"/>
    <cellStyle name="Comma" xfId="1" builtinId="3"/>
    <cellStyle name="Comma [00]" xfId="57" xr:uid="{00000000-0005-0000-0000-000017000000}"/>
    <cellStyle name="Comma 10" xfId="58" xr:uid="{00000000-0005-0000-0000-000018000000}"/>
    <cellStyle name="Comma 10 2" xfId="874" xr:uid="{00000000-0005-0000-0000-000019000000}"/>
    <cellStyle name="Comma 10 2 2" xfId="1662" xr:uid="{00000000-0005-0000-0000-00001A000000}"/>
    <cellStyle name="Comma 10 2 2 2" xfId="3906" xr:uid="{00000000-0005-0000-0000-00001B000000}"/>
    <cellStyle name="Comma 10 2 3" xfId="2386" xr:uid="{00000000-0005-0000-0000-00001C000000}"/>
    <cellStyle name="Comma 10 2 3 2" xfId="4630" xr:uid="{00000000-0005-0000-0000-00001D000000}"/>
    <cellStyle name="Comma 10 2 4" xfId="3120" xr:uid="{00000000-0005-0000-0000-00001E000000}"/>
    <cellStyle name="Comma 10 3" xfId="1068" xr:uid="{00000000-0005-0000-0000-00001F000000}"/>
    <cellStyle name="Comma 10 3 2" xfId="1855" xr:uid="{00000000-0005-0000-0000-000020000000}"/>
    <cellStyle name="Comma 10 3 2 2" xfId="4099" xr:uid="{00000000-0005-0000-0000-000021000000}"/>
    <cellStyle name="Comma 10 3 3" xfId="2579" xr:uid="{00000000-0005-0000-0000-000022000000}"/>
    <cellStyle name="Comma 10 3 3 2" xfId="4823" xr:uid="{00000000-0005-0000-0000-000023000000}"/>
    <cellStyle name="Comma 10 3 4" xfId="3313" xr:uid="{00000000-0005-0000-0000-000024000000}"/>
    <cellStyle name="Comma 10 4" xfId="1081" xr:uid="{00000000-0005-0000-0000-000025000000}"/>
    <cellStyle name="Comma 10 4 2" xfId="1868" xr:uid="{00000000-0005-0000-0000-000026000000}"/>
    <cellStyle name="Comma 10 4 2 2" xfId="4112" xr:uid="{00000000-0005-0000-0000-000027000000}"/>
    <cellStyle name="Comma 10 4 3" xfId="2592" xr:uid="{00000000-0005-0000-0000-000028000000}"/>
    <cellStyle name="Comma 10 4 3 2" xfId="4836" xr:uid="{00000000-0005-0000-0000-000029000000}"/>
    <cellStyle name="Comma 10 4 4" xfId="3326" xr:uid="{00000000-0005-0000-0000-00002A000000}"/>
    <cellStyle name="Comma 10 5" xfId="1127" xr:uid="{00000000-0005-0000-0000-00002B000000}"/>
    <cellStyle name="Comma 10 5 2" xfId="1914" xr:uid="{00000000-0005-0000-0000-00002C000000}"/>
    <cellStyle name="Comma 10 5 2 2" xfId="4158" xr:uid="{00000000-0005-0000-0000-00002D000000}"/>
    <cellStyle name="Comma 10 5 3" xfId="2638" xr:uid="{00000000-0005-0000-0000-00002E000000}"/>
    <cellStyle name="Comma 10 5 3 2" xfId="4882" xr:uid="{00000000-0005-0000-0000-00002F000000}"/>
    <cellStyle name="Comma 10 5 4" xfId="3372" xr:uid="{00000000-0005-0000-0000-000030000000}"/>
    <cellStyle name="Comma 10 6" xfId="1342" xr:uid="{00000000-0005-0000-0000-000031000000}"/>
    <cellStyle name="Comma 10 6 2" xfId="3586" xr:uid="{00000000-0005-0000-0000-000032000000}"/>
    <cellStyle name="Comma 10 7" xfId="2128" xr:uid="{00000000-0005-0000-0000-000033000000}"/>
    <cellStyle name="Comma 10 7 2" xfId="4372" xr:uid="{00000000-0005-0000-0000-000034000000}"/>
    <cellStyle name="Comma 10 8" xfId="2852" xr:uid="{00000000-0005-0000-0000-000035000000}"/>
    <cellStyle name="Comma 11" xfId="59" xr:uid="{00000000-0005-0000-0000-000036000000}"/>
    <cellStyle name="Comma 12" xfId="13" xr:uid="{00000000-0005-0000-0000-000037000000}"/>
    <cellStyle name="Comma 12 2" xfId="60" xr:uid="{00000000-0005-0000-0000-000038000000}"/>
    <cellStyle name="Comma 12 2 2" xfId="875" xr:uid="{00000000-0005-0000-0000-000039000000}"/>
    <cellStyle name="Comma 12 2 2 2" xfId="1663" xr:uid="{00000000-0005-0000-0000-00003A000000}"/>
    <cellStyle name="Comma 12 2 2 2 2" xfId="3907" xr:uid="{00000000-0005-0000-0000-00003B000000}"/>
    <cellStyle name="Comma 12 2 2 3" xfId="2387" xr:uid="{00000000-0005-0000-0000-00003C000000}"/>
    <cellStyle name="Comma 12 2 2 3 2" xfId="4631" xr:uid="{00000000-0005-0000-0000-00003D000000}"/>
    <cellStyle name="Comma 12 2 2 4" xfId="3121" xr:uid="{00000000-0005-0000-0000-00003E000000}"/>
    <cellStyle name="Comma 12 2 3" xfId="1128" xr:uid="{00000000-0005-0000-0000-00003F000000}"/>
    <cellStyle name="Comma 12 2 3 2" xfId="1915" xr:uid="{00000000-0005-0000-0000-000040000000}"/>
    <cellStyle name="Comma 12 2 3 2 2" xfId="4159" xr:uid="{00000000-0005-0000-0000-000041000000}"/>
    <cellStyle name="Comma 12 2 3 3" xfId="2639" xr:uid="{00000000-0005-0000-0000-000042000000}"/>
    <cellStyle name="Comma 12 2 3 3 2" xfId="4883" xr:uid="{00000000-0005-0000-0000-000043000000}"/>
    <cellStyle name="Comma 12 2 3 4" xfId="3373" xr:uid="{00000000-0005-0000-0000-000044000000}"/>
    <cellStyle name="Comma 12 2 4" xfId="1343" xr:uid="{00000000-0005-0000-0000-000045000000}"/>
    <cellStyle name="Comma 12 2 4 2" xfId="3587" xr:uid="{00000000-0005-0000-0000-000046000000}"/>
    <cellStyle name="Comma 12 2 5" xfId="2129" xr:uid="{00000000-0005-0000-0000-000047000000}"/>
    <cellStyle name="Comma 12 2 5 2" xfId="4373" xr:uid="{00000000-0005-0000-0000-000048000000}"/>
    <cellStyle name="Comma 12 2 6" xfId="2853" xr:uid="{00000000-0005-0000-0000-000049000000}"/>
    <cellStyle name="Comma 12 3" xfId="860" xr:uid="{00000000-0005-0000-0000-00004A000000}"/>
    <cellStyle name="Comma 12 3 2" xfId="1648" xr:uid="{00000000-0005-0000-0000-00004B000000}"/>
    <cellStyle name="Comma 12 3 2 2" xfId="3892" xr:uid="{00000000-0005-0000-0000-00004C000000}"/>
    <cellStyle name="Comma 12 3 3" xfId="2372" xr:uid="{00000000-0005-0000-0000-00004D000000}"/>
    <cellStyle name="Comma 12 3 3 2" xfId="4616" xr:uid="{00000000-0005-0000-0000-00004E000000}"/>
    <cellStyle name="Comma 12 3 4" xfId="3106" xr:uid="{00000000-0005-0000-0000-00004F000000}"/>
    <cellStyle name="Comma 13" xfId="61" xr:uid="{00000000-0005-0000-0000-000050000000}"/>
    <cellStyle name="Comma 14" xfId="62" xr:uid="{00000000-0005-0000-0000-000051000000}"/>
    <cellStyle name="Comma 14 2" xfId="876" xr:uid="{00000000-0005-0000-0000-000052000000}"/>
    <cellStyle name="Comma 14 2 2" xfId="1664" xr:uid="{00000000-0005-0000-0000-000053000000}"/>
    <cellStyle name="Comma 14 2 2 2" xfId="3908" xr:uid="{00000000-0005-0000-0000-000054000000}"/>
    <cellStyle name="Comma 14 2 3" xfId="2388" xr:uid="{00000000-0005-0000-0000-000055000000}"/>
    <cellStyle name="Comma 14 2 3 2" xfId="4632" xr:uid="{00000000-0005-0000-0000-000056000000}"/>
    <cellStyle name="Comma 14 2 4" xfId="3122" xr:uid="{00000000-0005-0000-0000-000057000000}"/>
    <cellStyle name="Comma 14 3" xfId="1129" xr:uid="{00000000-0005-0000-0000-000058000000}"/>
    <cellStyle name="Comma 14 3 2" xfId="1916" xr:uid="{00000000-0005-0000-0000-000059000000}"/>
    <cellStyle name="Comma 14 3 2 2" xfId="4160" xr:uid="{00000000-0005-0000-0000-00005A000000}"/>
    <cellStyle name="Comma 14 3 3" xfId="2640" xr:uid="{00000000-0005-0000-0000-00005B000000}"/>
    <cellStyle name="Comma 14 3 3 2" xfId="4884" xr:uid="{00000000-0005-0000-0000-00005C000000}"/>
    <cellStyle name="Comma 14 3 4" xfId="3374" xr:uid="{00000000-0005-0000-0000-00005D000000}"/>
    <cellStyle name="Comma 14 4" xfId="1344" xr:uid="{00000000-0005-0000-0000-00005E000000}"/>
    <cellStyle name="Comma 14 4 2" xfId="3588" xr:uid="{00000000-0005-0000-0000-00005F000000}"/>
    <cellStyle name="Comma 14 5" xfId="2130" xr:uid="{00000000-0005-0000-0000-000060000000}"/>
    <cellStyle name="Comma 14 5 2" xfId="4374" xr:uid="{00000000-0005-0000-0000-000061000000}"/>
    <cellStyle name="Comma 14 6" xfId="2854" xr:uid="{00000000-0005-0000-0000-000062000000}"/>
    <cellStyle name="Comma 15" xfId="63" xr:uid="{00000000-0005-0000-0000-000063000000}"/>
    <cellStyle name="Comma 15 2" xfId="877" xr:uid="{00000000-0005-0000-0000-000064000000}"/>
    <cellStyle name="Comma 15 2 2" xfId="1665" xr:uid="{00000000-0005-0000-0000-000065000000}"/>
    <cellStyle name="Comma 15 2 2 2" xfId="3909" xr:uid="{00000000-0005-0000-0000-000066000000}"/>
    <cellStyle name="Comma 15 2 3" xfId="2389" xr:uid="{00000000-0005-0000-0000-000067000000}"/>
    <cellStyle name="Comma 15 2 3 2" xfId="4633" xr:uid="{00000000-0005-0000-0000-000068000000}"/>
    <cellStyle name="Comma 15 2 4" xfId="3123" xr:uid="{00000000-0005-0000-0000-000069000000}"/>
    <cellStyle name="Comma 15 3" xfId="1130" xr:uid="{00000000-0005-0000-0000-00006A000000}"/>
    <cellStyle name="Comma 15 3 2" xfId="1917" xr:uid="{00000000-0005-0000-0000-00006B000000}"/>
    <cellStyle name="Comma 15 3 2 2" xfId="4161" xr:uid="{00000000-0005-0000-0000-00006C000000}"/>
    <cellStyle name="Comma 15 3 3" xfId="2641" xr:uid="{00000000-0005-0000-0000-00006D000000}"/>
    <cellStyle name="Comma 15 3 3 2" xfId="4885" xr:uid="{00000000-0005-0000-0000-00006E000000}"/>
    <cellStyle name="Comma 15 3 4" xfId="3375" xr:uid="{00000000-0005-0000-0000-00006F000000}"/>
    <cellStyle name="Comma 15 4" xfId="1345" xr:uid="{00000000-0005-0000-0000-000070000000}"/>
    <cellStyle name="Comma 15 4 2" xfId="3589" xr:uid="{00000000-0005-0000-0000-000071000000}"/>
    <cellStyle name="Comma 15 5" xfId="2131" xr:uid="{00000000-0005-0000-0000-000072000000}"/>
    <cellStyle name="Comma 15 5 2" xfId="4375" xr:uid="{00000000-0005-0000-0000-000073000000}"/>
    <cellStyle name="Comma 15 6" xfId="2855" xr:uid="{00000000-0005-0000-0000-000074000000}"/>
    <cellStyle name="Comma 16" xfId="64" xr:uid="{00000000-0005-0000-0000-000075000000}"/>
    <cellStyle name="Comma 16 2" xfId="878" xr:uid="{00000000-0005-0000-0000-000076000000}"/>
    <cellStyle name="Comma 16 2 2" xfId="1666" xr:uid="{00000000-0005-0000-0000-000077000000}"/>
    <cellStyle name="Comma 16 2 2 2" xfId="3910" xr:uid="{00000000-0005-0000-0000-000078000000}"/>
    <cellStyle name="Comma 16 2 3" xfId="2390" xr:uid="{00000000-0005-0000-0000-000079000000}"/>
    <cellStyle name="Comma 16 2 3 2" xfId="4634" xr:uid="{00000000-0005-0000-0000-00007A000000}"/>
    <cellStyle name="Comma 16 2 4" xfId="3124" xr:uid="{00000000-0005-0000-0000-00007B000000}"/>
    <cellStyle name="Comma 16 3" xfId="1131" xr:uid="{00000000-0005-0000-0000-00007C000000}"/>
    <cellStyle name="Comma 16 3 2" xfId="1918" xr:uid="{00000000-0005-0000-0000-00007D000000}"/>
    <cellStyle name="Comma 16 3 2 2" xfId="4162" xr:uid="{00000000-0005-0000-0000-00007E000000}"/>
    <cellStyle name="Comma 16 3 3" xfId="2642" xr:uid="{00000000-0005-0000-0000-00007F000000}"/>
    <cellStyle name="Comma 16 3 3 2" xfId="4886" xr:uid="{00000000-0005-0000-0000-000080000000}"/>
    <cellStyle name="Comma 16 3 4" xfId="3376" xr:uid="{00000000-0005-0000-0000-000081000000}"/>
    <cellStyle name="Comma 16 4" xfId="1346" xr:uid="{00000000-0005-0000-0000-000082000000}"/>
    <cellStyle name="Comma 16 4 2" xfId="3590" xr:uid="{00000000-0005-0000-0000-000083000000}"/>
    <cellStyle name="Comma 16 5" xfId="2132" xr:uid="{00000000-0005-0000-0000-000084000000}"/>
    <cellStyle name="Comma 16 5 2" xfId="4376" xr:uid="{00000000-0005-0000-0000-000085000000}"/>
    <cellStyle name="Comma 16 6" xfId="2856" xr:uid="{00000000-0005-0000-0000-000086000000}"/>
    <cellStyle name="Comma 17" xfId="65" xr:uid="{00000000-0005-0000-0000-000087000000}"/>
    <cellStyle name="Comma 17 2" xfId="879" xr:uid="{00000000-0005-0000-0000-000088000000}"/>
    <cellStyle name="Comma 17 2 2" xfId="1667" xr:uid="{00000000-0005-0000-0000-000089000000}"/>
    <cellStyle name="Comma 17 2 2 2" xfId="3911" xr:uid="{00000000-0005-0000-0000-00008A000000}"/>
    <cellStyle name="Comma 17 2 3" xfId="2391" xr:uid="{00000000-0005-0000-0000-00008B000000}"/>
    <cellStyle name="Comma 17 2 3 2" xfId="4635" xr:uid="{00000000-0005-0000-0000-00008C000000}"/>
    <cellStyle name="Comma 17 2 4" xfId="3125" xr:uid="{00000000-0005-0000-0000-00008D000000}"/>
    <cellStyle name="Comma 17 3" xfId="1132" xr:uid="{00000000-0005-0000-0000-00008E000000}"/>
    <cellStyle name="Comma 17 3 2" xfId="1919" xr:uid="{00000000-0005-0000-0000-00008F000000}"/>
    <cellStyle name="Comma 17 3 2 2" xfId="4163" xr:uid="{00000000-0005-0000-0000-000090000000}"/>
    <cellStyle name="Comma 17 3 3" xfId="2643" xr:uid="{00000000-0005-0000-0000-000091000000}"/>
    <cellStyle name="Comma 17 3 3 2" xfId="4887" xr:uid="{00000000-0005-0000-0000-000092000000}"/>
    <cellStyle name="Comma 17 3 4" xfId="3377" xr:uid="{00000000-0005-0000-0000-000093000000}"/>
    <cellStyle name="Comma 17 4" xfId="1347" xr:uid="{00000000-0005-0000-0000-000094000000}"/>
    <cellStyle name="Comma 17 4 2" xfId="3591" xr:uid="{00000000-0005-0000-0000-000095000000}"/>
    <cellStyle name="Comma 17 5" xfId="2133" xr:uid="{00000000-0005-0000-0000-000096000000}"/>
    <cellStyle name="Comma 17 5 2" xfId="4377" xr:uid="{00000000-0005-0000-0000-000097000000}"/>
    <cellStyle name="Comma 17 6" xfId="2857" xr:uid="{00000000-0005-0000-0000-000098000000}"/>
    <cellStyle name="Comma 18" xfId="66" xr:uid="{00000000-0005-0000-0000-000099000000}"/>
    <cellStyle name="Comma 18 2" xfId="880" xr:uid="{00000000-0005-0000-0000-00009A000000}"/>
    <cellStyle name="Comma 18 2 2" xfId="1668" xr:uid="{00000000-0005-0000-0000-00009B000000}"/>
    <cellStyle name="Comma 18 2 2 2" xfId="3912" xr:uid="{00000000-0005-0000-0000-00009C000000}"/>
    <cellStyle name="Comma 18 2 3" xfId="2392" xr:uid="{00000000-0005-0000-0000-00009D000000}"/>
    <cellStyle name="Comma 18 2 3 2" xfId="4636" xr:uid="{00000000-0005-0000-0000-00009E000000}"/>
    <cellStyle name="Comma 18 2 4" xfId="3126" xr:uid="{00000000-0005-0000-0000-00009F000000}"/>
    <cellStyle name="Comma 18 3" xfId="1133" xr:uid="{00000000-0005-0000-0000-0000A0000000}"/>
    <cellStyle name="Comma 18 3 2" xfId="1920" xr:uid="{00000000-0005-0000-0000-0000A1000000}"/>
    <cellStyle name="Comma 18 3 2 2" xfId="4164" xr:uid="{00000000-0005-0000-0000-0000A2000000}"/>
    <cellStyle name="Comma 18 3 3" xfId="2644" xr:uid="{00000000-0005-0000-0000-0000A3000000}"/>
    <cellStyle name="Comma 18 3 3 2" xfId="4888" xr:uid="{00000000-0005-0000-0000-0000A4000000}"/>
    <cellStyle name="Comma 18 3 4" xfId="3378" xr:uid="{00000000-0005-0000-0000-0000A5000000}"/>
    <cellStyle name="Comma 18 4" xfId="1348" xr:uid="{00000000-0005-0000-0000-0000A6000000}"/>
    <cellStyle name="Comma 18 4 2" xfId="3592" xr:uid="{00000000-0005-0000-0000-0000A7000000}"/>
    <cellStyle name="Comma 18 5" xfId="2134" xr:uid="{00000000-0005-0000-0000-0000A8000000}"/>
    <cellStyle name="Comma 18 5 2" xfId="4378" xr:uid="{00000000-0005-0000-0000-0000A9000000}"/>
    <cellStyle name="Comma 18 6" xfId="2858" xr:uid="{00000000-0005-0000-0000-0000AA000000}"/>
    <cellStyle name="Comma 19" xfId="67" xr:uid="{00000000-0005-0000-0000-0000AB000000}"/>
    <cellStyle name="Comma 19 2" xfId="881" xr:uid="{00000000-0005-0000-0000-0000AC000000}"/>
    <cellStyle name="Comma 19 2 2" xfId="1669" xr:uid="{00000000-0005-0000-0000-0000AD000000}"/>
    <cellStyle name="Comma 19 2 2 2" xfId="3913" xr:uid="{00000000-0005-0000-0000-0000AE000000}"/>
    <cellStyle name="Comma 19 2 3" xfId="2393" xr:uid="{00000000-0005-0000-0000-0000AF000000}"/>
    <cellStyle name="Comma 19 2 3 2" xfId="4637" xr:uid="{00000000-0005-0000-0000-0000B0000000}"/>
    <cellStyle name="Comma 19 2 4" xfId="3127" xr:uid="{00000000-0005-0000-0000-0000B1000000}"/>
    <cellStyle name="Comma 19 3" xfId="1134" xr:uid="{00000000-0005-0000-0000-0000B2000000}"/>
    <cellStyle name="Comma 19 3 2" xfId="1921" xr:uid="{00000000-0005-0000-0000-0000B3000000}"/>
    <cellStyle name="Comma 19 3 2 2" xfId="4165" xr:uid="{00000000-0005-0000-0000-0000B4000000}"/>
    <cellStyle name="Comma 19 3 3" xfId="2645" xr:uid="{00000000-0005-0000-0000-0000B5000000}"/>
    <cellStyle name="Comma 19 3 3 2" xfId="4889" xr:uid="{00000000-0005-0000-0000-0000B6000000}"/>
    <cellStyle name="Comma 19 3 4" xfId="3379" xr:uid="{00000000-0005-0000-0000-0000B7000000}"/>
    <cellStyle name="Comma 19 4" xfId="1349" xr:uid="{00000000-0005-0000-0000-0000B8000000}"/>
    <cellStyle name="Comma 19 4 2" xfId="3593" xr:uid="{00000000-0005-0000-0000-0000B9000000}"/>
    <cellStyle name="Comma 19 5" xfId="2135" xr:uid="{00000000-0005-0000-0000-0000BA000000}"/>
    <cellStyle name="Comma 19 5 2" xfId="4379" xr:uid="{00000000-0005-0000-0000-0000BB000000}"/>
    <cellStyle name="Comma 19 6" xfId="2859" xr:uid="{00000000-0005-0000-0000-0000BC000000}"/>
    <cellStyle name="Comma 2" xfId="7" xr:uid="{00000000-0005-0000-0000-0000BD000000}"/>
    <cellStyle name="Comma 2 10" xfId="68" xr:uid="{00000000-0005-0000-0000-0000BE000000}"/>
    <cellStyle name="Comma 2 10 2" xfId="882" xr:uid="{00000000-0005-0000-0000-0000BF000000}"/>
    <cellStyle name="Comma 2 10 2 2" xfId="1670" xr:uid="{00000000-0005-0000-0000-0000C0000000}"/>
    <cellStyle name="Comma 2 10 2 2 2" xfId="3914" xr:uid="{00000000-0005-0000-0000-0000C1000000}"/>
    <cellStyle name="Comma 2 10 2 3" xfId="2394" xr:uid="{00000000-0005-0000-0000-0000C2000000}"/>
    <cellStyle name="Comma 2 10 2 3 2" xfId="4638" xr:uid="{00000000-0005-0000-0000-0000C3000000}"/>
    <cellStyle name="Comma 2 10 2 4" xfId="3128" xr:uid="{00000000-0005-0000-0000-0000C4000000}"/>
    <cellStyle name="Comma 2 10 3" xfId="1135" xr:uid="{00000000-0005-0000-0000-0000C5000000}"/>
    <cellStyle name="Comma 2 10 3 2" xfId="1922" xr:uid="{00000000-0005-0000-0000-0000C6000000}"/>
    <cellStyle name="Comma 2 10 3 2 2" xfId="4166" xr:uid="{00000000-0005-0000-0000-0000C7000000}"/>
    <cellStyle name="Comma 2 10 3 3" xfId="2646" xr:uid="{00000000-0005-0000-0000-0000C8000000}"/>
    <cellStyle name="Comma 2 10 3 3 2" xfId="4890" xr:uid="{00000000-0005-0000-0000-0000C9000000}"/>
    <cellStyle name="Comma 2 10 3 4" xfId="3380" xr:uid="{00000000-0005-0000-0000-0000CA000000}"/>
    <cellStyle name="Comma 2 10 4" xfId="1350" xr:uid="{00000000-0005-0000-0000-0000CB000000}"/>
    <cellStyle name="Comma 2 10 4 2" xfId="3594" xr:uid="{00000000-0005-0000-0000-0000CC000000}"/>
    <cellStyle name="Comma 2 10 5" xfId="2136" xr:uid="{00000000-0005-0000-0000-0000CD000000}"/>
    <cellStyle name="Comma 2 10 5 2" xfId="4380" xr:uid="{00000000-0005-0000-0000-0000CE000000}"/>
    <cellStyle name="Comma 2 10 6" xfId="2829" xr:uid="{00000000-0005-0000-0000-0000CF000000}"/>
    <cellStyle name="Comma 2 10 7" xfId="2860" xr:uid="{00000000-0005-0000-0000-0000D0000000}"/>
    <cellStyle name="Comma 2 11" xfId="69" xr:uid="{00000000-0005-0000-0000-0000D1000000}"/>
    <cellStyle name="Comma 2 11 2" xfId="883" xr:uid="{00000000-0005-0000-0000-0000D2000000}"/>
    <cellStyle name="Comma 2 11 2 2" xfId="1671" xr:uid="{00000000-0005-0000-0000-0000D3000000}"/>
    <cellStyle name="Comma 2 11 2 2 2" xfId="3915" xr:uid="{00000000-0005-0000-0000-0000D4000000}"/>
    <cellStyle name="Comma 2 11 2 3" xfId="2395" xr:uid="{00000000-0005-0000-0000-0000D5000000}"/>
    <cellStyle name="Comma 2 11 2 3 2" xfId="4639" xr:uid="{00000000-0005-0000-0000-0000D6000000}"/>
    <cellStyle name="Comma 2 11 2 4" xfId="3129" xr:uid="{00000000-0005-0000-0000-0000D7000000}"/>
    <cellStyle name="Comma 2 11 3" xfId="1136" xr:uid="{00000000-0005-0000-0000-0000D8000000}"/>
    <cellStyle name="Comma 2 11 3 2" xfId="1923" xr:uid="{00000000-0005-0000-0000-0000D9000000}"/>
    <cellStyle name="Comma 2 11 3 2 2" xfId="4167" xr:uid="{00000000-0005-0000-0000-0000DA000000}"/>
    <cellStyle name="Comma 2 11 3 3" xfId="2647" xr:uid="{00000000-0005-0000-0000-0000DB000000}"/>
    <cellStyle name="Comma 2 11 3 3 2" xfId="4891" xr:uid="{00000000-0005-0000-0000-0000DC000000}"/>
    <cellStyle name="Comma 2 11 3 4" xfId="3381" xr:uid="{00000000-0005-0000-0000-0000DD000000}"/>
    <cellStyle name="Comma 2 11 4" xfId="1351" xr:uid="{00000000-0005-0000-0000-0000DE000000}"/>
    <cellStyle name="Comma 2 11 4 2" xfId="3595" xr:uid="{00000000-0005-0000-0000-0000DF000000}"/>
    <cellStyle name="Comma 2 11 5" xfId="2137" xr:uid="{00000000-0005-0000-0000-0000E0000000}"/>
    <cellStyle name="Comma 2 11 5 2" xfId="4381" xr:uid="{00000000-0005-0000-0000-0000E1000000}"/>
    <cellStyle name="Comma 2 11 6" xfId="2861" xr:uid="{00000000-0005-0000-0000-0000E2000000}"/>
    <cellStyle name="Comma 2 12" xfId="70" xr:uid="{00000000-0005-0000-0000-0000E3000000}"/>
    <cellStyle name="Comma 2 12 2" xfId="884" xr:uid="{00000000-0005-0000-0000-0000E4000000}"/>
    <cellStyle name="Comma 2 12 2 2" xfId="1672" xr:uid="{00000000-0005-0000-0000-0000E5000000}"/>
    <cellStyle name="Comma 2 12 2 2 2" xfId="3916" xr:uid="{00000000-0005-0000-0000-0000E6000000}"/>
    <cellStyle name="Comma 2 12 2 3" xfId="2396" xr:uid="{00000000-0005-0000-0000-0000E7000000}"/>
    <cellStyle name="Comma 2 12 2 3 2" xfId="4640" xr:uid="{00000000-0005-0000-0000-0000E8000000}"/>
    <cellStyle name="Comma 2 12 2 4" xfId="3130" xr:uid="{00000000-0005-0000-0000-0000E9000000}"/>
    <cellStyle name="Comma 2 12 3" xfId="1137" xr:uid="{00000000-0005-0000-0000-0000EA000000}"/>
    <cellStyle name="Comma 2 12 3 2" xfId="1924" xr:uid="{00000000-0005-0000-0000-0000EB000000}"/>
    <cellStyle name="Comma 2 12 3 2 2" xfId="4168" xr:uid="{00000000-0005-0000-0000-0000EC000000}"/>
    <cellStyle name="Comma 2 12 3 3" xfId="2648" xr:uid="{00000000-0005-0000-0000-0000ED000000}"/>
    <cellStyle name="Comma 2 12 3 3 2" xfId="4892" xr:uid="{00000000-0005-0000-0000-0000EE000000}"/>
    <cellStyle name="Comma 2 12 3 4" xfId="3382" xr:uid="{00000000-0005-0000-0000-0000EF000000}"/>
    <cellStyle name="Comma 2 12 4" xfId="1352" xr:uid="{00000000-0005-0000-0000-0000F0000000}"/>
    <cellStyle name="Comma 2 12 4 2" xfId="3596" xr:uid="{00000000-0005-0000-0000-0000F1000000}"/>
    <cellStyle name="Comma 2 12 5" xfId="2138" xr:uid="{00000000-0005-0000-0000-0000F2000000}"/>
    <cellStyle name="Comma 2 12 5 2" xfId="4382" xr:uid="{00000000-0005-0000-0000-0000F3000000}"/>
    <cellStyle name="Comma 2 12 6" xfId="2862" xr:uid="{00000000-0005-0000-0000-0000F4000000}"/>
    <cellStyle name="Comma 2 13" xfId="71" xr:uid="{00000000-0005-0000-0000-0000F5000000}"/>
    <cellStyle name="Comma 2 13 2" xfId="885" xr:uid="{00000000-0005-0000-0000-0000F6000000}"/>
    <cellStyle name="Comma 2 13 2 2" xfId="1673" xr:uid="{00000000-0005-0000-0000-0000F7000000}"/>
    <cellStyle name="Comma 2 13 2 2 2" xfId="3917" xr:uid="{00000000-0005-0000-0000-0000F8000000}"/>
    <cellStyle name="Comma 2 13 2 3" xfId="2397" xr:uid="{00000000-0005-0000-0000-0000F9000000}"/>
    <cellStyle name="Comma 2 13 2 3 2" xfId="4641" xr:uid="{00000000-0005-0000-0000-0000FA000000}"/>
    <cellStyle name="Comma 2 13 2 4" xfId="3131" xr:uid="{00000000-0005-0000-0000-0000FB000000}"/>
    <cellStyle name="Comma 2 13 3" xfId="1138" xr:uid="{00000000-0005-0000-0000-0000FC000000}"/>
    <cellStyle name="Comma 2 13 3 2" xfId="1925" xr:uid="{00000000-0005-0000-0000-0000FD000000}"/>
    <cellStyle name="Comma 2 13 3 2 2" xfId="4169" xr:uid="{00000000-0005-0000-0000-0000FE000000}"/>
    <cellStyle name="Comma 2 13 3 3" xfId="2649" xr:uid="{00000000-0005-0000-0000-0000FF000000}"/>
    <cellStyle name="Comma 2 13 3 3 2" xfId="4893" xr:uid="{00000000-0005-0000-0000-000000010000}"/>
    <cellStyle name="Comma 2 13 3 4" xfId="3383" xr:uid="{00000000-0005-0000-0000-000001010000}"/>
    <cellStyle name="Comma 2 13 4" xfId="1353" xr:uid="{00000000-0005-0000-0000-000002010000}"/>
    <cellStyle name="Comma 2 13 4 2" xfId="3597" xr:uid="{00000000-0005-0000-0000-000003010000}"/>
    <cellStyle name="Comma 2 13 5" xfId="2139" xr:uid="{00000000-0005-0000-0000-000004010000}"/>
    <cellStyle name="Comma 2 13 5 2" xfId="4383" xr:uid="{00000000-0005-0000-0000-000005010000}"/>
    <cellStyle name="Comma 2 13 6" xfId="2863" xr:uid="{00000000-0005-0000-0000-000006010000}"/>
    <cellStyle name="Comma 2 14" xfId="72" xr:uid="{00000000-0005-0000-0000-000007010000}"/>
    <cellStyle name="Comma 2 14 2" xfId="886" xr:uid="{00000000-0005-0000-0000-000008010000}"/>
    <cellStyle name="Comma 2 14 2 2" xfId="1674" xr:uid="{00000000-0005-0000-0000-000009010000}"/>
    <cellStyle name="Comma 2 14 2 2 2" xfId="3918" xr:uid="{00000000-0005-0000-0000-00000A010000}"/>
    <cellStyle name="Comma 2 14 2 3" xfId="2398" xr:uid="{00000000-0005-0000-0000-00000B010000}"/>
    <cellStyle name="Comma 2 14 2 3 2" xfId="4642" xr:uid="{00000000-0005-0000-0000-00000C010000}"/>
    <cellStyle name="Comma 2 14 2 4" xfId="3132" xr:uid="{00000000-0005-0000-0000-00000D010000}"/>
    <cellStyle name="Comma 2 14 3" xfId="1139" xr:uid="{00000000-0005-0000-0000-00000E010000}"/>
    <cellStyle name="Comma 2 14 3 2" xfId="1926" xr:uid="{00000000-0005-0000-0000-00000F010000}"/>
    <cellStyle name="Comma 2 14 3 2 2" xfId="4170" xr:uid="{00000000-0005-0000-0000-000010010000}"/>
    <cellStyle name="Comma 2 14 3 3" xfId="2650" xr:uid="{00000000-0005-0000-0000-000011010000}"/>
    <cellStyle name="Comma 2 14 3 3 2" xfId="4894" xr:uid="{00000000-0005-0000-0000-000012010000}"/>
    <cellStyle name="Comma 2 14 3 4" xfId="3384" xr:uid="{00000000-0005-0000-0000-000013010000}"/>
    <cellStyle name="Comma 2 14 4" xfId="1354" xr:uid="{00000000-0005-0000-0000-000014010000}"/>
    <cellStyle name="Comma 2 14 4 2" xfId="3598" xr:uid="{00000000-0005-0000-0000-000015010000}"/>
    <cellStyle name="Comma 2 14 5" xfId="2140" xr:uid="{00000000-0005-0000-0000-000016010000}"/>
    <cellStyle name="Comma 2 14 5 2" xfId="4384" xr:uid="{00000000-0005-0000-0000-000017010000}"/>
    <cellStyle name="Comma 2 14 6" xfId="2864" xr:uid="{00000000-0005-0000-0000-000018010000}"/>
    <cellStyle name="Comma 2 15" xfId="73" xr:uid="{00000000-0005-0000-0000-000019010000}"/>
    <cellStyle name="Comma 2 15 2" xfId="887" xr:uid="{00000000-0005-0000-0000-00001A010000}"/>
    <cellStyle name="Comma 2 15 2 2" xfId="1675" xr:uid="{00000000-0005-0000-0000-00001B010000}"/>
    <cellStyle name="Comma 2 15 2 2 2" xfId="3919" xr:uid="{00000000-0005-0000-0000-00001C010000}"/>
    <cellStyle name="Comma 2 15 2 3" xfId="2399" xr:uid="{00000000-0005-0000-0000-00001D010000}"/>
    <cellStyle name="Comma 2 15 2 3 2" xfId="4643" xr:uid="{00000000-0005-0000-0000-00001E010000}"/>
    <cellStyle name="Comma 2 15 2 4" xfId="3133" xr:uid="{00000000-0005-0000-0000-00001F010000}"/>
    <cellStyle name="Comma 2 15 3" xfId="1140" xr:uid="{00000000-0005-0000-0000-000020010000}"/>
    <cellStyle name="Comma 2 15 3 2" xfId="1927" xr:uid="{00000000-0005-0000-0000-000021010000}"/>
    <cellStyle name="Comma 2 15 3 2 2" xfId="4171" xr:uid="{00000000-0005-0000-0000-000022010000}"/>
    <cellStyle name="Comma 2 15 3 3" xfId="2651" xr:uid="{00000000-0005-0000-0000-000023010000}"/>
    <cellStyle name="Comma 2 15 3 3 2" xfId="4895" xr:uid="{00000000-0005-0000-0000-000024010000}"/>
    <cellStyle name="Comma 2 15 3 4" xfId="3385" xr:uid="{00000000-0005-0000-0000-000025010000}"/>
    <cellStyle name="Comma 2 15 4" xfId="1355" xr:uid="{00000000-0005-0000-0000-000026010000}"/>
    <cellStyle name="Comma 2 15 4 2" xfId="3599" xr:uid="{00000000-0005-0000-0000-000027010000}"/>
    <cellStyle name="Comma 2 15 5" xfId="2141" xr:uid="{00000000-0005-0000-0000-000028010000}"/>
    <cellStyle name="Comma 2 15 5 2" xfId="4385" xr:uid="{00000000-0005-0000-0000-000029010000}"/>
    <cellStyle name="Comma 2 15 6" xfId="2865" xr:uid="{00000000-0005-0000-0000-00002A010000}"/>
    <cellStyle name="Comma 2 16" xfId="74" xr:uid="{00000000-0005-0000-0000-00002B010000}"/>
    <cellStyle name="Comma 2 16 2" xfId="888" xr:uid="{00000000-0005-0000-0000-00002C010000}"/>
    <cellStyle name="Comma 2 16 2 2" xfId="1676" xr:uid="{00000000-0005-0000-0000-00002D010000}"/>
    <cellStyle name="Comma 2 16 2 2 2" xfId="3920" xr:uid="{00000000-0005-0000-0000-00002E010000}"/>
    <cellStyle name="Comma 2 16 2 3" xfId="2400" xr:uid="{00000000-0005-0000-0000-00002F010000}"/>
    <cellStyle name="Comma 2 16 2 3 2" xfId="4644" xr:uid="{00000000-0005-0000-0000-000030010000}"/>
    <cellStyle name="Comma 2 16 2 4" xfId="3134" xr:uid="{00000000-0005-0000-0000-000031010000}"/>
    <cellStyle name="Comma 2 16 3" xfId="1141" xr:uid="{00000000-0005-0000-0000-000032010000}"/>
    <cellStyle name="Comma 2 16 3 2" xfId="1928" xr:uid="{00000000-0005-0000-0000-000033010000}"/>
    <cellStyle name="Comma 2 16 3 2 2" xfId="4172" xr:uid="{00000000-0005-0000-0000-000034010000}"/>
    <cellStyle name="Comma 2 16 3 3" xfId="2652" xr:uid="{00000000-0005-0000-0000-000035010000}"/>
    <cellStyle name="Comma 2 16 3 3 2" xfId="4896" xr:uid="{00000000-0005-0000-0000-000036010000}"/>
    <cellStyle name="Comma 2 16 3 4" xfId="3386" xr:uid="{00000000-0005-0000-0000-000037010000}"/>
    <cellStyle name="Comma 2 16 4" xfId="1356" xr:uid="{00000000-0005-0000-0000-000038010000}"/>
    <cellStyle name="Comma 2 16 4 2" xfId="3600" xr:uid="{00000000-0005-0000-0000-000039010000}"/>
    <cellStyle name="Comma 2 16 5" xfId="2142" xr:uid="{00000000-0005-0000-0000-00003A010000}"/>
    <cellStyle name="Comma 2 16 5 2" xfId="4386" xr:uid="{00000000-0005-0000-0000-00003B010000}"/>
    <cellStyle name="Comma 2 16 6" xfId="2866" xr:uid="{00000000-0005-0000-0000-00003C010000}"/>
    <cellStyle name="Comma 2 17" xfId="75" xr:uid="{00000000-0005-0000-0000-00003D010000}"/>
    <cellStyle name="Comma 2 17 2" xfId="889" xr:uid="{00000000-0005-0000-0000-00003E010000}"/>
    <cellStyle name="Comma 2 17 2 2" xfId="1677" xr:uid="{00000000-0005-0000-0000-00003F010000}"/>
    <cellStyle name="Comma 2 17 2 2 2" xfId="3921" xr:uid="{00000000-0005-0000-0000-000040010000}"/>
    <cellStyle name="Comma 2 17 2 3" xfId="2401" xr:uid="{00000000-0005-0000-0000-000041010000}"/>
    <cellStyle name="Comma 2 17 2 3 2" xfId="4645" xr:uid="{00000000-0005-0000-0000-000042010000}"/>
    <cellStyle name="Comma 2 17 2 4" xfId="3135" xr:uid="{00000000-0005-0000-0000-000043010000}"/>
    <cellStyle name="Comma 2 17 3" xfId="1142" xr:uid="{00000000-0005-0000-0000-000044010000}"/>
    <cellStyle name="Comma 2 17 3 2" xfId="1929" xr:uid="{00000000-0005-0000-0000-000045010000}"/>
    <cellStyle name="Comma 2 17 3 2 2" xfId="4173" xr:uid="{00000000-0005-0000-0000-000046010000}"/>
    <cellStyle name="Comma 2 17 3 3" xfId="2653" xr:uid="{00000000-0005-0000-0000-000047010000}"/>
    <cellStyle name="Comma 2 17 3 3 2" xfId="4897" xr:uid="{00000000-0005-0000-0000-000048010000}"/>
    <cellStyle name="Comma 2 17 3 4" xfId="3387" xr:uid="{00000000-0005-0000-0000-000049010000}"/>
    <cellStyle name="Comma 2 17 4" xfId="1357" xr:uid="{00000000-0005-0000-0000-00004A010000}"/>
    <cellStyle name="Comma 2 17 4 2" xfId="3601" xr:uid="{00000000-0005-0000-0000-00004B010000}"/>
    <cellStyle name="Comma 2 17 5" xfId="2143" xr:uid="{00000000-0005-0000-0000-00004C010000}"/>
    <cellStyle name="Comma 2 17 5 2" xfId="4387" xr:uid="{00000000-0005-0000-0000-00004D010000}"/>
    <cellStyle name="Comma 2 17 6" xfId="2867" xr:uid="{00000000-0005-0000-0000-00004E010000}"/>
    <cellStyle name="Comma 2 18" xfId="76" xr:uid="{00000000-0005-0000-0000-00004F010000}"/>
    <cellStyle name="Comma 2 18 2" xfId="890" xr:uid="{00000000-0005-0000-0000-000050010000}"/>
    <cellStyle name="Comma 2 18 2 2" xfId="1678" xr:uid="{00000000-0005-0000-0000-000051010000}"/>
    <cellStyle name="Comma 2 18 2 2 2" xfId="3922" xr:uid="{00000000-0005-0000-0000-000052010000}"/>
    <cellStyle name="Comma 2 18 2 3" xfId="2402" xr:uid="{00000000-0005-0000-0000-000053010000}"/>
    <cellStyle name="Comma 2 18 2 3 2" xfId="4646" xr:uid="{00000000-0005-0000-0000-000054010000}"/>
    <cellStyle name="Comma 2 18 2 4" xfId="3136" xr:uid="{00000000-0005-0000-0000-000055010000}"/>
    <cellStyle name="Comma 2 18 3" xfId="1143" xr:uid="{00000000-0005-0000-0000-000056010000}"/>
    <cellStyle name="Comma 2 18 3 2" xfId="1930" xr:uid="{00000000-0005-0000-0000-000057010000}"/>
    <cellStyle name="Comma 2 18 3 2 2" xfId="4174" xr:uid="{00000000-0005-0000-0000-000058010000}"/>
    <cellStyle name="Comma 2 18 3 3" xfId="2654" xr:uid="{00000000-0005-0000-0000-000059010000}"/>
    <cellStyle name="Comma 2 18 3 3 2" xfId="4898" xr:uid="{00000000-0005-0000-0000-00005A010000}"/>
    <cellStyle name="Comma 2 18 3 4" xfId="3388" xr:uid="{00000000-0005-0000-0000-00005B010000}"/>
    <cellStyle name="Comma 2 18 4" xfId="1358" xr:uid="{00000000-0005-0000-0000-00005C010000}"/>
    <cellStyle name="Comma 2 18 4 2" xfId="3602" xr:uid="{00000000-0005-0000-0000-00005D010000}"/>
    <cellStyle name="Comma 2 18 5" xfId="2144" xr:uid="{00000000-0005-0000-0000-00005E010000}"/>
    <cellStyle name="Comma 2 18 5 2" xfId="4388" xr:uid="{00000000-0005-0000-0000-00005F010000}"/>
    <cellStyle name="Comma 2 18 6" xfId="2868" xr:uid="{00000000-0005-0000-0000-000060010000}"/>
    <cellStyle name="Comma 2 19" xfId="77" xr:uid="{00000000-0005-0000-0000-000061010000}"/>
    <cellStyle name="Comma 2 19 2" xfId="891" xr:uid="{00000000-0005-0000-0000-000062010000}"/>
    <cellStyle name="Comma 2 19 2 2" xfId="1679" xr:uid="{00000000-0005-0000-0000-000063010000}"/>
    <cellStyle name="Comma 2 19 2 2 2" xfId="3923" xr:uid="{00000000-0005-0000-0000-000064010000}"/>
    <cellStyle name="Comma 2 19 2 3" xfId="2403" xr:uid="{00000000-0005-0000-0000-000065010000}"/>
    <cellStyle name="Comma 2 19 2 3 2" xfId="4647" xr:uid="{00000000-0005-0000-0000-000066010000}"/>
    <cellStyle name="Comma 2 19 2 4" xfId="3137" xr:uid="{00000000-0005-0000-0000-000067010000}"/>
    <cellStyle name="Comma 2 19 3" xfId="1144" xr:uid="{00000000-0005-0000-0000-000068010000}"/>
    <cellStyle name="Comma 2 19 3 2" xfId="1931" xr:uid="{00000000-0005-0000-0000-000069010000}"/>
    <cellStyle name="Comma 2 19 3 2 2" xfId="4175" xr:uid="{00000000-0005-0000-0000-00006A010000}"/>
    <cellStyle name="Comma 2 19 3 3" xfId="2655" xr:uid="{00000000-0005-0000-0000-00006B010000}"/>
    <cellStyle name="Comma 2 19 3 3 2" xfId="4899" xr:uid="{00000000-0005-0000-0000-00006C010000}"/>
    <cellStyle name="Comma 2 19 3 4" xfId="3389" xr:uid="{00000000-0005-0000-0000-00006D010000}"/>
    <cellStyle name="Comma 2 19 4" xfId="1359" xr:uid="{00000000-0005-0000-0000-00006E010000}"/>
    <cellStyle name="Comma 2 19 4 2" xfId="3603" xr:uid="{00000000-0005-0000-0000-00006F010000}"/>
    <cellStyle name="Comma 2 19 5" xfId="2145" xr:uid="{00000000-0005-0000-0000-000070010000}"/>
    <cellStyle name="Comma 2 19 5 2" xfId="4389" xr:uid="{00000000-0005-0000-0000-000071010000}"/>
    <cellStyle name="Comma 2 19 6" xfId="2869" xr:uid="{00000000-0005-0000-0000-000072010000}"/>
    <cellStyle name="Comma 2 2" xfId="12" xr:uid="{00000000-0005-0000-0000-000073010000}"/>
    <cellStyle name="Comma 2 2 10" xfId="2838" xr:uid="{00000000-0005-0000-0000-000074010000}"/>
    <cellStyle name="Comma 2 2 11" xfId="5080" xr:uid="{00000000-0005-0000-0000-000075010000}"/>
    <cellStyle name="Comma 2 2 2" xfId="21" xr:uid="{00000000-0005-0000-0000-000076010000}"/>
    <cellStyle name="Comma 2 2 2 2" xfId="78" xr:uid="{00000000-0005-0000-0000-000077010000}"/>
    <cellStyle name="Comma 2 2 2 3" xfId="868" xr:uid="{00000000-0005-0000-0000-000078010000}"/>
    <cellStyle name="Comma 2 2 2 3 2" xfId="1656" xr:uid="{00000000-0005-0000-0000-000079010000}"/>
    <cellStyle name="Comma 2 2 2 3 2 2" xfId="3900" xr:uid="{00000000-0005-0000-0000-00007A010000}"/>
    <cellStyle name="Comma 2 2 2 3 3" xfId="2380" xr:uid="{00000000-0005-0000-0000-00007B010000}"/>
    <cellStyle name="Comma 2 2 2 3 3 2" xfId="4624" xr:uid="{00000000-0005-0000-0000-00007C010000}"/>
    <cellStyle name="Comma 2 2 2 3 4" xfId="3114" xr:uid="{00000000-0005-0000-0000-00007D010000}"/>
    <cellStyle name="Comma 2 2 2 4" xfId="1098" xr:uid="{00000000-0005-0000-0000-00007E010000}"/>
    <cellStyle name="Comma 2 2 2 4 2" xfId="1885" xr:uid="{00000000-0005-0000-0000-00007F010000}"/>
    <cellStyle name="Comma 2 2 2 4 2 2" xfId="4129" xr:uid="{00000000-0005-0000-0000-000080010000}"/>
    <cellStyle name="Comma 2 2 2 4 3" xfId="2609" xr:uid="{00000000-0005-0000-0000-000081010000}"/>
    <cellStyle name="Comma 2 2 2 4 3 2" xfId="4853" xr:uid="{00000000-0005-0000-0000-000082010000}"/>
    <cellStyle name="Comma 2 2 2 4 4" xfId="3343" xr:uid="{00000000-0005-0000-0000-000083010000}"/>
    <cellStyle name="Comma 2 2 2 5" xfId="1120" xr:uid="{00000000-0005-0000-0000-000084010000}"/>
    <cellStyle name="Comma 2 2 2 5 2" xfId="1907" xr:uid="{00000000-0005-0000-0000-000085010000}"/>
    <cellStyle name="Comma 2 2 2 5 2 2" xfId="4151" xr:uid="{00000000-0005-0000-0000-000086010000}"/>
    <cellStyle name="Comma 2 2 2 5 3" xfId="2631" xr:uid="{00000000-0005-0000-0000-000087010000}"/>
    <cellStyle name="Comma 2 2 2 5 3 2" xfId="4875" xr:uid="{00000000-0005-0000-0000-000088010000}"/>
    <cellStyle name="Comma 2 2 2 5 4" xfId="3365" xr:uid="{00000000-0005-0000-0000-000089010000}"/>
    <cellStyle name="Comma 2 2 2 6" xfId="1336" xr:uid="{00000000-0005-0000-0000-00008A010000}"/>
    <cellStyle name="Comma 2 2 2 6 2" xfId="3580" xr:uid="{00000000-0005-0000-0000-00008B010000}"/>
    <cellStyle name="Comma 2 2 2 7" xfId="2122" xr:uid="{00000000-0005-0000-0000-00008C010000}"/>
    <cellStyle name="Comma 2 2 2 7 2" xfId="4366" xr:uid="{00000000-0005-0000-0000-00008D010000}"/>
    <cellStyle name="Comma 2 2 2 8" xfId="2846" xr:uid="{00000000-0005-0000-0000-00008E010000}"/>
    <cellStyle name="Comma 2 2 2 9" xfId="5088" xr:uid="{00000000-0005-0000-0000-00008F010000}"/>
    <cellStyle name="Comma 2 2 3" xfId="79" xr:uid="{00000000-0005-0000-0000-000090010000}"/>
    <cellStyle name="Comma 2 2 4" xfId="859" xr:uid="{00000000-0005-0000-0000-000091010000}"/>
    <cellStyle name="Comma 2 2 4 2" xfId="1647" xr:uid="{00000000-0005-0000-0000-000092010000}"/>
    <cellStyle name="Comma 2 2 4 2 2" xfId="3891" xr:uid="{00000000-0005-0000-0000-000093010000}"/>
    <cellStyle name="Comma 2 2 4 3" xfId="2371" xr:uid="{00000000-0005-0000-0000-000094010000}"/>
    <cellStyle name="Comma 2 2 4 3 2" xfId="4615" xr:uid="{00000000-0005-0000-0000-000095010000}"/>
    <cellStyle name="Comma 2 2 4 4" xfId="3105" xr:uid="{00000000-0005-0000-0000-000096010000}"/>
    <cellStyle name="Comma 2 2 5" xfId="1076" xr:uid="{00000000-0005-0000-0000-000097010000}"/>
    <cellStyle name="Comma 2 2 5 2" xfId="1863" xr:uid="{00000000-0005-0000-0000-000098010000}"/>
    <cellStyle name="Comma 2 2 5 2 2" xfId="4107" xr:uid="{00000000-0005-0000-0000-000099010000}"/>
    <cellStyle name="Comma 2 2 5 3" xfId="2587" xr:uid="{00000000-0005-0000-0000-00009A010000}"/>
    <cellStyle name="Comma 2 2 5 3 2" xfId="4831" xr:uid="{00000000-0005-0000-0000-00009B010000}"/>
    <cellStyle name="Comma 2 2 5 4" xfId="3321" xr:uid="{00000000-0005-0000-0000-00009C010000}"/>
    <cellStyle name="Comma 2 2 6" xfId="1090" xr:uid="{00000000-0005-0000-0000-00009D010000}"/>
    <cellStyle name="Comma 2 2 6 2" xfId="1877" xr:uid="{00000000-0005-0000-0000-00009E010000}"/>
    <cellStyle name="Comma 2 2 6 2 2" xfId="4121" xr:uid="{00000000-0005-0000-0000-00009F010000}"/>
    <cellStyle name="Comma 2 2 6 3" xfId="2601" xr:uid="{00000000-0005-0000-0000-0000A0010000}"/>
    <cellStyle name="Comma 2 2 6 3 2" xfId="4845" xr:uid="{00000000-0005-0000-0000-0000A1010000}"/>
    <cellStyle name="Comma 2 2 6 4" xfId="3335" xr:uid="{00000000-0005-0000-0000-0000A2010000}"/>
    <cellStyle name="Comma 2 2 7" xfId="1112" xr:uid="{00000000-0005-0000-0000-0000A3010000}"/>
    <cellStyle name="Comma 2 2 7 2" xfId="1899" xr:uid="{00000000-0005-0000-0000-0000A4010000}"/>
    <cellStyle name="Comma 2 2 7 2 2" xfId="4143" xr:uid="{00000000-0005-0000-0000-0000A5010000}"/>
    <cellStyle name="Comma 2 2 7 3" xfId="2623" xr:uid="{00000000-0005-0000-0000-0000A6010000}"/>
    <cellStyle name="Comma 2 2 7 3 2" xfId="4867" xr:uid="{00000000-0005-0000-0000-0000A7010000}"/>
    <cellStyle name="Comma 2 2 7 4" xfId="3357" xr:uid="{00000000-0005-0000-0000-0000A8010000}"/>
    <cellStyle name="Comma 2 2 8" xfId="1328" xr:uid="{00000000-0005-0000-0000-0000A9010000}"/>
    <cellStyle name="Comma 2 2 8 2" xfId="3572" xr:uid="{00000000-0005-0000-0000-0000AA010000}"/>
    <cellStyle name="Comma 2 2 9" xfId="2114" xr:uid="{00000000-0005-0000-0000-0000AB010000}"/>
    <cellStyle name="Comma 2 2 9 2" xfId="4358" xr:uid="{00000000-0005-0000-0000-0000AC010000}"/>
    <cellStyle name="Comma 2 20" xfId="80" xr:uid="{00000000-0005-0000-0000-0000AD010000}"/>
    <cellStyle name="Comma 2 20 2" xfId="892" xr:uid="{00000000-0005-0000-0000-0000AE010000}"/>
    <cellStyle name="Comma 2 20 2 2" xfId="1680" xr:uid="{00000000-0005-0000-0000-0000AF010000}"/>
    <cellStyle name="Comma 2 20 2 2 2" xfId="3924" xr:uid="{00000000-0005-0000-0000-0000B0010000}"/>
    <cellStyle name="Comma 2 20 2 3" xfId="2404" xr:uid="{00000000-0005-0000-0000-0000B1010000}"/>
    <cellStyle name="Comma 2 20 2 3 2" xfId="4648" xr:uid="{00000000-0005-0000-0000-0000B2010000}"/>
    <cellStyle name="Comma 2 20 2 4" xfId="3138" xr:uid="{00000000-0005-0000-0000-0000B3010000}"/>
    <cellStyle name="Comma 2 20 3" xfId="1145" xr:uid="{00000000-0005-0000-0000-0000B4010000}"/>
    <cellStyle name="Comma 2 20 3 2" xfId="1932" xr:uid="{00000000-0005-0000-0000-0000B5010000}"/>
    <cellStyle name="Comma 2 20 3 2 2" xfId="4176" xr:uid="{00000000-0005-0000-0000-0000B6010000}"/>
    <cellStyle name="Comma 2 20 3 3" xfId="2656" xr:uid="{00000000-0005-0000-0000-0000B7010000}"/>
    <cellStyle name="Comma 2 20 3 3 2" xfId="4900" xr:uid="{00000000-0005-0000-0000-0000B8010000}"/>
    <cellStyle name="Comma 2 20 3 4" xfId="3390" xr:uid="{00000000-0005-0000-0000-0000B9010000}"/>
    <cellStyle name="Comma 2 20 4" xfId="1360" xr:uid="{00000000-0005-0000-0000-0000BA010000}"/>
    <cellStyle name="Comma 2 20 4 2" xfId="3604" xr:uid="{00000000-0005-0000-0000-0000BB010000}"/>
    <cellStyle name="Comma 2 20 5" xfId="2146" xr:uid="{00000000-0005-0000-0000-0000BC010000}"/>
    <cellStyle name="Comma 2 20 5 2" xfId="4390" xr:uid="{00000000-0005-0000-0000-0000BD010000}"/>
    <cellStyle name="Comma 2 20 6" xfId="2870" xr:uid="{00000000-0005-0000-0000-0000BE010000}"/>
    <cellStyle name="Comma 2 21" xfId="81" xr:uid="{00000000-0005-0000-0000-0000BF010000}"/>
    <cellStyle name="Comma 2 21 2" xfId="893" xr:uid="{00000000-0005-0000-0000-0000C0010000}"/>
    <cellStyle name="Comma 2 21 2 2" xfId="1681" xr:uid="{00000000-0005-0000-0000-0000C1010000}"/>
    <cellStyle name="Comma 2 21 2 2 2" xfId="3925" xr:uid="{00000000-0005-0000-0000-0000C2010000}"/>
    <cellStyle name="Comma 2 21 2 3" xfId="2405" xr:uid="{00000000-0005-0000-0000-0000C3010000}"/>
    <cellStyle name="Comma 2 21 2 3 2" xfId="4649" xr:uid="{00000000-0005-0000-0000-0000C4010000}"/>
    <cellStyle name="Comma 2 21 2 4" xfId="3139" xr:uid="{00000000-0005-0000-0000-0000C5010000}"/>
    <cellStyle name="Comma 2 21 3" xfId="1146" xr:uid="{00000000-0005-0000-0000-0000C6010000}"/>
    <cellStyle name="Comma 2 21 3 2" xfId="1933" xr:uid="{00000000-0005-0000-0000-0000C7010000}"/>
    <cellStyle name="Comma 2 21 3 2 2" xfId="4177" xr:uid="{00000000-0005-0000-0000-0000C8010000}"/>
    <cellStyle name="Comma 2 21 3 3" xfId="2657" xr:uid="{00000000-0005-0000-0000-0000C9010000}"/>
    <cellStyle name="Comma 2 21 3 3 2" xfId="4901" xr:uid="{00000000-0005-0000-0000-0000CA010000}"/>
    <cellStyle name="Comma 2 21 3 4" xfId="3391" xr:uid="{00000000-0005-0000-0000-0000CB010000}"/>
    <cellStyle name="Comma 2 21 4" xfId="1361" xr:uid="{00000000-0005-0000-0000-0000CC010000}"/>
    <cellStyle name="Comma 2 21 4 2" xfId="3605" xr:uid="{00000000-0005-0000-0000-0000CD010000}"/>
    <cellStyle name="Comma 2 21 5" xfId="2147" xr:uid="{00000000-0005-0000-0000-0000CE010000}"/>
    <cellStyle name="Comma 2 21 5 2" xfId="4391" xr:uid="{00000000-0005-0000-0000-0000CF010000}"/>
    <cellStyle name="Comma 2 21 6" xfId="2871" xr:uid="{00000000-0005-0000-0000-0000D0010000}"/>
    <cellStyle name="Comma 2 22" xfId="82" xr:uid="{00000000-0005-0000-0000-0000D1010000}"/>
    <cellStyle name="Comma 2 22 2" xfId="894" xr:uid="{00000000-0005-0000-0000-0000D2010000}"/>
    <cellStyle name="Comma 2 22 2 2" xfId="1682" xr:uid="{00000000-0005-0000-0000-0000D3010000}"/>
    <cellStyle name="Comma 2 22 2 2 2" xfId="3926" xr:uid="{00000000-0005-0000-0000-0000D4010000}"/>
    <cellStyle name="Comma 2 22 2 3" xfId="2406" xr:uid="{00000000-0005-0000-0000-0000D5010000}"/>
    <cellStyle name="Comma 2 22 2 3 2" xfId="4650" xr:uid="{00000000-0005-0000-0000-0000D6010000}"/>
    <cellStyle name="Comma 2 22 2 4" xfId="3140" xr:uid="{00000000-0005-0000-0000-0000D7010000}"/>
    <cellStyle name="Comma 2 22 3" xfId="1147" xr:uid="{00000000-0005-0000-0000-0000D8010000}"/>
    <cellStyle name="Comma 2 22 3 2" xfId="1934" xr:uid="{00000000-0005-0000-0000-0000D9010000}"/>
    <cellStyle name="Comma 2 22 3 2 2" xfId="4178" xr:uid="{00000000-0005-0000-0000-0000DA010000}"/>
    <cellStyle name="Comma 2 22 3 3" xfId="2658" xr:uid="{00000000-0005-0000-0000-0000DB010000}"/>
    <cellStyle name="Comma 2 22 3 3 2" xfId="4902" xr:uid="{00000000-0005-0000-0000-0000DC010000}"/>
    <cellStyle name="Comma 2 22 3 4" xfId="3392" xr:uid="{00000000-0005-0000-0000-0000DD010000}"/>
    <cellStyle name="Comma 2 22 4" xfId="1362" xr:uid="{00000000-0005-0000-0000-0000DE010000}"/>
    <cellStyle name="Comma 2 22 4 2" xfId="3606" xr:uid="{00000000-0005-0000-0000-0000DF010000}"/>
    <cellStyle name="Comma 2 22 5" xfId="2148" xr:uid="{00000000-0005-0000-0000-0000E0010000}"/>
    <cellStyle name="Comma 2 22 5 2" xfId="4392" xr:uid="{00000000-0005-0000-0000-0000E1010000}"/>
    <cellStyle name="Comma 2 22 6" xfId="2872" xr:uid="{00000000-0005-0000-0000-0000E2010000}"/>
    <cellStyle name="Comma 2 23" xfId="83" xr:uid="{00000000-0005-0000-0000-0000E3010000}"/>
    <cellStyle name="Comma 2 23 2" xfId="895" xr:uid="{00000000-0005-0000-0000-0000E4010000}"/>
    <cellStyle name="Comma 2 23 2 2" xfId="1683" xr:uid="{00000000-0005-0000-0000-0000E5010000}"/>
    <cellStyle name="Comma 2 23 2 2 2" xfId="3927" xr:uid="{00000000-0005-0000-0000-0000E6010000}"/>
    <cellStyle name="Comma 2 23 2 3" xfId="2407" xr:uid="{00000000-0005-0000-0000-0000E7010000}"/>
    <cellStyle name="Comma 2 23 2 3 2" xfId="4651" xr:uid="{00000000-0005-0000-0000-0000E8010000}"/>
    <cellStyle name="Comma 2 23 2 4" xfId="3141" xr:uid="{00000000-0005-0000-0000-0000E9010000}"/>
    <cellStyle name="Comma 2 23 3" xfId="1148" xr:uid="{00000000-0005-0000-0000-0000EA010000}"/>
    <cellStyle name="Comma 2 23 3 2" xfId="1935" xr:uid="{00000000-0005-0000-0000-0000EB010000}"/>
    <cellStyle name="Comma 2 23 3 2 2" xfId="4179" xr:uid="{00000000-0005-0000-0000-0000EC010000}"/>
    <cellStyle name="Comma 2 23 3 3" xfId="2659" xr:uid="{00000000-0005-0000-0000-0000ED010000}"/>
    <cellStyle name="Comma 2 23 3 3 2" xfId="4903" xr:uid="{00000000-0005-0000-0000-0000EE010000}"/>
    <cellStyle name="Comma 2 23 3 4" xfId="3393" xr:uid="{00000000-0005-0000-0000-0000EF010000}"/>
    <cellStyle name="Comma 2 23 4" xfId="1363" xr:uid="{00000000-0005-0000-0000-0000F0010000}"/>
    <cellStyle name="Comma 2 23 4 2" xfId="3607" xr:uid="{00000000-0005-0000-0000-0000F1010000}"/>
    <cellStyle name="Comma 2 23 5" xfId="2149" xr:uid="{00000000-0005-0000-0000-0000F2010000}"/>
    <cellStyle name="Comma 2 23 5 2" xfId="4393" xr:uid="{00000000-0005-0000-0000-0000F3010000}"/>
    <cellStyle name="Comma 2 23 6" xfId="2873" xr:uid="{00000000-0005-0000-0000-0000F4010000}"/>
    <cellStyle name="Comma 2 24" xfId="84" xr:uid="{00000000-0005-0000-0000-0000F5010000}"/>
    <cellStyle name="Comma 2 24 2" xfId="896" xr:uid="{00000000-0005-0000-0000-0000F6010000}"/>
    <cellStyle name="Comma 2 24 2 2" xfId="1684" xr:uid="{00000000-0005-0000-0000-0000F7010000}"/>
    <cellStyle name="Comma 2 24 2 2 2" xfId="3928" xr:uid="{00000000-0005-0000-0000-0000F8010000}"/>
    <cellStyle name="Comma 2 24 2 3" xfId="2408" xr:uid="{00000000-0005-0000-0000-0000F9010000}"/>
    <cellStyle name="Comma 2 24 2 3 2" xfId="4652" xr:uid="{00000000-0005-0000-0000-0000FA010000}"/>
    <cellStyle name="Comma 2 24 2 4" xfId="3142" xr:uid="{00000000-0005-0000-0000-0000FB010000}"/>
    <cellStyle name="Comma 2 24 3" xfId="1149" xr:uid="{00000000-0005-0000-0000-0000FC010000}"/>
    <cellStyle name="Comma 2 24 3 2" xfId="1936" xr:uid="{00000000-0005-0000-0000-0000FD010000}"/>
    <cellStyle name="Comma 2 24 3 2 2" xfId="4180" xr:uid="{00000000-0005-0000-0000-0000FE010000}"/>
    <cellStyle name="Comma 2 24 3 3" xfId="2660" xr:uid="{00000000-0005-0000-0000-0000FF010000}"/>
    <cellStyle name="Comma 2 24 3 3 2" xfId="4904" xr:uid="{00000000-0005-0000-0000-000000020000}"/>
    <cellStyle name="Comma 2 24 3 4" xfId="3394" xr:uid="{00000000-0005-0000-0000-000001020000}"/>
    <cellStyle name="Comma 2 24 4" xfId="1364" xr:uid="{00000000-0005-0000-0000-000002020000}"/>
    <cellStyle name="Comma 2 24 4 2" xfId="3608" xr:uid="{00000000-0005-0000-0000-000003020000}"/>
    <cellStyle name="Comma 2 24 5" xfId="2150" xr:uid="{00000000-0005-0000-0000-000004020000}"/>
    <cellStyle name="Comma 2 24 5 2" xfId="4394" xr:uid="{00000000-0005-0000-0000-000005020000}"/>
    <cellStyle name="Comma 2 24 6" xfId="2874" xr:uid="{00000000-0005-0000-0000-000006020000}"/>
    <cellStyle name="Comma 2 25" xfId="85" xr:uid="{00000000-0005-0000-0000-000007020000}"/>
    <cellStyle name="Comma 2 25 2" xfId="897" xr:uid="{00000000-0005-0000-0000-000008020000}"/>
    <cellStyle name="Comma 2 25 2 2" xfId="1685" xr:uid="{00000000-0005-0000-0000-000009020000}"/>
    <cellStyle name="Comma 2 25 2 2 2" xfId="3929" xr:uid="{00000000-0005-0000-0000-00000A020000}"/>
    <cellStyle name="Comma 2 25 2 3" xfId="2409" xr:uid="{00000000-0005-0000-0000-00000B020000}"/>
    <cellStyle name="Comma 2 25 2 3 2" xfId="4653" xr:uid="{00000000-0005-0000-0000-00000C020000}"/>
    <cellStyle name="Comma 2 25 2 4" xfId="3143" xr:uid="{00000000-0005-0000-0000-00000D020000}"/>
    <cellStyle name="Comma 2 25 3" xfId="1150" xr:uid="{00000000-0005-0000-0000-00000E020000}"/>
    <cellStyle name="Comma 2 25 3 2" xfId="1937" xr:uid="{00000000-0005-0000-0000-00000F020000}"/>
    <cellStyle name="Comma 2 25 3 2 2" xfId="4181" xr:uid="{00000000-0005-0000-0000-000010020000}"/>
    <cellStyle name="Comma 2 25 3 3" xfId="2661" xr:uid="{00000000-0005-0000-0000-000011020000}"/>
    <cellStyle name="Comma 2 25 3 3 2" xfId="4905" xr:uid="{00000000-0005-0000-0000-000012020000}"/>
    <cellStyle name="Comma 2 25 3 4" xfId="3395" xr:uid="{00000000-0005-0000-0000-000013020000}"/>
    <cellStyle name="Comma 2 25 4" xfId="1365" xr:uid="{00000000-0005-0000-0000-000014020000}"/>
    <cellStyle name="Comma 2 25 4 2" xfId="3609" xr:uid="{00000000-0005-0000-0000-000015020000}"/>
    <cellStyle name="Comma 2 25 5" xfId="2151" xr:uid="{00000000-0005-0000-0000-000016020000}"/>
    <cellStyle name="Comma 2 25 5 2" xfId="4395" xr:uid="{00000000-0005-0000-0000-000017020000}"/>
    <cellStyle name="Comma 2 25 6" xfId="2875" xr:uid="{00000000-0005-0000-0000-000018020000}"/>
    <cellStyle name="Comma 2 26" xfId="86" xr:uid="{00000000-0005-0000-0000-000019020000}"/>
    <cellStyle name="Comma 2 26 2" xfId="898" xr:uid="{00000000-0005-0000-0000-00001A020000}"/>
    <cellStyle name="Comma 2 26 2 2" xfId="1686" xr:uid="{00000000-0005-0000-0000-00001B020000}"/>
    <cellStyle name="Comma 2 26 2 2 2" xfId="3930" xr:uid="{00000000-0005-0000-0000-00001C020000}"/>
    <cellStyle name="Comma 2 26 2 3" xfId="2410" xr:uid="{00000000-0005-0000-0000-00001D020000}"/>
    <cellStyle name="Comma 2 26 2 3 2" xfId="4654" xr:uid="{00000000-0005-0000-0000-00001E020000}"/>
    <cellStyle name="Comma 2 26 2 4" xfId="3144" xr:uid="{00000000-0005-0000-0000-00001F020000}"/>
    <cellStyle name="Comma 2 26 3" xfId="1151" xr:uid="{00000000-0005-0000-0000-000020020000}"/>
    <cellStyle name="Comma 2 26 3 2" xfId="1938" xr:uid="{00000000-0005-0000-0000-000021020000}"/>
    <cellStyle name="Comma 2 26 3 2 2" xfId="4182" xr:uid="{00000000-0005-0000-0000-000022020000}"/>
    <cellStyle name="Comma 2 26 3 3" xfId="2662" xr:uid="{00000000-0005-0000-0000-000023020000}"/>
    <cellStyle name="Comma 2 26 3 3 2" xfId="4906" xr:uid="{00000000-0005-0000-0000-000024020000}"/>
    <cellStyle name="Comma 2 26 3 4" xfId="3396" xr:uid="{00000000-0005-0000-0000-000025020000}"/>
    <cellStyle name="Comma 2 26 4" xfId="1366" xr:uid="{00000000-0005-0000-0000-000026020000}"/>
    <cellStyle name="Comma 2 26 4 2" xfId="3610" xr:uid="{00000000-0005-0000-0000-000027020000}"/>
    <cellStyle name="Comma 2 26 5" xfId="2152" xr:uid="{00000000-0005-0000-0000-000028020000}"/>
    <cellStyle name="Comma 2 26 5 2" xfId="4396" xr:uid="{00000000-0005-0000-0000-000029020000}"/>
    <cellStyle name="Comma 2 26 6" xfId="2876" xr:uid="{00000000-0005-0000-0000-00002A020000}"/>
    <cellStyle name="Comma 2 27" xfId="87" xr:uid="{00000000-0005-0000-0000-00002B020000}"/>
    <cellStyle name="Comma 2 27 2" xfId="899" xr:uid="{00000000-0005-0000-0000-00002C020000}"/>
    <cellStyle name="Comma 2 27 2 2" xfId="1687" xr:uid="{00000000-0005-0000-0000-00002D020000}"/>
    <cellStyle name="Comma 2 27 2 2 2" xfId="3931" xr:uid="{00000000-0005-0000-0000-00002E020000}"/>
    <cellStyle name="Comma 2 27 2 3" xfId="2411" xr:uid="{00000000-0005-0000-0000-00002F020000}"/>
    <cellStyle name="Comma 2 27 2 3 2" xfId="4655" xr:uid="{00000000-0005-0000-0000-000030020000}"/>
    <cellStyle name="Comma 2 27 2 4" xfId="3145" xr:uid="{00000000-0005-0000-0000-000031020000}"/>
    <cellStyle name="Comma 2 27 3" xfId="1152" xr:uid="{00000000-0005-0000-0000-000032020000}"/>
    <cellStyle name="Comma 2 27 3 2" xfId="1939" xr:uid="{00000000-0005-0000-0000-000033020000}"/>
    <cellStyle name="Comma 2 27 3 2 2" xfId="4183" xr:uid="{00000000-0005-0000-0000-000034020000}"/>
    <cellStyle name="Comma 2 27 3 3" xfId="2663" xr:uid="{00000000-0005-0000-0000-000035020000}"/>
    <cellStyle name="Comma 2 27 3 3 2" xfId="4907" xr:uid="{00000000-0005-0000-0000-000036020000}"/>
    <cellStyle name="Comma 2 27 3 4" xfId="3397" xr:uid="{00000000-0005-0000-0000-000037020000}"/>
    <cellStyle name="Comma 2 27 4" xfId="1367" xr:uid="{00000000-0005-0000-0000-000038020000}"/>
    <cellStyle name="Comma 2 27 4 2" xfId="3611" xr:uid="{00000000-0005-0000-0000-000039020000}"/>
    <cellStyle name="Comma 2 27 5" xfId="2153" xr:uid="{00000000-0005-0000-0000-00003A020000}"/>
    <cellStyle name="Comma 2 27 5 2" xfId="4397" xr:uid="{00000000-0005-0000-0000-00003B020000}"/>
    <cellStyle name="Comma 2 27 6" xfId="2877" xr:uid="{00000000-0005-0000-0000-00003C020000}"/>
    <cellStyle name="Comma 2 28" xfId="855" xr:uid="{00000000-0005-0000-0000-00003D020000}"/>
    <cellStyle name="Comma 2 28 2" xfId="1643" xr:uid="{00000000-0005-0000-0000-00003E020000}"/>
    <cellStyle name="Comma 2 28 2 2" xfId="3887" xr:uid="{00000000-0005-0000-0000-00003F020000}"/>
    <cellStyle name="Comma 2 28 3" xfId="2367" xr:uid="{00000000-0005-0000-0000-000040020000}"/>
    <cellStyle name="Comma 2 28 3 2" xfId="4611" xr:uid="{00000000-0005-0000-0000-000041020000}"/>
    <cellStyle name="Comma 2 28 4" xfId="3101" xr:uid="{00000000-0005-0000-0000-000042020000}"/>
    <cellStyle name="Comma 2 29" xfId="1072" xr:uid="{00000000-0005-0000-0000-000043020000}"/>
    <cellStyle name="Comma 2 29 2" xfId="1859" xr:uid="{00000000-0005-0000-0000-000044020000}"/>
    <cellStyle name="Comma 2 29 2 2" xfId="4103" xr:uid="{00000000-0005-0000-0000-000045020000}"/>
    <cellStyle name="Comma 2 29 3" xfId="2583" xr:uid="{00000000-0005-0000-0000-000046020000}"/>
    <cellStyle name="Comma 2 29 3 2" xfId="4827" xr:uid="{00000000-0005-0000-0000-000047020000}"/>
    <cellStyle name="Comma 2 29 4" xfId="3317" xr:uid="{00000000-0005-0000-0000-000048020000}"/>
    <cellStyle name="Comma 2 3" xfId="26" xr:uid="{00000000-0005-0000-0000-000049020000}"/>
    <cellStyle name="Comma 2 3 10" xfId="2125" xr:uid="{00000000-0005-0000-0000-00004A020000}"/>
    <cellStyle name="Comma 2 3 10 2" xfId="4369" xr:uid="{00000000-0005-0000-0000-00004B020000}"/>
    <cellStyle name="Comma 2 3 11" xfId="2849" xr:uid="{00000000-0005-0000-0000-00004C020000}"/>
    <cellStyle name="Comma 2 3 12" xfId="5091" xr:uid="{00000000-0005-0000-0000-00004D020000}"/>
    <cellStyle name="Comma 2 3 2" xfId="89" xr:uid="{00000000-0005-0000-0000-00004E020000}"/>
    <cellStyle name="Comma 2 3 2 2" xfId="901" xr:uid="{00000000-0005-0000-0000-00004F020000}"/>
    <cellStyle name="Comma 2 3 2 2 2" xfId="1689" xr:uid="{00000000-0005-0000-0000-000050020000}"/>
    <cellStyle name="Comma 2 3 2 2 2 2" xfId="3933" xr:uid="{00000000-0005-0000-0000-000051020000}"/>
    <cellStyle name="Comma 2 3 2 2 3" xfId="2413" xr:uid="{00000000-0005-0000-0000-000052020000}"/>
    <cellStyle name="Comma 2 3 2 2 3 2" xfId="4657" xr:uid="{00000000-0005-0000-0000-000053020000}"/>
    <cellStyle name="Comma 2 3 2 2 4" xfId="3147" xr:uid="{00000000-0005-0000-0000-000054020000}"/>
    <cellStyle name="Comma 2 3 2 3" xfId="1154" xr:uid="{00000000-0005-0000-0000-000055020000}"/>
    <cellStyle name="Comma 2 3 2 3 2" xfId="1941" xr:uid="{00000000-0005-0000-0000-000056020000}"/>
    <cellStyle name="Comma 2 3 2 3 2 2" xfId="4185" xr:uid="{00000000-0005-0000-0000-000057020000}"/>
    <cellStyle name="Comma 2 3 2 3 3" xfId="2665" xr:uid="{00000000-0005-0000-0000-000058020000}"/>
    <cellStyle name="Comma 2 3 2 3 3 2" xfId="4909" xr:uid="{00000000-0005-0000-0000-000059020000}"/>
    <cellStyle name="Comma 2 3 2 3 4" xfId="3399" xr:uid="{00000000-0005-0000-0000-00005A020000}"/>
    <cellStyle name="Comma 2 3 2 4" xfId="1369" xr:uid="{00000000-0005-0000-0000-00005B020000}"/>
    <cellStyle name="Comma 2 3 2 4 2" xfId="3613" xr:uid="{00000000-0005-0000-0000-00005C020000}"/>
    <cellStyle name="Comma 2 3 2 5" xfId="2155" xr:uid="{00000000-0005-0000-0000-00005D020000}"/>
    <cellStyle name="Comma 2 3 2 5 2" xfId="4399" xr:uid="{00000000-0005-0000-0000-00005E020000}"/>
    <cellStyle name="Comma 2 3 2 6" xfId="2879" xr:uid="{00000000-0005-0000-0000-00005F020000}"/>
    <cellStyle name="Comma 2 3 3" xfId="90" xr:uid="{00000000-0005-0000-0000-000060020000}"/>
    <cellStyle name="Comma 2 3 3 2" xfId="902" xr:uid="{00000000-0005-0000-0000-000061020000}"/>
    <cellStyle name="Comma 2 3 3 2 2" xfId="1690" xr:uid="{00000000-0005-0000-0000-000062020000}"/>
    <cellStyle name="Comma 2 3 3 2 2 2" xfId="3934" xr:uid="{00000000-0005-0000-0000-000063020000}"/>
    <cellStyle name="Comma 2 3 3 2 3" xfId="2414" xr:uid="{00000000-0005-0000-0000-000064020000}"/>
    <cellStyle name="Comma 2 3 3 2 3 2" xfId="4658" xr:uid="{00000000-0005-0000-0000-000065020000}"/>
    <cellStyle name="Comma 2 3 3 2 4" xfId="3148" xr:uid="{00000000-0005-0000-0000-000066020000}"/>
    <cellStyle name="Comma 2 3 3 3" xfId="1155" xr:uid="{00000000-0005-0000-0000-000067020000}"/>
    <cellStyle name="Comma 2 3 3 3 2" xfId="1942" xr:uid="{00000000-0005-0000-0000-000068020000}"/>
    <cellStyle name="Comma 2 3 3 3 2 2" xfId="4186" xr:uid="{00000000-0005-0000-0000-000069020000}"/>
    <cellStyle name="Comma 2 3 3 3 3" xfId="2666" xr:uid="{00000000-0005-0000-0000-00006A020000}"/>
    <cellStyle name="Comma 2 3 3 3 3 2" xfId="4910" xr:uid="{00000000-0005-0000-0000-00006B020000}"/>
    <cellStyle name="Comma 2 3 3 3 4" xfId="3400" xr:uid="{00000000-0005-0000-0000-00006C020000}"/>
    <cellStyle name="Comma 2 3 3 4" xfId="1370" xr:uid="{00000000-0005-0000-0000-00006D020000}"/>
    <cellStyle name="Comma 2 3 3 4 2" xfId="3614" xr:uid="{00000000-0005-0000-0000-00006E020000}"/>
    <cellStyle name="Comma 2 3 3 5" xfId="2156" xr:uid="{00000000-0005-0000-0000-00006F020000}"/>
    <cellStyle name="Comma 2 3 3 5 2" xfId="4400" xr:uid="{00000000-0005-0000-0000-000070020000}"/>
    <cellStyle name="Comma 2 3 3 6" xfId="2880" xr:uid="{00000000-0005-0000-0000-000071020000}"/>
    <cellStyle name="Comma 2 3 4" xfId="88" xr:uid="{00000000-0005-0000-0000-000072020000}"/>
    <cellStyle name="Comma 2 3 4 2" xfId="900" xr:uid="{00000000-0005-0000-0000-000073020000}"/>
    <cellStyle name="Comma 2 3 4 2 2" xfId="1688" xr:uid="{00000000-0005-0000-0000-000074020000}"/>
    <cellStyle name="Comma 2 3 4 2 2 2" xfId="3932" xr:uid="{00000000-0005-0000-0000-000075020000}"/>
    <cellStyle name="Comma 2 3 4 2 3" xfId="2412" xr:uid="{00000000-0005-0000-0000-000076020000}"/>
    <cellStyle name="Comma 2 3 4 2 3 2" xfId="4656" xr:uid="{00000000-0005-0000-0000-000077020000}"/>
    <cellStyle name="Comma 2 3 4 2 4" xfId="3146" xr:uid="{00000000-0005-0000-0000-000078020000}"/>
    <cellStyle name="Comma 2 3 4 3" xfId="1153" xr:uid="{00000000-0005-0000-0000-000079020000}"/>
    <cellStyle name="Comma 2 3 4 3 2" xfId="1940" xr:uid="{00000000-0005-0000-0000-00007A020000}"/>
    <cellStyle name="Comma 2 3 4 3 2 2" xfId="4184" xr:uid="{00000000-0005-0000-0000-00007B020000}"/>
    <cellStyle name="Comma 2 3 4 3 3" xfId="2664" xr:uid="{00000000-0005-0000-0000-00007C020000}"/>
    <cellStyle name="Comma 2 3 4 3 3 2" xfId="4908" xr:uid="{00000000-0005-0000-0000-00007D020000}"/>
    <cellStyle name="Comma 2 3 4 3 4" xfId="3398" xr:uid="{00000000-0005-0000-0000-00007E020000}"/>
    <cellStyle name="Comma 2 3 4 4" xfId="1368" xr:uid="{00000000-0005-0000-0000-00007F020000}"/>
    <cellStyle name="Comma 2 3 4 4 2" xfId="3612" xr:uid="{00000000-0005-0000-0000-000080020000}"/>
    <cellStyle name="Comma 2 3 4 5" xfId="2154" xr:uid="{00000000-0005-0000-0000-000081020000}"/>
    <cellStyle name="Comma 2 3 4 5 2" xfId="4398" xr:uid="{00000000-0005-0000-0000-000082020000}"/>
    <cellStyle name="Comma 2 3 4 6" xfId="2878" xr:uid="{00000000-0005-0000-0000-000083020000}"/>
    <cellStyle name="Comma 2 3 5" xfId="871" xr:uid="{00000000-0005-0000-0000-000084020000}"/>
    <cellStyle name="Comma 2 3 5 2" xfId="1659" xr:uid="{00000000-0005-0000-0000-000085020000}"/>
    <cellStyle name="Comma 2 3 5 2 2" xfId="3903" xr:uid="{00000000-0005-0000-0000-000086020000}"/>
    <cellStyle name="Comma 2 3 5 3" xfId="2383" xr:uid="{00000000-0005-0000-0000-000087020000}"/>
    <cellStyle name="Comma 2 3 5 3 2" xfId="4627" xr:uid="{00000000-0005-0000-0000-000088020000}"/>
    <cellStyle name="Comma 2 3 5 4" xfId="3117" xr:uid="{00000000-0005-0000-0000-000089020000}"/>
    <cellStyle name="Comma 2 3 6" xfId="1079" xr:uid="{00000000-0005-0000-0000-00008A020000}"/>
    <cellStyle name="Comma 2 3 6 2" xfId="1866" xr:uid="{00000000-0005-0000-0000-00008B020000}"/>
    <cellStyle name="Comma 2 3 6 2 2" xfId="4110" xr:uid="{00000000-0005-0000-0000-00008C020000}"/>
    <cellStyle name="Comma 2 3 6 3" xfId="2590" xr:uid="{00000000-0005-0000-0000-00008D020000}"/>
    <cellStyle name="Comma 2 3 6 3 2" xfId="4834" xr:uid="{00000000-0005-0000-0000-00008E020000}"/>
    <cellStyle name="Comma 2 3 6 4" xfId="3324" xr:uid="{00000000-0005-0000-0000-00008F020000}"/>
    <cellStyle name="Comma 2 3 7" xfId="1101" xr:uid="{00000000-0005-0000-0000-000090020000}"/>
    <cellStyle name="Comma 2 3 7 2" xfId="1888" xr:uid="{00000000-0005-0000-0000-000091020000}"/>
    <cellStyle name="Comma 2 3 7 2 2" xfId="4132" xr:uid="{00000000-0005-0000-0000-000092020000}"/>
    <cellStyle name="Comma 2 3 7 3" xfId="2612" xr:uid="{00000000-0005-0000-0000-000093020000}"/>
    <cellStyle name="Comma 2 3 7 3 2" xfId="4856" xr:uid="{00000000-0005-0000-0000-000094020000}"/>
    <cellStyle name="Comma 2 3 7 4" xfId="3346" xr:uid="{00000000-0005-0000-0000-000095020000}"/>
    <cellStyle name="Comma 2 3 8" xfId="1123" xr:uid="{00000000-0005-0000-0000-000096020000}"/>
    <cellStyle name="Comma 2 3 8 2" xfId="1910" xr:uid="{00000000-0005-0000-0000-000097020000}"/>
    <cellStyle name="Comma 2 3 8 2 2" xfId="4154" xr:uid="{00000000-0005-0000-0000-000098020000}"/>
    <cellStyle name="Comma 2 3 8 3" xfId="2634" xr:uid="{00000000-0005-0000-0000-000099020000}"/>
    <cellStyle name="Comma 2 3 8 3 2" xfId="4878" xr:uid="{00000000-0005-0000-0000-00009A020000}"/>
    <cellStyle name="Comma 2 3 8 4" xfId="3368" xr:uid="{00000000-0005-0000-0000-00009B020000}"/>
    <cellStyle name="Comma 2 3 9" xfId="1339" xr:uid="{00000000-0005-0000-0000-00009C020000}"/>
    <cellStyle name="Comma 2 3 9 2" xfId="3583" xr:uid="{00000000-0005-0000-0000-00009D020000}"/>
    <cellStyle name="Comma 2 30" xfId="1086" xr:uid="{00000000-0005-0000-0000-00009E020000}"/>
    <cellStyle name="Comma 2 30 2" xfId="1873" xr:uid="{00000000-0005-0000-0000-00009F020000}"/>
    <cellStyle name="Comma 2 30 2 2" xfId="4117" xr:uid="{00000000-0005-0000-0000-0000A0020000}"/>
    <cellStyle name="Comma 2 30 3" xfId="2597" xr:uid="{00000000-0005-0000-0000-0000A1020000}"/>
    <cellStyle name="Comma 2 30 3 2" xfId="4841" xr:uid="{00000000-0005-0000-0000-0000A2020000}"/>
    <cellStyle name="Comma 2 30 4" xfId="3331" xr:uid="{00000000-0005-0000-0000-0000A3020000}"/>
    <cellStyle name="Comma 2 31" xfId="1107" xr:uid="{00000000-0005-0000-0000-0000A4020000}"/>
    <cellStyle name="Comma 2 31 2" xfId="1894" xr:uid="{00000000-0005-0000-0000-0000A5020000}"/>
    <cellStyle name="Comma 2 31 2 2" xfId="4138" xr:uid="{00000000-0005-0000-0000-0000A6020000}"/>
    <cellStyle name="Comma 2 31 3" xfId="2618" xr:uid="{00000000-0005-0000-0000-0000A7020000}"/>
    <cellStyle name="Comma 2 31 3 2" xfId="4862" xr:uid="{00000000-0005-0000-0000-0000A8020000}"/>
    <cellStyle name="Comma 2 31 4" xfId="3352" xr:uid="{00000000-0005-0000-0000-0000A9020000}"/>
    <cellStyle name="Comma 2 32" xfId="1324" xr:uid="{00000000-0005-0000-0000-0000AA020000}"/>
    <cellStyle name="Comma 2 32 2" xfId="3568" xr:uid="{00000000-0005-0000-0000-0000AB020000}"/>
    <cellStyle name="Comma 2 33" xfId="2110" xr:uid="{00000000-0005-0000-0000-0000AC020000}"/>
    <cellStyle name="Comma 2 33 2" xfId="4354" xr:uid="{00000000-0005-0000-0000-0000AD020000}"/>
    <cellStyle name="Comma 2 34" xfId="2834" xr:uid="{00000000-0005-0000-0000-0000AE020000}"/>
    <cellStyle name="Comma 2 35" xfId="5076" xr:uid="{00000000-0005-0000-0000-0000AF020000}"/>
    <cellStyle name="Comma 2 4" xfId="17" xr:uid="{00000000-0005-0000-0000-0000B0020000}"/>
    <cellStyle name="Comma 2 4 2" xfId="91" xr:uid="{00000000-0005-0000-0000-0000B1020000}"/>
    <cellStyle name="Comma 2 4 2 2" xfId="903" xr:uid="{00000000-0005-0000-0000-0000B2020000}"/>
    <cellStyle name="Comma 2 4 2 2 2" xfId="1691" xr:uid="{00000000-0005-0000-0000-0000B3020000}"/>
    <cellStyle name="Comma 2 4 2 2 2 2" xfId="3935" xr:uid="{00000000-0005-0000-0000-0000B4020000}"/>
    <cellStyle name="Comma 2 4 2 2 3" xfId="2415" xr:uid="{00000000-0005-0000-0000-0000B5020000}"/>
    <cellStyle name="Comma 2 4 2 2 3 2" xfId="4659" xr:uid="{00000000-0005-0000-0000-0000B6020000}"/>
    <cellStyle name="Comma 2 4 2 2 4" xfId="3149" xr:uid="{00000000-0005-0000-0000-0000B7020000}"/>
    <cellStyle name="Comma 2 4 2 3" xfId="1156" xr:uid="{00000000-0005-0000-0000-0000B8020000}"/>
    <cellStyle name="Comma 2 4 2 3 2" xfId="1943" xr:uid="{00000000-0005-0000-0000-0000B9020000}"/>
    <cellStyle name="Comma 2 4 2 3 2 2" xfId="4187" xr:uid="{00000000-0005-0000-0000-0000BA020000}"/>
    <cellStyle name="Comma 2 4 2 3 3" xfId="2667" xr:uid="{00000000-0005-0000-0000-0000BB020000}"/>
    <cellStyle name="Comma 2 4 2 3 3 2" xfId="4911" xr:uid="{00000000-0005-0000-0000-0000BC020000}"/>
    <cellStyle name="Comma 2 4 2 3 4" xfId="3401" xr:uid="{00000000-0005-0000-0000-0000BD020000}"/>
    <cellStyle name="Comma 2 4 2 4" xfId="1371" xr:uid="{00000000-0005-0000-0000-0000BE020000}"/>
    <cellStyle name="Comma 2 4 2 4 2" xfId="3615" xr:uid="{00000000-0005-0000-0000-0000BF020000}"/>
    <cellStyle name="Comma 2 4 2 5" xfId="2157" xr:uid="{00000000-0005-0000-0000-0000C0020000}"/>
    <cellStyle name="Comma 2 4 2 5 2" xfId="4401" xr:uid="{00000000-0005-0000-0000-0000C1020000}"/>
    <cellStyle name="Comma 2 4 2 6" xfId="2881" xr:uid="{00000000-0005-0000-0000-0000C2020000}"/>
    <cellStyle name="Comma 2 4 3" xfId="864" xr:uid="{00000000-0005-0000-0000-0000C3020000}"/>
    <cellStyle name="Comma 2 4 3 2" xfId="1652" xr:uid="{00000000-0005-0000-0000-0000C4020000}"/>
    <cellStyle name="Comma 2 4 3 2 2" xfId="3896" xr:uid="{00000000-0005-0000-0000-0000C5020000}"/>
    <cellStyle name="Comma 2 4 3 3" xfId="2376" xr:uid="{00000000-0005-0000-0000-0000C6020000}"/>
    <cellStyle name="Comma 2 4 3 3 2" xfId="4620" xr:uid="{00000000-0005-0000-0000-0000C7020000}"/>
    <cellStyle name="Comma 2 4 3 4" xfId="3110" xr:uid="{00000000-0005-0000-0000-0000C8020000}"/>
    <cellStyle name="Comma 2 4 4" xfId="1094" xr:uid="{00000000-0005-0000-0000-0000C9020000}"/>
    <cellStyle name="Comma 2 4 4 2" xfId="1881" xr:uid="{00000000-0005-0000-0000-0000CA020000}"/>
    <cellStyle name="Comma 2 4 4 2 2" xfId="4125" xr:uid="{00000000-0005-0000-0000-0000CB020000}"/>
    <cellStyle name="Comma 2 4 4 3" xfId="2605" xr:uid="{00000000-0005-0000-0000-0000CC020000}"/>
    <cellStyle name="Comma 2 4 4 3 2" xfId="4849" xr:uid="{00000000-0005-0000-0000-0000CD020000}"/>
    <cellStyle name="Comma 2 4 4 4" xfId="3339" xr:uid="{00000000-0005-0000-0000-0000CE020000}"/>
    <cellStyle name="Comma 2 4 5" xfId="1116" xr:uid="{00000000-0005-0000-0000-0000CF020000}"/>
    <cellStyle name="Comma 2 4 5 2" xfId="1903" xr:uid="{00000000-0005-0000-0000-0000D0020000}"/>
    <cellStyle name="Comma 2 4 5 2 2" xfId="4147" xr:uid="{00000000-0005-0000-0000-0000D1020000}"/>
    <cellStyle name="Comma 2 4 5 3" xfId="2627" xr:uid="{00000000-0005-0000-0000-0000D2020000}"/>
    <cellStyle name="Comma 2 4 5 3 2" xfId="4871" xr:uid="{00000000-0005-0000-0000-0000D3020000}"/>
    <cellStyle name="Comma 2 4 5 4" xfId="3361" xr:uid="{00000000-0005-0000-0000-0000D4020000}"/>
    <cellStyle name="Comma 2 4 6" xfId="1332" xr:uid="{00000000-0005-0000-0000-0000D5020000}"/>
    <cellStyle name="Comma 2 4 6 2" xfId="3576" xr:uid="{00000000-0005-0000-0000-0000D6020000}"/>
    <cellStyle name="Comma 2 4 7" xfId="2118" xr:uid="{00000000-0005-0000-0000-0000D7020000}"/>
    <cellStyle name="Comma 2 4 7 2" xfId="4362" xr:uid="{00000000-0005-0000-0000-0000D8020000}"/>
    <cellStyle name="Comma 2 4 8" xfId="2842" xr:uid="{00000000-0005-0000-0000-0000D9020000}"/>
    <cellStyle name="Comma 2 4 9" xfId="5084" xr:uid="{00000000-0005-0000-0000-0000DA020000}"/>
    <cellStyle name="Comma 2 5" xfId="92" xr:uid="{00000000-0005-0000-0000-0000DB020000}"/>
    <cellStyle name="Comma 2 5 2" xfId="904" xr:uid="{00000000-0005-0000-0000-0000DC020000}"/>
    <cellStyle name="Comma 2 5 2 2" xfId="1692" xr:uid="{00000000-0005-0000-0000-0000DD020000}"/>
    <cellStyle name="Comma 2 5 2 2 2" xfId="3936" xr:uid="{00000000-0005-0000-0000-0000DE020000}"/>
    <cellStyle name="Comma 2 5 2 3" xfId="2416" xr:uid="{00000000-0005-0000-0000-0000DF020000}"/>
    <cellStyle name="Comma 2 5 2 3 2" xfId="4660" xr:uid="{00000000-0005-0000-0000-0000E0020000}"/>
    <cellStyle name="Comma 2 5 2 4" xfId="3150" xr:uid="{00000000-0005-0000-0000-0000E1020000}"/>
    <cellStyle name="Comma 2 5 3" xfId="1157" xr:uid="{00000000-0005-0000-0000-0000E2020000}"/>
    <cellStyle name="Comma 2 5 3 2" xfId="1944" xr:uid="{00000000-0005-0000-0000-0000E3020000}"/>
    <cellStyle name="Comma 2 5 3 2 2" xfId="4188" xr:uid="{00000000-0005-0000-0000-0000E4020000}"/>
    <cellStyle name="Comma 2 5 3 3" xfId="2668" xr:uid="{00000000-0005-0000-0000-0000E5020000}"/>
    <cellStyle name="Comma 2 5 3 3 2" xfId="4912" xr:uid="{00000000-0005-0000-0000-0000E6020000}"/>
    <cellStyle name="Comma 2 5 3 4" xfId="3402" xr:uid="{00000000-0005-0000-0000-0000E7020000}"/>
    <cellStyle name="Comma 2 5 4" xfId="1372" xr:uid="{00000000-0005-0000-0000-0000E8020000}"/>
    <cellStyle name="Comma 2 5 4 2" xfId="3616" xr:uid="{00000000-0005-0000-0000-0000E9020000}"/>
    <cellStyle name="Comma 2 5 5" xfId="2158" xr:uid="{00000000-0005-0000-0000-0000EA020000}"/>
    <cellStyle name="Comma 2 5 5 2" xfId="4402" xr:uid="{00000000-0005-0000-0000-0000EB020000}"/>
    <cellStyle name="Comma 2 5 6" xfId="2882" xr:uid="{00000000-0005-0000-0000-0000EC020000}"/>
    <cellStyle name="Comma 2 6" xfId="93" xr:uid="{00000000-0005-0000-0000-0000ED020000}"/>
    <cellStyle name="Comma 2 6 2" xfId="905" xr:uid="{00000000-0005-0000-0000-0000EE020000}"/>
    <cellStyle name="Comma 2 6 2 2" xfId="1693" xr:uid="{00000000-0005-0000-0000-0000EF020000}"/>
    <cellStyle name="Comma 2 6 2 2 2" xfId="3937" xr:uid="{00000000-0005-0000-0000-0000F0020000}"/>
    <cellStyle name="Comma 2 6 2 3" xfId="2417" xr:uid="{00000000-0005-0000-0000-0000F1020000}"/>
    <cellStyle name="Comma 2 6 2 3 2" xfId="4661" xr:uid="{00000000-0005-0000-0000-0000F2020000}"/>
    <cellStyle name="Comma 2 6 2 4" xfId="3151" xr:uid="{00000000-0005-0000-0000-0000F3020000}"/>
    <cellStyle name="Comma 2 6 3" xfId="1158" xr:uid="{00000000-0005-0000-0000-0000F4020000}"/>
    <cellStyle name="Comma 2 6 3 2" xfId="1945" xr:uid="{00000000-0005-0000-0000-0000F5020000}"/>
    <cellStyle name="Comma 2 6 3 2 2" xfId="4189" xr:uid="{00000000-0005-0000-0000-0000F6020000}"/>
    <cellStyle name="Comma 2 6 3 3" xfId="2669" xr:uid="{00000000-0005-0000-0000-0000F7020000}"/>
    <cellStyle name="Comma 2 6 3 3 2" xfId="4913" xr:uid="{00000000-0005-0000-0000-0000F8020000}"/>
    <cellStyle name="Comma 2 6 3 4" xfId="3403" xr:uid="{00000000-0005-0000-0000-0000F9020000}"/>
    <cellStyle name="Comma 2 6 4" xfId="1373" xr:uid="{00000000-0005-0000-0000-0000FA020000}"/>
    <cellStyle name="Comma 2 6 4 2" xfId="3617" xr:uid="{00000000-0005-0000-0000-0000FB020000}"/>
    <cellStyle name="Comma 2 6 5" xfId="2159" xr:uid="{00000000-0005-0000-0000-0000FC020000}"/>
    <cellStyle name="Comma 2 6 5 2" xfId="4403" xr:uid="{00000000-0005-0000-0000-0000FD020000}"/>
    <cellStyle name="Comma 2 6 6" xfId="2883" xr:uid="{00000000-0005-0000-0000-0000FE020000}"/>
    <cellStyle name="Comma 2 7" xfId="94" xr:uid="{00000000-0005-0000-0000-0000FF020000}"/>
    <cellStyle name="Comma 2 7 2" xfId="906" xr:uid="{00000000-0005-0000-0000-000000030000}"/>
    <cellStyle name="Comma 2 7 2 2" xfId="1694" xr:uid="{00000000-0005-0000-0000-000001030000}"/>
    <cellStyle name="Comma 2 7 2 2 2" xfId="3938" xr:uid="{00000000-0005-0000-0000-000002030000}"/>
    <cellStyle name="Comma 2 7 2 3" xfId="2418" xr:uid="{00000000-0005-0000-0000-000003030000}"/>
    <cellStyle name="Comma 2 7 2 3 2" xfId="4662" xr:uid="{00000000-0005-0000-0000-000004030000}"/>
    <cellStyle name="Comma 2 7 2 4" xfId="3152" xr:uid="{00000000-0005-0000-0000-000005030000}"/>
    <cellStyle name="Comma 2 7 3" xfId="1159" xr:uid="{00000000-0005-0000-0000-000006030000}"/>
    <cellStyle name="Comma 2 7 3 2" xfId="1946" xr:uid="{00000000-0005-0000-0000-000007030000}"/>
    <cellStyle name="Comma 2 7 3 2 2" xfId="4190" xr:uid="{00000000-0005-0000-0000-000008030000}"/>
    <cellStyle name="Comma 2 7 3 3" xfId="2670" xr:uid="{00000000-0005-0000-0000-000009030000}"/>
    <cellStyle name="Comma 2 7 3 3 2" xfId="4914" xr:uid="{00000000-0005-0000-0000-00000A030000}"/>
    <cellStyle name="Comma 2 7 3 4" xfId="3404" xr:uid="{00000000-0005-0000-0000-00000B030000}"/>
    <cellStyle name="Comma 2 7 4" xfId="1374" xr:uid="{00000000-0005-0000-0000-00000C030000}"/>
    <cellStyle name="Comma 2 7 4 2" xfId="3618" xr:uid="{00000000-0005-0000-0000-00000D030000}"/>
    <cellStyle name="Comma 2 7 5" xfId="2160" xr:uid="{00000000-0005-0000-0000-00000E030000}"/>
    <cellStyle name="Comma 2 7 5 2" xfId="4404" xr:uid="{00000000-0005-0000-0000-00000F030000}"/>
    <cellStyle name="Comma 2 7 6" xfId="2884" xr:uid="{00000000-0005-0000-0000-000010030000}"/>
    <cellStyle name="Comma 2 8" xfId="95" xr:uid="{00000000-0005-0000-0000-000011030000}"/>
    <cellStyle name="Comma 2 8 2" xfId="907" xr:uid="{00000000-0005-0000-0000-000012030000}"/>
    <cellStyle name="Comma 2 8 2 2" xfId="1695" xr:uid="{00000000-0005-0000-0000-000013030000}"/>
    <cellStyle name="Comma 2 8 2 2 2" xfId="3939" xr:uid="{00000000-0005-0000-0000-000014030000}"/>
    <cellStyle name="Comma 2 8 2 3" xfId="2419" xr:uid="{00000000-0005-0000-0000-000015030000}"/>
    <cellStyle name="Comma 2 8 2 3 2" xfId="4663" xr:uid="{00000000-0005-0000-0000-000016030000}"/>
    <cellStyle name="Comma 2 8 2 4" xfId="3153" xr:uid="{00000000-0005-0000-0000-000017030000}"/>
    <cellStyle name="Comma 2 8 3" xfId="1160" xr:uid="{00000000-0005-0000-0000-000018030000}"/>
    <cellStyle name="Comma 2 8 3 2" xfId="1947" xr:uid="{00000000-0005-0000-0000-000019030000}"/>
    <cellStyle name="Comma 2 8 3 2 2" xfId="4191" xr:uid="{00000000-0005-0000-0000-00001A030000}"/>
    <cellStyle name="Comma 2 8 3 3" xfId="2671" xr:uid="{00000000-0005-0000-0000-00001B030000}"/>
    <cellStyle name="Comma 2 8 3 3 2" xfId="4915" xr:uid="{00000000-0005-0000-0000-00001C030000}"/>
    <cellStyle name="Comma 2 8 3 4" xfId="3405" xr:uid="{00000000-0005-0000-0000-00001D030000}"/>
    <cellStyle name="Comma 2 8 4" xfId="1375" xr:uid="{00000000-0005-0000-0000-00001E030000}"/>
    <cellStyle name="Comma 2 8 4 2" xfId="3619" xr:uid="{00000000-0005-0000-0000-00001F030000}"/>
    <cellStyle name="Comma 2 8 5" xfId="2161" xr:uid="{00000000-0005-0000-0000-000020030000}"/>
    <cellStyle name="Comma 2 8 5 2" xfId="4405" xr:uid="{00000000-0005-0000-0000-000021030000}"/>
    <cellStyle name="Comma 2 8 6" xfId="2885" xr:uid="{00000000-0005-0000-0000-000022030000}"/>
    <cellStyle name="Comma 2 9" xfId="96" xr:uid="{00000000-0005-0000-0000-000023030000}"/>
    <cellStyle name="Comma 2 9 2" xfId="908" xr:uid="{00000000-0005-0000-0000-000024030000}"/>
    <cellStyle name="Comma 2 9 2 2" xfId="1696" xr:uid="{00000000-0005-0000-0000-000025030000}"/>
    <cellStyle name="Comma 2 9 2 2 2" xfId="3940" xr:uid="{00000000-0005-0000-0000-000026030000}"/>
    <cellStyle name="Comma 2 9 2 3" xfId="2420" xr:uid="{00000000-0005-0000-0000-000027030000}"/>
    <cellStyle name="Comma 2 9 2 3 2" xfId="4664" xr:uid="{00000000-0005-0000-0000-000028030000}"/>
    <cellStyle name="Comma 2 9 2 4" xfId="3154" xr:uid="{00000000-0005-0000-0000-000029030000}"/>
    <cellStyle name="Comma 2 9 3" xfId="1161" xr:uid="{00000000-0005-0000-0000-00002A030000}"/>
    <cellStyle name="Comma 2 9 3 2" xfId="1948" xr:uid="{00000000-0005-0000-0000-00002B030000}"/>
    <cellStyle name="Comma 2 9 3 2 2" xfId="4192" xr:uid="{00000000-0005-0000-0000-00002C030000}"/>
    <cellStyle name="Comma 2 9 3 3" xfId="2672" xr:uid="{00000000-0005-0000-0000-00002D030000}"/>
    <cellStyle name="Comma 2 9 3 3 2" xfId="4916" xr:uid="{00000000-0005-0000-0000-00002E030000}"/>
    <cellStyle name="Comma 2 9 3 4" xfId="3406" xr:uid="{00000000-0005-0000-0000-00002F030000}"/>
    <cellStyle name="Comma 2 9 4" xfId="1376" xr:uid="{00000000-0005-0000-0000-000030030000}"/>
    <cellStyle name="Comma 2 9 4 2" xfId="3620" xr:uid="{00000000-0005-0000-0000-000031030000}"/>
    <cellStyle name="Comma 2 9 5" xfId="2162" xr:uid="{00000000-0005-0000-0000-000032030000}"/>
    <cellStyle name="Comma 2 9 5 2" xfId="4406" xr:uid="{00000000-0005-0000-0000-000033030000}"/>
    <cellStyle name="Comma 2 9 6" xfId="2886" xr:uid="{00000000-0005-0000-0000-000034030000}"/>
    <cellStyle name="Comma 20" xfId="97" xr:uid="{00000000-0005-0000-0000-000035030000}"/>
    <cellStyle name="Comma 20 2" xfId="909" xr:uid="{00000000-0005-0000-0000-000036030000}"/>
    <cellStyle name="Comma 20 2 2" xfId="1697" xr:uid="{00000000-0005-0000-0000-000037030000}"/>
    <cellStyle name="Comma 20 2 2 2" xfId="3941" xr:uid="{00000000-0005-0000-0000-000038030000}"/>
    <cellStyle name="Comma 20 2 3" xfId="2421" xr:uid="{00000000-0005-0000-0000-000039030000}"/>
    <cellStyle name="Comma 20 2 3 2" xfId="4665" xr:uid="{00000000-0005-0000-0000-00003A030000}"/>
    <cellStyle name="Comma 20 2 4" xfId="3155" xr:uid="{00000000-0005-0000-0000-00003B030000}"/>
    <cellStyle name="Comma 20 3" xfId="1162" xr:uid="{00000000-0005-0000-0000-00003C030000}"/>
    <cellStyle name="Comma 20 3 2" xfId="1949" xr:uid="{00000000-0005-0000-0000-00003D030000}"/>
    <cellStyle name="Comma 20 3 2 2" xfId="4193" xr:uid="{00000000-0005-0000-0000-00003E030000}"/>
    <cellStyle name="Comma 20 3 3" xfId="2673" xr:uid="{00000000-0005-0000-0000-00003F030000}"/>
    <cellStyle name="Comma 20 3 3 2" xfId="4917" xr:uid="{00000000-0005-0000-0000-000040030000}"/>
    <cellStyle name="Comma 20 3 4" xfId="3407" xr:uid="{00000000-0005-0000-0000-000041030000}"/>
    <cellStyle name="Comma 20 4" xfId="1377" xr:uid="{00000000-0005-0000-0000-000042030000}"/>
    <cellStyle name="Comma 20 4 2" xfId="3621" xr:uid="{00000000-0005-0000-0000-000043030000}"/>
    <cellStyle name="Comma 20 5" xfId="2163" xr:uid="{00000000-0005-0000-0000-000044030000}"/>
    <cellStyle name="Comma 20 5 2" xfId="4407" xr:uid="{00000000-0005-0000-0000-000045030000}"/>
    <cellStyle name="Comma 20 6" xfId="2887" xr:uid="{00000000-0005-0000-0000-000046030000}"/>
    <cellStyle name="Comma 21" xfId="98" xr:uid="{00000000-0005-0000-0000-000047030000}"/>
    <cellStyle name="Comma 21 2" xfId="910" xr:uid="{00000000-0005-0000-0000-000048030000}"/>
    <cellStyle name="Comma 21 2 2" xfId="1698" xr:uid="{00000000-0005-0000-0000-000049030000}"/>
    <cellStyle name="Comma 21 2 2 2" xfId="3942" xr:uid="{00000000-0005-0000-0000-00004A030000}"/>
    <cellStyle name="Comma 21 2 3" xfId="2422" xr:uid="{00000000-0005-0000-0000-00004B030000}"/>
    <cellStyle name="Comma 21 2 3 2" xfId="4666" xr:uid="{00000000-0005-0000-0000-00004C030000}"/>
    <cellStyle name="Comma 21 2 4" xfId="3156" xr:uid="{00000000-0005-0000-0000-00004D030000}"/>
    <cellStyle name="Comma 21 3" xfId="1163" xr:uid="{00000000-0005-0000-0000-00004E030000}"/>
    <cellStyle name="Comma 21 3 2" xfId="1950" xr:uid="{00000000-0005-0000-0000-00004F030000}"/>
    <cellStyle name="Comma 21 3 2 2" xfId="4194" xr:uid="{00000000-0005-0000-0000-000050030000}"/>
    <cellStyle name="Comma 21 3 3" xfId="2674" xr:uid="{00000000-0005-0000-0000-000051030000}"/>
    <cellStyle name="Comma 21 3 3 2" xfId="4918" xr:uid="{00000000-0005-0000-0000-000052030000}"/>
    <cellStyle name="Comma 21 3 4" xfId="3408" xr:uid="{00000000-0005-0000-0000-000053030000}"/>
    <cellStyle name="Comma 21 4" xfId="1378" xr:uid="{00000000-0005-0000-0000-000054030000}"/>
    <cellStyle name="Comma 21 4 2" xfId="3622" xr:uid="{00000000-0005-0000-0000-000055030000}"/>
    <cellStyle name="Comma 21 5" xfId="2164" xr:uid="{00000000-0005-0000-0000-000056030000}"/>
    <cellStyle name="Comma 21 5 2" xfId="4408" xr:uid="{00000000-0005-0000-0000-000057030000}"/>
    <cellStyle name="Comma 21 6" xfId="2888" xr:uid="{00000000-0005-0000-0000-000058030000}"/>
    <cellStyle name="Comma 22" xfId="723" xr:uid="{00000000-0005-0000-0000-000059030000}"/>
    <cellStyle name="Comma 22 2" xfId="1038" xr:uid="{00000000-0005-0000-0000-00005A030000}"/>
    <cellStyle name="Comma 22 2 2" xfId="1826" xr:uid="{00000000-0005-0000-0000-00005B030000}"/>
    <cellStyle name="Comma 22 2 2 2" xfId="4070" xr:uid="{00000000-0005-0000-0000-00005C030000}"/>
    <cellStyle name="Comma 22 2 3" xfId="2550" xr:uid="{00000000-0005-0000-0000-00005D030000}"/>
    <cellStyle name="Comma 22 2 3 2" xfId="4794" xr:uid="{00000000-0005-0000-0000-00005E030000}"/>
    <cellStyle name="Comma 22 2 4" xfId="3284" xr:uid="{00000000-0005-0000-0000-00005F030000}"/>
    <cellStyle name="Comma 22 3" xfId="1291" xr:uid="{00000000-0005-0000-0000-000060030000}"/>
    <cellStyle name="Comma 22 3 2" xfId="2078" xr:uid="{00000000-0005-0000-0000-000061030000}"/>
    <cellStyle name="Comma 22 3 2 2" xfId="4322" xr:uid="{00000000-0005-0000-0000-000062030000}"/>
    <cellStyle name="Comma 22 3 3" xfId="2801" xr:uid="{00000000-0005-0000-0000-000063030000}"/>
    <cellStyle name="Comma 22 3 3 2" xfId="5045" xr:uid="{00000000-0005-0000-0000-000064030000}"/>
    <cellStyle name="Comma 22 3 4" xfId="3536" xr:uid="{00000000-0005-0000-0000-000065030000}"/>
    <cellStyle name="Comma 22 4" xfId="1558" xr:uid="{00000000-0005-0000-0000-000066030000}"/>
    <cellStyle name="Comma 22 4 2" xfId="3802" xr:uid="{00000000-0005-0000-0000-000067030000}"/>
    <cellStyle name="Comma 22 5" xfId="2336" xr:uid="{00000000-0005-0000-0000-000068030000}"/>
    <cellStyle name="Comma 22 5 2" xfId="4580" xr:uid="{00000000-0005-0000-0000-000069030000}"/>
    <cellStyle name="Comma 22 6" xfId="3016" xr:uid="{00000000-0005-0000-0000-00006A030000}"/>
    <cellStyle name="Comma 23" xfId="815" xr:uid="{00000000-0005-0000-0000-00006B030000}"/>
    <cellStyle name="Comma 23 2" xfId="1049" xr:uid="{00000000-0005-0000-0000-00006C030000}"/>
    <cellStyle name="Comma 23 2 2" xfId="1837" xr:uid="{00000000-0005-0000-0000-00006D030000}"/>
    <cellStyle name="Comma 23 2 2 2" xfId="4081" xr:uid="{00000000-0005-0000-0000-00006E030000}"/>
    <cellStyle name="Comma 23 2 3" xfId="2561" xr:uid="{00000000-0005-0000-0000-00006F030000}"/>
    <cellStyle name="Comma 23 2 3 2" xfId="4805" xr:uid="{00000000-0005-0000-0000-000070030000}"/>
    <cellStyle name="Comma 23 2 4" xfId="3295" xr:uid="{00000000-0005-0000-0000-000071030000}"/>
    <cellStyle name="Comma 23 3" xfId="1303" xr:uid="{00000000-0005-0000-0000-000072030000}"/>
    <cellStyle name="Comma 23 3 2" xfId="2090" xr:uid="{00000000-0005-0000-0000-000073030000}"/>
    <cellStyle name="Comma 23 3 2 2" xfId="4334" xr:uid="{00000000-0005-0000-0000-000074030000}"/>
    <cellStyle name="Comma 23 3 3" xfId="2812" xr:uid="{00000000-0005-0000-0000-000075030000}"/>
    <cellStyle name="Comma 23 3 3 2" xfId="5056" xr:uid="{00000000-0005-0000-0000-000076030000}"/>
    <cellStyle name="Comma 23 3 4" xfId="3548" xr:uid="{00000000-0005-0000-0000-000077030000}"/>
    <cellStyle name="Comma 23 4" xfId="1623" xr:uid="{00000000-0005-0000-0000-000078030000}"/>
    <cellStyle name="Comma 23 4 2" xfId="3867" xr:uid="{00000000-0005-0000-0000-000079030000}"/>
    <cellStyle name="Comma 23 5" xfId="2347" xr:uid="{00000000-0005-0000-0000-00007A030000}"/>
    <cellStyle name="Comma 23 5 2" xfId="4591" xr:uid="{00000000-0005-0000-0000-00007B030000}"/>
    <cellStyle name="Comma 23 6" xfId="3081" xr:uid="{00000000-0005-0000-0000-00007C030000}"/>
    <cellStyle name="Comma 24" xfId="99" xr:uid="{00000000-0005-0000-0000-00007D030000}"/>
    <cellStyle name="Comma 24 2" xfId="911" xr:uid="{00000000-0005-0000-0000-00007E030000}"/>
    <cellStyle name="Comma 24 2 2" xfId="1699" xr:uid="{00000000-0005-0000-0000-00007F030000}"/>
    <cellStyle name="Comma 24 2 2 2" xfId="3943" xr:uid="{00000000-0005-0000-0000-000080030000}"/>
    <cellStyle name="Comma 24 2 3" xfId="2423" xr:uid="{00000000-0005-0000-0000-000081030000}"/>
    <cellStyle name="Comma 24 2 3 2" xfId="4667" xr:uid="{00000000-0005-0000-0000-000082030000}"/>
    <cellStyle name="Comma 24 2 4" xfId="3157" xr:uid="{00000000-0005-0000-0000-000083030000}"/>
    <cellStyle name="Comma 24 3" xfId="1164" xr:uid="{00000000-0005-0000-0000-000084030000}"/>
    <cellStyle name="Comma 24 3 2" xfId="1951" xr:uid="{00000000-0005-0000-0000-000085030000}"/>
    <cellStyle name="Comma 24 3 2 2" xfId="4195" xr:uid="{00000000-0005-0000-0000-000086030000}"/>
    <cellStyle name="Comma 24 3 3" xfId="2675" xr:uid="{00000000-0005-0000-0000-000087030000}"/>
    <cellStyle name="Comma 24 3 3 2" xfId="4919" xr:uid="{00000000-0005-0000-0000-000088030000}"/>
    <cellStyle name="Comma 24 3 4" xfId="3409" xr:uid="{00000000-0005-0000-0000-000089030000}"/>
    <cellStyle name="Comma 24 4" xfId="1379" xr:uid="{00000000-0005-0000-0000-00008A030000}"/>
    <cellStyle name="Comma 24 4 2" xfId="3623" xr:uid="{00000000-0005-0000-0000-00008B030000}"/>
    <cellStyle name="Comma 24 5" xfId="2165" xr:uid="{00000000-0005-0000-0000-00008C030000}"/>
    <cellStyle name="Comma 24 5 2" xfId="4409" xr:uid="{00000000-0005-0000-0000-00008D030000}"/>
    <cellStyle name="Comma 24 6" xfId="2889" xr:uid="{00000000-0005-0000-0000-00008E030000}"/>
    <cellStyle name="Comma 25" xfId="100" xr:uid="{00000000-0005-0000-0000-00008F030000}"/>
    <cellStyle name="Comma 25 2" xfId="912" xr:uid="{00000000-0005-0000-0000-000090030000}"/>
    <cellStyle name="Comma 25 2 2" xfId="1700" xr:uid="{00000000-0005-0000-0000-000091030000}"/>
    <cellStyle name="Comma 25 2 2 2" xfId="3944" xr:uid="{00000000-0005-0000-0000-000092030000}"/>
    <cellStyle name="Comma 25 2 3" xfId="2424" xr:uid="{00000000-0005-0000-0000-000093030000}"/>
    <cellStyle name="Comma 25 2 3 2" xfId="4668" xr:uid="{00000000-0005-0000-0000-000094030000}"/>
    <cellStyle name="Comma 25 2 4" xfId="3158" xr:uid="{00000000-0005-0000-0000-000095030000}"/>
    <cellStyle name="Comma 25 3" xfId="1165" xr:uid="{00000000-0005-0000-0000-000096030000}"/>
    <cellStyle name="Comma 25 3 2" xfId="1952" xr:uid="{00000000-0005-0000-0000-000097030000}"/>
    <cellStyle name="Comma 25 3 2 2" xfId="4196" xr:uid="{00000000-0005-0000-0000-000098030000}"/>
    <cellStyle name="Comma 25 3 3" xfId="2676" xr:uid="{00000000-0005-0000-0000-000099030000}"/>
    <cellStyle name="Comma 25 3 3 2" xfId="4920" xr:uid="{00000000-0005-0000-0000-00009A030000}"/>
    <cellStyle name="Comma 25 3 4" xfId="3410" xr:uid="{00000000-0005-0000-0000-00009B030000}"/>
    <cellStyle name="Comma 25 4" xfId="1380" xr:uid="{00000000-0005-0000-0000-00009C030000}"/>
    <cellStyle name="Comma 25 4 2" xfId="3624" xr:uid="{00000000-0005-0000-0000-00009D030000}"/>
    <cellStyle name="Comma 25 5" xfId="2166" xr:uid="{00000000-0005-0000-0000-00009E030000}"/>
    <cellStyle name="Comma 25 5 2" xfId="4410" xr:uid="{00000000-0005-0000-0000-00009F030000}"/>
    <cellStyle name="Comma 25 6" xfId="2890" xr:uid="{00000000-0005-0000-0000-0000A0030000}"/>
    <cellStyle name="Comma 26" xfId="2" xr:uid="{00000000-0005-0000-0000-0000A1030000}"/>
    <cellStyle name="Comma 26 10" xfId="2108" xr:uid="{00000000-0005-0000-0000-0000A2030000}"/>
    <cellStyle name="Comma 26 10 2" xfId="4352" xr:uid="{00000000-0005-0000-0000-0000A3030000}"/>
    <cellStyle name="Comma 26 11" xfId="2832" xr:uid="{00000000-0005-0000-0000-0000A4030000}"/>
    <cellStyle name="Comma 26 12" xfId="5074" xr:uid="{00000000-0005-0000-0000-0000A5030000}"/>
    <cellStyle name="Comma 26 2" xfId="5" xr:uid="{00000000-0005-0000-0000-0000A6030000}"/>
    <cellStyle name="Comma 26 2 10" xfId="2833" xr:uid="{00000000-0005-0000-0000-0000A7030000}"/>
    <cellStyle name="Comma 26 2 11" xfId="5075" xr:uid="{00000000-0005-0000-0000-0000A8030000}"/>
    <cellStyle name="Comma 26 2 2" xfId="10" xr:uid="{00000000-0005-0000-0000-0000A9030000}"/>
    <cellStyle name="Comma 26 2 2 10" xfId="5079" xr:uid="{00000000-0005-0000-0000-0000AA030000}"/>
    <cellStyle name="Comma 26 2 2 2" xfId="20" xr:uid="{00000000-0005-0000-0000-0000AB030000}"/>
    <cellStyle name="Comma 26 2 2 2 2" xfId="867" xr:uid="{00000000-0005-0000-0000-0000AC030000}"/>
    <cellStyle name="Comma 26 2 2 2 2 2" xfId="1655" xr:uid="{00000000-0005-0000-0000-0000AD030000}"/>
    <cellStyle name="Comma 26 2 2 2 2 2 2" xfId="3899" xr:uid="{00000000-0005-0000-0000-0000AE030000}"/>
    <cellStyle name="Comma 26 2 2 2 2 3" xfId="2379" xr:uid="{00000000-0005-0000-0000-0000AF030000}"/>
    <cellStyle name="Comma 26 2 2 2 2 3 2" xfId="4623" xr:uid="{00000000-0005-0000-0000-0000B0030000}"/>
    <cellStyle name="Comma 26 2 2 2 2 4" xfId="3113" xr:uid="{00000000-0005-0000-0000-0000B1030000}"/>
    <cellStyle name="Comma 26 2 2 2 3" xfId="1097" xr:uid="{00000000-0005-0000-0000-0000B2030000}"/>
    <cellStyle name="Comma 26 2 2 2 3 2" xfId="1884" xr:uid="{00000000-0005-0000-0000-0000B3030000}"/>
    <cellStyle name="Comma 26 2 2 2 3 2 2" xfId="4128" xr:uid="{00000000-0005-0000-0000-0000B4030000}"/>
    <cellStyle name="Comma 26 2 2 2 3 3" xfId="2608" xr:uid="{00000000-0005-0000-0000-0000B5030000}"/>
    <cellStyle name="Comma 26 2 2 2 3 3 2" xfId="4852" xr:uid="{00000000-0005-0000-0000-0000B6030000}"/>
    <cellStyle name="Comma 26 2 2 2 3 4" xfId="3342" xr:uid="{00000000-0005-0000-0000-0000B7030000}"/>
    <cellStyle name="Comma 26 2 2 2 4" xfId="1119" xr:uid="{00000000-0005-0000-0000-0000B8030000}"/>
    <cellStyle name="Comma 26 2 2 2 4 2" xfId="1906" xr:uid="{00000000-0005-0000-0000-0000B9030000}"/>
    <cellStyle name="Comma 26 2 2 2 4 2 2" xfId="4150" xr:uid="{00000000-0005-0000-0000-0000BA030000}"/>
    <cellStyle name="Comma 26 2 2 2 4 3" xfId="2630" xr:uid="{00000000-0005-0000-0000-0000BB030000}"/>
    <cellStyle name="Comma 26 2 2 2 4 3 2" xfId="4874" xr:uid="{00000000-0005-0000-0000-0000BC030000}"/>
    <cellStyle name="Comma 26 2 2 2 4 4" xfId="3364" xr:uid="{00000000-0005-0000-0000-0000BD030000}"/>
    <cellStyle name="Comma 26 2 2 2 5" xfId="1335" xr:uid="{00000000-0005-0000-0000-0000BE030000}"/>
    <cellStyle name="Comma 26 2 2 2 5 2" xfId="3579" xr:uid="{00000000-0005-0000-0000-0000BF030000}"/>
    <cellStyle name="Comma 26 2 2 2 6" xfId="2121" xr:uid="{00000000-0005-0000-0000-0000C0030000}"/>
    <cellStyle name="Comma 26 2 2 2 6 2" xfId="4365" xr:uid="{00000000-0005-0000-0000-0000C1030000}"/>
    <cellStyle name="Comma 26 2 2 2 7" xfId="2845" xr:uid="{00000000-0005-0000-0000-0000C2030000}"/>
    <cellStyle name="Comma 26 2 2 2 8" xfId="5087" xr:uid="{00000000-0005-0000-0000-0000C3030000}"/>
    <cellStyle name="Comma 26 2 2 3" xfId="858" xr:uid="{00000000-0005-0000-0000-0000C4030000}"/>
    <cellStyle name="Comma 26 2 2 3 2" xfId="1646" xr:uid="{00000000-0005-0000-0000-0000C5030000}"/>
    <cellStyle name="Comma 26 2 2 3 2 2" xfId="3890" xr:uid="{00000000-0005-0000-0000-0000C6030000}"/>
    <cellStyle name="Comma 26 2 2 3 3" xfId="2370" xr:uid="{00000000-0005-0000-0000-0000C7030000}"/>
    <cellStyle name="Comma 26 2 2 3 3 2" xfId="4614" xr:uid="{00000000-0005-0000-0000-0000C8030000}"/>
    <cellStyle name="Comma 26 2 2 3 4" xfId="3104" xr:uid="{00000000-0005-0000-0000-0000C9030000}"/>
    <cellStyle name="Comma 26 2 2 4" xfId="1075" xr:uid="{00000000-0005-0000-0000-0000CA030000}"/>
    <cellStyle name="Comma 26 2 2 4 2" xfId="1862" xr:uid="{00000000-0005-0000-0000-0000CB030000}"/>
    <cellStyle name="Comma 26 2 2 4 2 2" xfId="4106" xr:uid="{00000000-0005-0000-0000-0000CC030000}"/>
    <cellStyle name="Comma 26 2 2 4 3" xfId="2586" xr:uid="{00000000-0005-0000-0000-0000CD030000}"/>
    <cellStyle name="Comma 26 2 2 4 3 2" xfId="4830" xr:uid="{00000000-0005-0000-0000-0000CE030000}"/>
    <cellStyle name="Comma 26 2 2 4 4" xfId="3320" xr:uid="{00000000-0005-0000-0000-0000CF030000}"/>
    <cellStyle name="Comma 26 2 2 5" xfId="1089" xr:uid="{00000000-0005-0000-0000-0000D0030000}"/>
    <cellStyle name="Comma 26 2 2 5 2" xfId="1876" xr:uid="{00000000-0005-0000-0000-0000D1030000}"/>
    <cellStyle name="Comma 26 2 2 5 2 2" xfId="4120" xr:uid="{00000000-0005-0000-0000-0000D2030000}"/>
    <cellStyle name="Comma 26 2 2 5 3" xfId="2600" xr:uid="{00000000-0005-0000-0000-0000D3030000}"/>
    <cellStyle name="Comma 26 2 2 5 3 2" xfId="4844" xr:uid="{00000000-0005-0000-0000-0000D4030000}"/>
    <cellStyle name="Comma 26 2 2 5 4" xfId="3334" xr:uid="{00000000-0005-0000-0000-0000D5030000}"/>
    <cellStyle name="Comma 26 2 2 6" xfId="1110" xr:uid="{00000000-0005-0000-0000-0000D6030000}"/>
    <cellStyle name="Comma 26 2 2 6 2" xfId="1897" xr:uid="{00000000-0005-0000-0000-0000D7030000}"/>
    <cellStyle name="Comma 26 2 2 6 2 2" xfId="4141" xr:uid="{00000000-0005-0000-0000-0000D8030000}"/>
    <cellStyle name="Comma 26 2 2 6 3" xfId="2621" xr:uid="{00000000-0005-0000-0000-0000D9030000}"/>
    <cellStyle name="Comma 26 2 2 6 3 2" xfId="4865" xr:uid="{00000000-0005-0000-0000-0000DA030000}"/>
    <cellStyle name="Comma 26 2 2 6 4" xfId="3355" xr:uid="{00000000-0005-0000-0000-0000DB030000}"/>
    <cellStyle name="Comma 26 2 2 7" xfId="1327" xr:uid="{00000000-0005-0000-0000-0000DC030000}"/>
    <cellStyle name="Comma 26 2 2 7 2" xfId="3571" xr:uid="{00000000-0005-0000-0000-0000DD030000}"/>
    <cellStyle name="Comma 26 2 2 8" xfId="2113" xr:uid="{00000000-0005-0000-0000-0000DE030000}"/>
    <cellStyle name="Comma 26 2 2 8 2" xfId="4357" xr:uid="{00000000-0005-0000-0000-0000DF030000}"/>
    <cellStyle name="Comma 26 2 2 9" xfId="2837" xr:uid="{00000000-0005-0000-0000-0000E0030000}"/>
    <cellStyle name="Comma 26 2 3" xfId="16" xr:uid="{00000000-0005-0000-0000-0000E1030000}"/>
    <cellStyle name="Comma 26 2 3 2" xfId="863" xr:uid="{00000000-0005-0000-0000-0000E2030000}"/>
    <cellStyle name="Comma 26 2 3 2 2" xfId="1651" xr:uid="{00000000-0005-0000-0000-0000E3030000}"/>
    <cellStyle name="Comma 26 2 3 2 2 2" xfId="3895" xr:uid="{00000000-0005-0000-0000-0000E4030000}"/>
    <cellStyle name="Comma 26 2 3 2 3" xfId="2375" xr:uid="{00000000-0005-0000-0000-0000E5030000}"/>
    <cellStyle name="Comma 26 2 3 2 3 2" xfId="4619" xr:uid="{00000000-0005-0000-0000-0000E6030000}"/>
    <cellStyle name="Comma 26 2 3 2 4" xfId="3109" xr:uid="{00000000-0005-0000-0000-0000E7030000}"/>
    <cellStyle name="Comma 26 2 3 3" xfId="1093" xr:uid="{00000000-0005-0000-0000-0000E8030000}"/>
    <cellStyle name="Comma 26 2 3 3 2" xfId="1880" xr:uid="{00000000-0005-0000-0000-0000E9030000}"/>
    <cellStyle name="Comma 26 2 3 3 2 2" xfId="4124" xr:uid="{00000000-0005-0000-0000-0000EA030000}"/>
    <cellStyle name="Comma 26 2 3 3 3" xfId="2604" xr:uid="{00000000-0005-0000-0000-0000EB030000}"/>
    <cellStyle name="Comma 26 2 3 3 3 2" xfId="4848" xr:uid="{00000000-0005-0000-0000-0000EC030000}"/>
    <cellStyle name="Comma 26 2 3 3 4" xfId="3338" xr:uid="{00000000-0005-0000-0000-0000ED030000}"/>
    <cellStyle name="Comma 26 2 3 4" xfId="1115" xr:uid="{00000000-0005-0000-0000-0000EE030000}"/>
    <cellStyle name="Comma 26 2 3 4 2" xfId="1902" xr:uid="{00000000-0005-0000-0000-0000EF030000}"/>
    <cellStyle name="Comma 26 2 3 4 2 2" xfId="4146" xr:uid="{00000000-0005-0000-0000-0000F0030000}"/>
    <cellStyle name="Comma 26 2 3 4 3" xfId="2626" xr:uid="{00000000-0005-0000-0000-0000F1030000}"/>
    <cellStyle name="Comma 26 2 3 4 3 2" xfId="4870" xr:uid="{00000000-0005-0000-0000-0000F2030000}"/>
    <cellStyle name="Comma 26 2 3 4 4" xfId="3360" xr:uid="{00000000-0005-0000-0000-0000F3030000}"/>
    <cellStyle name="Comma 26 2 3 5" xfId="1331" xr:uid="{00000000-0005-0000-0000-0000F4030000}"/>
    <cellStyle name="Comma 26 2 3 5 2" xfId="3575" xr:uid="{00000000-0005-0000-0000-0000F5030000}"/>
    <cellStyle name="Comma 26 2 3 6" xfId="2117" xr:uid="{00000000-0005-0000-0000-0000F6030000}"/>
    <cellStyle name="Comma 26 2 3 6 2" xfId="4361" xr:uid="{00000000-0005-0000-0000-0000F7030000}"/>
    <cellStyle name="Comma 26 2 3 7" xfId="2841" xr:uid="{00000000-0005-0000-0000-0000F8030000}"/>
    <cellStyle name="Comma 26 2 3 8" xfId="5083" xr:uid="{00000000-0005-0000-0000-0000F9030000}"/>
    <cellStyle name="Comma 26 2 4" xfId="854" xr:uid="{00000000-0005-0000-0000-0000FA030000}"/>
    <cellStyle name="Comma 26 2 4 2" xfId="1642" xr:uid="{00000000-0005-0000-0000-0000FB030000}"/>
    <cellStyle name="Comma 26 2 4 2 2" xfId="3886" xr:uid="{00000000-0005-0000-0000-0000FC030000}"/>
    <cellStyle name="Comma 26 2 4 3" xfId="2366" xr:uid="{00000000-0005-0000-0000-0000FD030000}"/>
    <cellStyle name="Comma 26 2 4 3 2" xfId="4610" xr:uid="{00000000-0005-0000-0000-0000FE030000}"/>
    <cellStyle name="Comma 26 2 4 4" xfId="3100" xr:uid="{00000000-0005-0000-0000-0000FF030000}"/>
    <cellStyle name="Comma 26 2 5" xfId="1071" xr:uid="{00000000-0005-0000-0000-000000040000}"/>
    <cellStyle name="Comma 26 2 5 2" xfId="1858" xr:uid="{00000000-0005-0000-0000-000001040000}"/>
    <cellStyle name="Comma 26 2 5 2 2" xfId="4102" xr:uid="{00000000-0005-0000-0000-000002040000}"/>
    <cellStyle name="Comma 26 2 5 3" xfId="2582" xr:uid="{00000000-0005-0000-0000-000003040000}"/>
    <cellStyle name="Comma 26 2 5 3 2" xfId="4826" xr:uid="{00000000-0005-0000-0000-000004040000}"/>
    <cellStyle name="Comma 26 2 5 4" xfId="3316" xr:uid="{00000000-0005-0000-0000-000005040000}"/>
    <cellStyle name="Comma 26 2 6" xfId="1085" xr:uid="{00000000-0005-0000-0000-000006040000}"/>
    <cellStyle name="Comma 26 2 6 2" xfId="1872" xr:uid="{00000000-0005-0000-0000-000007040000}"/>
    <cellStyle name="Comma 26 2 6 2 2" xfId="4116" xr:uid="{00000000-0005-0000-0000-000008040000}"/>
    <cellStyle name="Comma 26 2 6 3" xfId="2596" xr:uid="{00000000-0005-0000-0000-000009040000}"/>
    <cellStyle name="Comma 26 2 6 3 2" xfId="4840" xr:uid="{00000000-0005-0000-0000-00000A040000}"/>
    <cellStyle name="Comma 26 2 6 4" xfId="3330" xr:uid="{00000000-0005-0000-0000-00000B040000}"/>
    <cellStyle name="Comma 26 2 7" xfId="1106" xr:uid="{00000000-0005-0000-0000-00000C040000}"/>
    <cellStyle name="Comma 26 2 7 2" xfId="1893" xr:uid="{00000000-0005-0000-0000-00000D040000}"/>
    <cellStyle name="Comma 26 2 7 2 2" xfId="4137" xr:uid="{00000000-0005-0000-0000-00000E040000}"/>
    <cellStyle name="Comma 26 2 7 3" xfId="2617" xr:uid="{00000000-0005-0000-0000-00000F040000}"/>
    <cellStyle name="Comma 26 2 7 3 2" xfId="4861" xr:uid="{00000000-0005-0000-0000-000010040000}"/>
    <cellStyle name="Comma 26 2 7 4" xfId="3351" xr:uid="{00000000-0005-0000-0000-000011040000}"/>
    <cellStyle name="Comma 26 2 8" xfId="1323" xr:uid="{00000000-0005-0000-0000-000012040000}"/>
    <cellStyle name="Comma 26 2 8 2" xfId="3567" xr:uid="{00000000-0005-0000-0000-000013040000}"/>
    <cellStyle name="Comma 26 2 9" xfId="2109" xr:uid="{00000000-0005-0000-0000-000014040000}"/>
    <cellStyle name="Comma 26 2 9 2" xfId="4353" xr:uid="{00000000-0005-0000-0000-000015040000}"/>
    <cellStyle name="Comma 26 3" xfId="8" xr:uid="{00000000-0005-0000-0000-000016040000}"/>
    <cellStyle name="Comma 26 3 10" xfId="5077" xr:uid="{00000000-0005-0000-0000-000017040000}"/>
    <cellStyle name="Comma 26 3 2" xfId="18" xr:uid="{00000000-0005-0000-0000-000018040000}"/>
    <cellStyle name="Comma 26 3 2 2" xfId="865" xr:uid="{00000000-0005-0000-0000-000019040000}"/>
    <cellStyle name="Comma 26 3 2 2 2" xfId="1653" xr:uid="{00000000-0005-0000-0000-00001A040000}"/>
    <cellStyle name="Comma 26 3 2 2 2 2" xfId="3897" xr:uid="{00000000-0005-0000-0000-00001B040000}"/>
    <cellStyle name="Comma 26 3 2 2 3" xfId="2377" xr:uid="{00000000-0005-0000-0000-00001C040000}"/>
    <cellStyle name="Comma 26 3 2 2 3 2" xfId="4621" xr:uid="{00000000-0005-0000-0000-00001D040000}"/>
    <cellStyle name="Comma 26 3 2 2 4" xfId="3111" xr:uid="{00000000-0005-0000-0000-00001E040000}"/>
    <cellStyle name="Comma 26 3 2 3" xfId="1095" xr:uid="{00000000-0005-0000-0000-00001F040000}"/>
    <cellStyle name="Comma 26 3 2 3 2" xfId="1882" xr:uid="{00000000-0005-0000-0000-000020040000}"/>
    <cellStyle name="Comma 26 3 2 3 2 2" xfId="4126" xr:uid="{00000000-0005-0000-0000-000021040000}"/>
    <cellStyle name="Comma 26 3 2 3 3" xfId="2606" xr:uid="{00000000-0005-0000-0000-000022040000}"/>
    <cellStyle name="Comma 26 3 2 3 3 2" xfId="4850" xr:uid="{00000000-0005-0000-0000-000023040000}"/>
    <cellStyle name="Comma 26 3 2 3 4" xfId="3340" xr:uid="{00000000-0005-0000-0000-000024040000}"/>
    <cellStyle name="Comma 26 3 2 4" xfId="1117" xr:uid="{00000000-0005-0000-0000-000025040000}"/>
    <cellStyle name="Comma 26 3 2 4 2" xfId="1904" xr:uid="{00000000-0005-0000-0000-000026040000}"/>
    <cellStyle name="Comma 26 3 2 4 2 2" xfId="4148" xr:uid="{00000000-0005-0000-0000-000027040000}"/>
    <cellStyle name="Comma 26 3 2 4 3" xfId="2628" xr:uid="{00000000-0005-0000-0000-000028040000}"/>
    <cellStyle name="Comma 26 3 2 4 3 2" xfId="4872" xr:uid="{00000000-0005-0000-0000-000029040000}"/>
    <cellStyle name="Comma 26 3 2 4 4" xfId="3362" xr:uid="{00000000-0005-0000-0000-00002A040000}"/>
    <cellStyle name="Comma 26 3 2 5" xfId="1333" xr:uid="{00000000-0005-0000-0000-00002B040000}"/>
    <cellStyle name="Comma 26 3 2 5 2" xfId="3577" xr:uid="{00000000-0005-0000-0000-00002C040000}"/>
    <cellStyle name="Comma 26 3 2 6" xfId="2119" xr:uid="{00000000-0005-0000-0000-00002D040000}"/>
    <cellStyle name="Comma 26 3 2 6 2" xfId="4363" xr:uid="{00000000-0005-0000-0000-00002E040000}"/>
    <cellStyle name="Comma 26 3 2 7" xfId="2843" xr:uid="{00000000-0005-0000-0000-00002F040000}"/>
    <cellStyle name="Comma 26 3 2 8" xfId="5085" xr:uid="{00000000-0005-0000-0000-000030040000}"/>
    <cellStyle name="Comma 26 3 3" xfId="856" xr:uid="{00000000-0005-0000-0000-000031040000}"/>
    <cellStyle name="Comma 26 3 3 2" xfId="1644" xr:uid="{00000000-0005-0000-0000-000032040000}"/>
    <cellStyle name="Comma 26 3 3 2 2" xfId="3888" xr:uid="{00000000-0005-0000-0000-000033040000}"/>
    <cellStyle name="Comma 26 3 3 3" xfId="2368" xr:uid="{00000000-0005-0000-0000-000034040000}"/>
    <cellStyle name="Comma 26 3 3 3 2" xfId="4612" xr:uid="{00000000-0005-0000-0000-000035040000}"/>
    <cellStyle name="Comma 26 3 3 4" xfId="3102" xr:uid="{00000000-0005-0000-0000-000036040000}"/>
    <cellStyle name="Comma 26 3 4" xfId="1073" xr:uid="{00000000-0005-0000-0000-000037040000}"/>
    <cellStyle name="Comma 26 3 4 2" xfId="1860" xr:uid="{00000000-0005-0000-0000-000038040000}"/>
    <cellStyle name="Comma 26 3 4 2 2" xfId="4104" xr:uid="{00000000-0005-0000-0000-000039040000}"/>
    <cellStyle name="Comma 26 3 4 3" xfId="2584" xr:uid="{00000000-0005-0000-0000-00003A040000}"/>
    <cellStyle name="Comma 26 3 4 3 2" xfId="4828" xr:uid="{00000000-0005-0000-0000-00003B040000}"/>
    <cellStyle name="Comma 26 3 4 4" xfId="3318" xr:uid="{00000000-0005-0000-0000-00003C040000}"/>
    <cellStyle name="Comma 26 3 5" xfId="1087" xr:uid="{00000000-0005-0000-0000-00003D040000}"/>
    <cellStyle name="Comma 26 3 5 2" xfId="1874" xr:uid="{00000000-0005-0000-0000-00003E040000}"/>
    <cellStyle name="Comma 26 3 5 2 2" xfId="4118" xr:uid="{00000000-0005-0000-0000-00003F040000}"/>
    <cellStyle name="Comma 26 3 5 3" xfId="2598" xr:uid="{00000000-0005-0000-0000-000040040000}"/>
    <cellStyle name="Comma 26 3 5 3 2" xfId="4842" xr:uid="{00000000-0005-0000-0000-000041040000}"/>
    <cellStyle name="Comma 26 3 5 4" xfId="3332" xr:uid="{00000000-0005-0000-0000-000042040000}"/>
    <cellStyle name="Comma 26 3 6" xfId="1108" xr:uid="{00000000-0005-0000-0000-000043040000}"/>
    <cellStyle name="Comma 26 3 6 2" xfId="1895" xr:uid="{00000000-0005-0000-0000-000044040000}"/>
    <cellStyle name="Comma 26 3 6 2 2" xfId="4139" xr:uid="{00000000-0005-0000-0000-000045040000}"/>
    <cellStyle name="Comma 26 3 6 3" xfId="2619" xr:uid="{00000000-0005-0000-0000-000046040000}"/>
    <cellStyle name="Comma 26 3 6 3 2" xfId="4863" xr:uid="{00000000-0005-0000-0000-000047040000}"/>
    <cellStyle name="Comma 26 3 6 4" xfId="3353" xr:uid="{00000000-0005-0000-0000-000048040000}"/>
    <cellStyle name="Comma 26 3 7" xfId="1325" xr:uid="{00000000-0005-0000-0000-000049040000}"/>
    <cellStyle name="Comma 26 3 7 2" xfId="3569" xr:uid="{00000000-0005-0000-0000-00004A040000}"/>
    <cellStyle name="Comma 26 3 8" xfId="2111" xr:uid="{00000000-0005-0000-0000-00004B040000}"/>
    <cellStyle name="Comma 26 3 8 2" xfId="4355" xr:uid="{00000000-0005-0000-0000-00004C040000}"/>
    <cellStyle name="Comma 26 3 9" xfId="2835" xr:uid="{00000000-0005-0000-0000-00004D040000}"/>
    <cellStyle name="Comma 26 4" xfId="15" xr:uid="{00000000-0005-0000-0000-00004E040000}"/>
    <cellStyle name="Comma 26 4 2" xfId="862" xr:uid="{00000000-0005-0000-0000-00004F040000}"/>
    <cellStyle name="Comma 26 4 2 2" xfId="1650" xr:uid="{00000000-0005-0000-0000-000050040000}"/>
    <cellStyle name="Comma 26 4 2 2 2" xfId="3894" xr:uid="{00000000-0005-0000-0000-000051040000}"/>
    <cellStyle name="Comma 26 4 2 3" xfId="2374" xr:uid="{00000000-0005-0000-0000-000052040000}"/>
    <cellStyle name="Comma 26 4 2 3 2" xfId="4618" xr:uid="{00000000-0005-0000-0000-000053040000}"/>
    <cellStyle name="Comma 26 4 2 4" xfId="3108" xr:uid="{00000000-0005-0000-0000-000054040000}"/>
    <cellStyle name="Comma 26 4 3" xfId="1092" xr:uid="{00000000-0005-0000-0000-000055040000}"/>
    <cellStyle name="Comma 26 4 3 2" xfId="1879" xr:uid="{00000000-0005-0000-0000-000056040000}"/>
    <cellStyle name="Comma 26 4 3 2 2" xfId="4123" xr:uid="{00000000-0005-0000-0000-000057040000}"/>
    <cellStyle name="Comma 26 4 3 3" xfId="2603" xr:uid="{00000000-0005-0000-0000-000058040000}"/>
    <cellStyle name="Comma 26 4 3 3 2" xfId="4847" xr:uid="{00000000-0005-0000-0000-000059040000}"/>
    <cellStyle name="Comma 26 4 3 4" xfId="3337" xr:uid="{00000000-0005-0000-0000-00005A040000}"/>
    <cellStyle name="Comma 26 4 4" xfId="1114" xr:uid="{00000000-0005-0000-0000-00005B040000}"/>
    <cellStyle name="Comma 26 4 4 2" xfId="1901" xr:uid="{00000000-0005-0000-0000-00005C040000}"/>
    <cellStyle name="Comma 26 4 4 2 2" xfId="4145" xr:uid="{00000000-0005-0000-0000-00005D040000}"/>
    <cellStyle name="Comma 26 4 4 3" xfId="2625" xr:uid="{00000000-0005-0000-0000-00005E040000}"/>
    <cellStyle name="Comma 26 4 4 3 2" xfId="4869" xr:uid="{00000000-0005-0000-0000-00005F040000}"/>
    <cellStyle name="Comma 26 4 4 4" xfId="3359" xr:uid="{00000000-0005-0000-0000-000060040000}"/>
    <cellStyle name="Comma 26 4 5" xfId="1330" xr:uid="{00000000-0005-0000-0000-000061040000}"/>
    <cellStyle name="Comma 26 4 5 2" xfId="3574" xr:uid="{00000000-0005-0000-0000-000062040000}"/>
    <cellStyle name="Comma 26 4 6" xfId="2116" xr:uid="{00000000-0005-0000-0000-000063040000}"/>
    <cellStyle name="Comma 26 4 6 2" xfId="4360" xr:uid="{00000000-0005-0000-0000-000064040000}"/>
    <cellStyle name="Comma 26 4 7" xfId="2840" xr:uid="{00000000-0005-0000-0000-000065040000}"/>
    <cellStyle name="Comma 26 4 8" xfId="5082" xr:uid="{00000000-0005-0000-0000-000066040000}"/>
    <cellStyle name="Comma 26 5" xfId="853" xr:uid="{00000000-0005-0000-0000-000067040000}"/>
    <cellStyle name="Comma 26 5 2" xfId="1641" xr:uid="{00000000-0005-0000-0000-000068040000}"/>
    <cellStyle name="Comma 26 5 2 2" xfId="3885" xr:uid="{00000000-0005-0000-0000-000069040000}"/>
    <cellStyle name="Comma 26 5 3" xfId="2365" xr:uid="{00000000-0005-0000-0000-00006A040000}"/>
    <cellStyle name="Comma 26 5 3 2" xfId="4609" xr:uid="{00000000-0005-0000-0000-00006B040000}"/>
    <cellStyle name="Comma 26 5 4" xfId="3099" xr:uid="{00000000-0005-0000-0000-00006C040000}"/>
    <cellStyle name="Comma 26 6" xfId="1070" xr:uid="{00000000-0005-0000-0000-00006D040000}"/>
    <cellStyle name="Comma 26 6 2" xfId="1857" xr:uid="{00000000-0005-0000-0000-00006E040000}"/>
    <cellStyle name="Comma 26 6 2 2" xfId="4101" xr:uid="{00000000-0005-0000-0000-00006F040000}"/>
    <cellStyle name="Comma 26 6 3" xfId="2581" xr:uid="{00000000-0005-0000-0000-000070040000}"/>
    <cellStyle name="Comma 26 6 3 2" xfId="4825" xr:uid="{00000000-0005-0000-0000-000071040000}"/>
    <cellStyle name="Comma 26 6 4" xfId="3315" xr:uid="{00000000-0005-0000-0000-000072040000}"/>
    <cellStyle name="Comma 26 7" xfId="1083" xr:uid="{00000000-0005-0000-0000-000073040000}"/>
    <cellStyle name="Comma 26 7 2" xfId="1870" xr:uid="{00000000-0005-0000-0000-000074040000}"/>
    <cellStyle name="Comma 26 7 2 2" xfId="4114" xr:uid="{00000000-0005-0000-0000-000075040000}"/>
    <cellStyle name="Comma 26 7 3" xfId="2594" xr:uid="{00000000-0005-0000-0000-000076040000}"/>
    <cellStyle name="Comma 26 7 3 2" xfId="4838" xr:uid="{00000000-0005-0000-0000-000077040000}"/>
    <cellStyle name="Comma 26 7 4" xfId="3328" xr:uid="{00000000-0005-0000-0000-000078040000}"/>
    <cellStyle name="Comma 26 8" xfId="1104" xr:uid="{00000000-0005-0000-0000-000079040000}"/>
    <cellStyle name="Comma 26 8 2" xfId="1891" xr:uid="{00000000-0005-0000-0000-00007A040000}"/>
    <cellStyle name="Comma 26 8 2 2" xfId="4135" xr:uid="{00000000-0005-0000-0000-00007B040000}"/>
    <cellStyle name="Comma 26 8 3" xfId="2615" xr:uid="{00000000-0005-0000-0000-00007C040000}"/>
    <cellStyle name="Comma 26 8 3 2" xfId="4859" xr:uid="{00000000-0005-0000-0000-00007D040000}"/>
    <cellStyle name="Comma 26 8 4" xfId="3349" xr:uid="{00000000-0005-0000-0000-00007E040000}"/>
    <cellStyle name="Comma 26 9" xfId="1322" xr:uid="{00000000-0005-0000-0000-00007F040000}"/>
    <cellStyle name="Comma 26 9 2" xfId="3566" xr:uid="{00000000-0005-0000-0000-000080040000}"/>
    <cellStyle name="Comma 27" xfId="724" xr:uid="{00000000-0005-0000-0000-000081040000}"/>
    <cellStyle name="Comma 27 2" xfId="1039" xr:uid="{00000000-0005-0000-0000-000082040000}"/>
    <cellStyle name="Comma 27 2 2" xfId="1827" xr:uid="{00000000-0005-0000-0000-000083040000}"/>
    <cellStyle name="Comma 27 2 2 2" xfId="4071" xr:uid="{00000000-0005-0000-0000-000084040000}"/>
    <cellStyle name="Comma 27 2 3" xfId="2551" xr:uid="{00000000-0005-0000-0000-000085040000}"/>
    <cellStyle name="Comma 27 2 3 2" xfId="4795" xr:uid="{00000000-0005-0000-0000-000086040000}"/>
    <cellStyle name="Comma 27 2 4" xfId="3285" xr:uid="{00000000-0005-0000-0000-000087040000}"/>
    <cellStyle name="Comma 27 3" xfId="1292" xr:uid="{00000000-0005-0000-0000-000088040000}"/>
    <cellStyle name="Comma 27 3 2" xfId="2079" xr:uid="{00000000-0005-0000-0000-000089040000}"/>
    <cellStyle name="Comma 27 3 2 2" xfId="4323" xr:uid="{00000000-0005-0000-0000-00008A040000}"/>
    <cellStyle name="Comma 27 3 3" xfId="2802" xr:uid="{00000000-0005-0000-0000-00008B040000}"/>
    <cellStyle name="Comma 27 3 3 2" xfId="5046" xr:uid="{00000000-0005-0000-0000-00008C040000}"/>
    <cellStyle name="Comma 27 3 4" xfId="3537" xr:uid="{00000000-0005-0000-0000-00008D040000}"/>
    <cellStyle name="Comma 27 4" xfId="1559" xr:uid="{00000000-0005-0000-0000-00008E040000}"/>
    <cellStyle name="Comma 27 4 2" xfId="3803" xr:uid="{00000000-0005-0000-0000-00008F040000}"/>
    <cellStyle name="Comma 27 5" xfId="2337" xr:uid="{00000000-0005-0000-0000-000090040000}"/>
    <cellStyle name="Comma 27 5 2" xfId="4581" xr:uid="{00000000-0005-0000-0000-000091040000}"/>
    <cellStyle name="Comma 27 6" xfId="3017" xr:uid="{00000000-0005-0000-0000-000092040000}"/>
    <cellStyle name="Comma 28" xfId="816" xr:uid="{00000000-0005-0000-0000-000093040000}"/>
    <cellStyle name="Comma 28 2" xfId="1050" xr:uid="{00000000-0005-0000-0000-000094040000}"/>
    <cellStyle name="Comma 28 2 2" xfId="1838" xr:uid="{00000000-0005-0000-0000-000095040000}"/>
    <cellStyle name="Comma 28 2 2 2" xfId="4082" xr:uid="{00000000-0005-0000-0000-000096040000}"/>
    <cellStyle name="Comma 28 2 3" xfId="2562" xr:uid="{00000000-0005-0000-0000-000097040000}"/>
    <cellStyle name="Comma 28 2 3 2" xfId="4806" xr:uid="{00000000-0005-0000-0000-000098040000}"/>
    <cellStyle name="Comma 28 2 4" xfId="3296" xr:uid="{00000000-0005-0000-0000-000099040000}"/>
    <cellStyle name="Comma 28 3" xfId="1304" xr:uid="{00000000-0005-0000-0000-00009A040000}"/>
    <cellStyle name="Comma 28 3 2" xfId="2091" xr:uid="{00000000-0005-0000-0000-00009B040000}"/>
    <cellStyle name="Comma 28 3 2 2" xfId="4335" xr:uid="{00000000-0005-0000-0000-00009C040000}"/>
    <cellStyle name="Comma 28 3 3" xfId="2813" xr:uid="{00000000-0005-0000-0000-00009D040000}"/>
    <cellStyle name="Comma 28 3 3 2" xfId="5057" xr:uid="{00000000-0005-0000-0000-00009E040000}"/>
    <cellStyle name="Comma 28 3 4" xfId="3549" xr:uid="{00000000-0005-0000-0000-00009F040000}"/>
    <cellStyle name="Comma 28 4" xfId="1624" xr:uid="{00000000-0005-0000-0000-0000A0040000}"/>
    <cellStyle name="Comma 28 4 2" xfId="3868" xr:uid="{00000000-0005-0000-0000-0000A1040000}"/>
    <cellStyle name="Comma 28 5" xfId="2348" xr:uid="{00000000-0005-0000-0000-0000A2040000}"/>
    <cellStyle name="Comma 28 5 2" xfId="4592" xr:uid="{00000000-0005-0000-0000-0000A3040000}"/>
    <cellStyle name="Comma 28 6" xfId="3082" xr:uid="{00000000-0005-0000-0000-0000A4040000}"/>
    <cellStyle name="Comma 29" xfId="821" xr:uid="{00000000-0005-0000-0000-0000A5040000}"/>
    <cellStyle name="Comma 29 2" xfId="1052" xr:uid="{00000000-0005-0000-0000-0000A6040000}"/>
    <cellStyle name="Comma 29 2 2" xfId="1840" xr:uid="{00000000-0005-0000-0000-0000A7040000}"/>
    <cellStyle name="Comma 29 2 2 2" xfId="4084" xr:uid="{00000000-0005-0000-0000-0000A8040000}"/>
    <cellStyle name="Comma 29 2 3" xfId="2564" xr:uid="{00000000-0005-0000-0000-0000A9040000}"/>
    <cellStyle name="Comma 29 2 3 2" xfId="4808" xr:uid="{00000000-0005-0000-0000-0000AA040000}"/>
    <cellStyle name="Comma 29 2 4" xfId="3298" xr:uid="{00000000-0005-0000-0000-0000AB040000}"/>
    <cellStyle name="Comma 29 3" xfId="1306" xr:uid="{00000000-0005-0000-0000-0000AC040000}"/>
    <cellStyle name="Comma 29 3 2" xfId="2093" xr:uid="{00000000-0005-0000-0000-0000AD040000}"/>
    <cellStyle name="Comma 29 3 2 2" xfId="4337" xr:uid="{00000000-0005-0000-0000-0000AE040000}"/>
    <cellStyle name="Comma 29 3 3" xfId="2815" xr:uid="{00000000-0005-0000-0000-0000AF040000}"/>
    <cellStyle name="Comma 29 3 3 2" xfId="5059" xr:uid="{00000000-0005-0000-0000-0000B0040000}"/>
    <cellStyle name="Comma 29 3 4" xfId="3551" xr:uid="{00000000-0005-0000-0000-0000B1040000}"/>
    <cellStyle name="Comma 29 4" xfId="1626" xr:uid="{00000000-0005-0000-0000-0000B2040000}"/>
    <cellStyle name="Comma 29 4 2" xfId="3870" xr:uid="{00000000-0005-0000-0000-0000B3040000}"/>
    <cellStyle name="Comma 29 5" xfId="2350" xr:uid="{00000000-0005-0000-0000-0000B4040000}"/>
    <cellStyle name="Comma 29 5 2" xfId="4594" xr:uid="{00000000-0005-0000-0000-0000B5040000}"/>
    <cellStyle name="Comma 29 6" xfId="3084" xr:uid="{00000000-0005-0000-0000-0000B6040000}"/>
    <cellStyle name="Comma 3" xfId="22" xr:uid="{00000000-0005-0000-0000-0000B7040000}"/>
    <cellStyle name="Comma 3 10" xfId="102" xr:uid="{00000000-0005-0000-0000-0000B8040000}"/>
    <cellStyle name="Comma 3 10 2" xfId="914" xr:uid="{00000000-0005-0000-0000-0000B9040000}"/>
    <cellStyle name="Comma 3 10 2 2" xfId="1702" xr:uid="{00000000-0005-0000-0000-0000BA040000}"/>
    <cellStyle name="Comma 3 10 2 2 2" xfId="3946" xr:uid="{00000000-0005-0000-0000-0000BB040000}"/>
    <cellStyle name="Comma 3 10 2 3" xfId="2426" xr:uid="{00000000-0005-0000-0000-0000BC040000}"/>
    <cellStyle name="Comma 3 10 2 3 2" xfId="4670" xr:uid="{00000000-0005-0000-0000-0000BD040000}"/>
    <cellStyle name="Comma 3 10 2 4" xfId="3160" xr:uid="{00000000-0005-0000-0000-0000BE040000}"/>
    <cellStyle name="Comma 3 10 3" xfId="1167" xr:uid="{00000000-0005-0000-0000-0000BF040000}"/>
    <cellStyle name="Comma 3 10 3 2" xfId="1954" xr:uid="{00000000-0005-0000-0000-0000C0040000}"/>
    <cellStyle name="Comma 3 10 3 2 2" xfId="4198" xr:uid="{00000000-0005-0000-0000-0000C1040000}"/>
    <cellStyle name="Comma 3 10 3 3" xfId="2678" xr:uid="{00000000-0005-0000-0000-0000C2040000}"/>
    <cellStyle name="Comma 3 10 3 3 2" xfId="4922" xr:uid="{00000000-0005-0000-0000-0000C3040000}"/>
    <cellStyle name="Comma 3 10 3 4" xfId="3412" xr:uid="{00000000-0005-0000-0000-0000C4040000}"/>
    <cellStyle name="Comma 3 10 4" xfId="1382" xr:uid="{00000000-0005-0000-0000-0000C5040000}"/>
    <cellStyle name="Comma 3 10 4 2" xfId="3626" xr:uid="{00000000-0005-0000-0000-0000C6040000}"/>
    <cellStyle name="Comma 3 10 5" xfId="2168" xr:uid="{00000000-0005-0000-0000-0000C7040000}"/>
    <cellStyle name="Comma 3 10 5 2" xfId="4412" xr:uid="{00000000-0005-0000-0000-0000C8040000}"/>
    <cellStyle name="Comma 3 10 6" xfId="2892" xr:uid="{00000000-0005-0000-0000-0000C9040000}"/>
    <cellStyle name="Comma 3 11" xfId="103" xr:uid="{00000000-0005-0000-0000-0000CA040000}"/>
    <cellStyle name="Comma 3 11 2" xfId="915" xr:uid="{00000000-0005-0000-0000-0000CB040000}"/>
    <cellStyle name="Comma 3 11 2 2" xfId="1703" xr:uid="{00000000-0005-0000-0000-0000CC040000}"/>
    <cellStyle name="Comma 3 11 2 2 2" xfId="3947" xr:uid="{00000000-0005-0000-0000-0000CD040000}"/>
    <cellStyle name="Comma 3 11 2 3" xfId="2427" xr:uid="{00000000-0005-0000-0000-0000CE040000}"/>
    <cellStyle name="Comma 3 11 2 3 2" xfId="4671" xr:uid="{00000000-0005-0000-0000-0000CF040000}"/>
    <cellStyle name="Comma 3 11 2 4" xfId="3161" xr:uid="{00000000-0005-0000-0000-0000D0040000}"/>
    <cellStyle name="Comma 3 11 3" xfId="1168" xr:uid="{00000000-0005-0000-0000-0000D1040000}"/>
    <cellStyle name="Comma 3 11 3 2" xfId="1955" xr:uid="{00000000-0005-0000-0000-0000D2040000}"/>
    <cellStyle name="Comma 3 11 3 2 2" xfId="4199" xr:uid="{00000000-0005-0000-0000-0000D3040000}"/>
    <cellStyle name="Comma 3 11 3 3" xfId="2679" xr:uid="{00000000-0005-0000-0000-0000D4040000}"/>
    <cellStyle name="Comma 3 11 3 3 2" xfId="4923" xr:uid="{00000000-0005-0000-0000-0000D5040000}"/>
    <cellStyle name="Comma 3 11 3 4" xfId="3413" xr:uid="{00000000-0005-0000-0000-0000D6040000}"/>
    <cellStyle name="Comma 3 11 4" xfId="1383" xr:uid="{00000000-0005-0000-0000-0000D7040000}"/>
    <cellStyle name="Comma 3 11 4 2" xfId="3627" xr:uid="{00000000-0005-0000-0000-0000D8040000}"/>
    <cellStyle name="Comma 3 11 5" xfId="2169" xr:uid="{00000000-0005-0000-0000-0000D9040000}"/>
    <cellStyle name="Comma 3 11 5 2" xfId="4413" xr:uid="{00000000-0005-0000-0000-0000DA040000}"/>
    <cellStyle name="Comma 3 11 6" xfId="2893" xr:uid="{00000000-0005-0000-0000-0000DB040000}"/>
    <cellStyle name="Comma 3 12" xfId="104" xr:uid="{00000000-0005-0000-0000-0000DC040000}"/>
    <cellStyle name="Comma 3 12 2" xfId="916" xr:uid="{00000000-0005-0000-0000-0000DD040000}"/>
    <cellStyle name="Comma 3 12 2 2" xfId="1704" xr:uid="{00000000-0005-0000-0000-0000DE040000}"/>
    <cellStyle name="Comma 3 12 2 2 2" xfId="3948" xr:uid="{00000000-0005-0000-0000-0000DF040000}"/>
    <cellStyle name="Comma 3 12 2 3" xfId="2428" xr:uid="{00000000-0005-0000-0000-0000E0040000}"/>
    <cellStyle name="Comma 3 12 2 3 2" xfId="4672" xr:uid="{00000000-0005-0000-0000-0000E1040000}"/>
    <cellStyle name="Comma 3 12 2 4" xfId="3162" xr:uid="{00000000-0005-0000-0000-0000E2040000}"/>
    <cellStyle name="Comma 3 12 3" xfId="1169" xr:uid="{00000000-0005-0000-0000-0000E3040000}"/>
    <cellStyle name="Comma 3 12 3 2" xfId="1956" xr:uid="{00000000-0005-0000-0000-0000E4040000}"/>
    <cellStyle name="Comma 3 12 3 2 2" xfId="4200" xr:uid="{00000000-0005-0000-0000-0000E5040000}"/>
    <cellStyle name="Comma 3 12 3 3" xfId="2680" xr:uid="{00000000-0005-0000-0000-0000E6040000}"/>
    <cellStyle name="Comma 3 12 3 3 2" xfId="4924" xr:uid="{00000000-0005-0000-0000-0000E7040000}"/>
    <cellStyle name="Comma 3 12 3 4" xfId="3414" xr:uid="{00000000-0005-0000-0000-0000E8040000}"/>
    <cellStyle name="Comma 3 12 4" xfId="1384" xr:uid="{00000000-0005-0000-0000-0000E9040000}"/>
    <cellStyle name="Comma 3 12 4 2" xfId="3628" xr:uid="{00000000-0005-0000-0000-0000EA040000}"/>
    <cellStyle name="Comma 3 12 5" xfId="2170" xr:uid="{00000000-0005-0000-0000-0000EB040000}"/>
    <cellStyle name="Comma 3 12 5 2" xfId="4414" xr:uid="{00000000-0005-0000-0000-0000EC040000}"/>
    <cellStyle name="Comma 3 12 6" xfId="2894" xr:uid="{00000000-0005-0000-0000-0000ED040000}"/>
    <cellStyle name="Comma 3 13" xfId="105" xr:uid="{00000000-0005-0000-0000-0000EE040000}"/>
    <cellStyle name="Comma 3 13 2" xfId="917" xr:uid="{00000000-0005-0000-0000-0000EF040000}"/>
    <cellStyle name="Comma 3 13 2 2" xfId="1705" xr:uid="{00000000-0005-0000-0000-0000F0040000}"/>
    <cellStyle name="Comma 3 13 2 2 2" xfId="3949" xr:uid="{00000000-0005-0000-0000-0000F1040000}"/>
    <cellStyle name="Comma 3 13 2 3" xfId="2429" xr:uid="{00000000-0005-0000-0000-0000F2040000}"/>
    <cellStyle name="Comma 3 13 2 3 2" xfId="4673" xr:uid="{00000000-0005-0000-0000-0000F3040000}"/>
    <cellStyle name="Comma 3 13 2 4" xfId="3163" xr:uid="{00000000-0005-0000-0000-0000F4040000}"/>
    <cellStyle name="Comma 3 13 3" xfId="1170" xr:uid="{00000000-0005-0000-0000-0000F5040000}"/>
    <cellStyle name="Comma 3 13 3 2" xfId="1957" xr:uid="{00000000-0005-0000-0000-0000F6040000}"/>
    <cellStyle name="Comma 3 13 3 2 2" xfId="4201" xr:uid="{00000000-0005-0000-0000-0000F7040000}"/>
    <cellStyle name="Comma 3 13 3 3" xfId="2681" xr:uid="{00000000-0005-0000-0000-0000F8040000}"/>
    <cellStyle name="Comma 3 13 3 3 2" xfId="4925" xr:uid="{00000000-0005-0000-0000-0000F9040000}"/>
    <cellStyle name="Comma 3 13 3 4" xfId="3415" xr:uid="{00000000-0005-0000-0000-0000FA040000}"/>
    <cellStyle name="Comma 3 13 4" xfId="1385" xr:uid="{00000000-0005-0000-0000-0000FB040000}"/>
    <cellStyle name="Comma 3 13 4 2" xfId="3629" xr:uid="{00000000-0005-0000-0000-0000FC040000}"/>
    <cellStyle name="Comma 3 13 5" xfId="2171" xr:uid="{00000000-0005-0000-0000-0000FD040000}"/>
    <cellStyle name="Comma 3 13 5 2" xfId="4415" xr:uid="{00000000-0005-0000-0000-0000FE040000}"/>
    <cellStyle name="Comma 3 13 6" xfId="2895" xr:uid="{00000000-0005-0000-0000-0000FF040000}"/>
    <cellStyle name="Comma 3 14" xfId="106" xr:uid="{00000000-0005-0000-0000-000000050000}"/>
    <cellStyle name="Comma 3 14 2" xfId="918" xr:uid="{00000000-0005-0000-0000-000001050000}"/>
    <cellStyle name="Comma 3 14 2 2" xfId="1706" xr:uid="{00000000-0005-0000-0000-000002050000}"/>
    <cellStyle name="Comma 3 14 2 2 2" xfId="3950" xr:uid="{00000000-0005-0000-0000-000003050000}"/>
    <cellStyle name="Comma 3 14 2 3" xfId="2430" xr:uid="{00000000-0005-0000-0000-000004050000}"/>
    <cellStyle name="Comma 3 14 2 3 2" xfId="4674" xr:uid="{00000000-0005-0000-0000-000005050000}"/>
    <cellStyle name="Comma 3 14 2 4" xfId="3164" xr:uid="{00000000-0005-0000-0000-000006050000}"/>
    <cellStyle name="Comma 3 14 3" xfId="1171" xr:uid="{00000000-0005-0000-0000-000007050000}"/>
    <cellStyle name="Comma 3 14 3 2" xfId="1958" xr:uid="{00000000-0005-0000-0000-000008050000}"/>
    <cellStyle name="Comma 3 14 3 2 2" xfId="4202" xr:uid="{00000000-0005-0000-0000-000009050000}"/>
    <cellStyle name="Comma 3 14 3 3" xfId="2682" xr:uid="{00000000-0005-0000-0000-00000A050000}"/>
    <cellStyle name="Comma 3 14 3 3 2" xfId="4926" xr:uid="{00000000-0005-0000-0000-00000B050000}"/>
    <cellStyle name="Comma 3 14 3 4" xfId="3416" xr:uid="{00000000-0005-0000-0000-00000C050000}"/>
    <cellStyle name="Comma 3 14 4" xfId="1386" xr:uid="{00000000-0005-0000-0000-00000D050000}"/>
    <cellStyle name="Comma 3 14 4 2" xfId="3630" xr:uid="{00000000-0005-0000-0000-00000E050000}"/>
    <cellStyle name="Comma 3 14 5" xfId="2172" xr:uid="{00000000-0005-0000-0000-00000F050000}"/>
    <cellStyle name="Comma 3 14 5 2" xfId="4416" xr:uid="{00000000-0005-0000-0000-000010050000}"/>
    <cellStyle name="Comma 3 14 6" xfId="2896" xr:uid="{00000000-0005-0000-0000-000011050000}"/>
    <cellStyle name="Comma 3 15" xfId="107" xr:uid="{00000000-0005-0000-0000-000012050000}"/>
    <cellStyle name="Comma 3 15 2" xfId="919" xr:uid="{00000000-0005-0000-0000-000013050000}"/>
    <cellStyle name="Comma 3 15 2 2" xfId="1707" xr:uid="{00000000-0005-0000-0000-000014050000}"/>
    <cellStyle name="Comma 3 15 2 2 2" xfId="3951" xr:uid="{00000000-0005-0000-0000-000015050000}"/>
    <cellStyle name="Comma 3 15 2 3" xfId="2431" xr:uid="{00000000-0005-0000-0000-000016050000}"/>
    <cellStyle name="Comma 3 15 2 3 2" xfId="4675" xr:uid="{00000000-0005-0000-0000-000017050000}"/>
    <cellStyle name="Comma 3 15 2 4" xfId="3165" xr:uid="{00000000-0005-0000-0000-000018050000}"/>
    <cellStyle name="Comma 3 15 3" xfId="1172" xr:uid="{00000000-0005-0000-0000-000019050000}"/>
    <cellStyle name="Comma 3 15 3 2" xfId="1959" xr:uid="{00000000-0005-0000-0000-00001A050000}"/>
    <cellStyle name="Comma 3 15 3 2 2" xfId="4203" xr:uid="{00000000-0005-0000-0000-00001B050000}"/>
    <cellStyle name="Comma 3 15 3 3" xfId="2683" xr:uid="{00000000-0005-0000-0000-00001C050000}"/>
    <cellStyle name="Comma 3 15 3 3 2" xfId="4927" xr:uid="{00000000-0005-0000-0000-00001D050000}"/>
    <cellStyle name="Comma 3 15 3 4" xfId="3417" xr:uid="{00000000-0005-0000-0000-00001E050000}"/>
    <cellStyle name="Comma 3 15 4" xfId="1387" xr:uid="{00000000-0005-0000-0000-00001F050000}"/>
    <cellStyle name="Comma 3 15 4 2" xfId="3631" xr:uid="{00000000-0005-0000-0000-000020050000}"/>
    <cellStyle name="Comma 3 15 5" xfId="2173" xr:uid="{00000000-0005-0000-0000-000021050000}"/>
    <cellStyle name="Comma 3 15 5 2" xfId="4417" xr:uid="{00000000-0005-0000-0000-000022050000}"/>
    <cellStyle name="Comma 3 15 6" xfId="2897" xr:uid="{00000000-0005-0000-0000-000023050000}"/>
    <cellStyle name="Comma 3 16" xfId="108" xr:uid="{00000000-0005-0000-0000-000024050000}"/>
    <cellStyle name="Comma 3 16 2" xfId="920" xr:uid="{00000000-0005-0000-0000-000025050000}"/>
    <cellStyle name="Comma 3 16 2 2" xfId="1708" xr:uid="{00000000-0005-0000-0000-000026050000}"/>
    <cellStyle name="Comma 3 16 2 2 2" xfId="3952" xr:uid="{00000000-0005-0000-0000-000027050000}"/>
    <cellStyle name="Comma 3 16 2 3" xfId="2432" xr:uid="{00000000-0005-0000-0000-000028050000}"/>
    <cellStyle name="Comma 3 16 2 3 2" xfId="4676" xr:uid="{00000000-0005-0000-0000-000029050000}"/>
    <cellStyle name="Comma 3 16 2 4" xfId="3166" xr:uid="{00000000-0005-0000-0000-00002A050000}"/>
    <cellStyle name="Comma 3 16 3" xfId="1173" xr:uid="{00000000-0005-0000-0000-00002B050000}"/>
    <cellStyle name="Comma 3 16 3 2" xfId="1960" xr:uid="{00000000-0005-0000-0000-00002C050000}"/>
    <cellStyle name="Comma 3 16 3 2 2" xfId="4204" xr:uid="{00000000-0005-0000-0000-00002D050000}"/>
    <cellStyle name="Comma 3 16 3 3" xfId="2684" xr:uid="{00000000-0005-0000-0000-00002E050000}"/>
    <cellStyle name="Comma 3 16 3 3 2" xfId="4928" xr:uid="{00000000-0005-0000-0000-00002F050000}"/>
    <cellStyle name="Comma 3 16 3 4" xfId="3418" xr:uid="{00000000-0005-0000-0000-000030050000}"/>
    <cellStyle name="Comma 3 16 4" xfId="1388" xr:uid="{00000000-0005-0000-0000-000031050000}"/>
    <cellStyle name="Comma 3 16 4 2" xfId="3632" xr:uid="{00000000-0005-0000-0000-000032050000}"/>
    <cellStyle name="Comma 3 16 5" xfId="2174" xr:uid="{00000000-0005-0000-0000-000033050000}"/>
    <cellStyle name="Comma 3 16 5 2" xfId="4418" xr:uid="{00000000-0005-0000-0000-000034050000}"/>
    <cellStyle name="Comma 3 16 6" xfId="2898" xr:uid="{00000000-0005-0000-0000-000035050000}"/>
    <cellStyle name="Comma 3 17" xfId="109" xr:uid="{00000000-0005-0000-0000-000036050000}"/>
    <cellStyle name="Comma 3 17 2" xfId="921" xr:uid="{00000000-0005-0000-0000-000037050000}"/>
    <cellStyle name="Comma 3 17 2 2" xfId="1709" xr:uid="{00000000-0005-0000-0000-000038050000}"/>
    <cellStyle name="Comma 3 17 2 2 2" xfId="3953" xr:uid="{00000000-0005-0000-0000-000039050000}"/>
    <cellStyle name="Comma 3 17 2 3" xfId="2433" xr:uid="{00000000-0005-0000-0000-00003A050000}"/>
    <cellStyle name="Comma 3 17 2 3 2" xfId="4677" xr:uid="{00000000-0005-0000-0000-00003B050000}"/>
    <cellStyle name="Comma 3 17 2 4" xfId="3167" xr:uid="{00000000-0005-0000-0000-00003C050000}"/>
    <cellStyle name="Comma 3 17 3" xfId="1174" xr:uid="{00000000-0005-0000-0000-00003D050000}"/>
    <cellStyle name="Comma 3 17 3 2" xfId="1961" xr:uid="{00000000-0005-0000-0000-00003E050000}"/>
    <cellStyle name="Comma 3 17 3 2 2" xfId="4205" xr:uid="{00000000-0005-0000-0000-00003F050000}"/>
    <cellStyle name="Comma 3 17 3 3" xfId="2685" xr:uid="{00000000-0005-0000-0000-000040050000}"/>
    <cellStyle name="Comma 3 17 3 3 2" xfId="4929" xr:uid="{00000000-0005-0000-0000-000041050000}"/>
    <cellStyle name="Comma 3 17 3 4" xfId="3419" xr:uid="{00000000-0005-0000-0000-000042050000}"/>
    <cellStyle name="Comma 3 17 4" xfId="1389" xr:uid="{00000000-0005-0000-0000-000043050000}"/>
    <cellStyle name="Comma 3 17 4 2" xfId="3633" xr:uid="{00000000-0005-0000-0000-000044050000}"/>
    <cellStyle name="Comma 3 17 5" xfId="2175" xr:uid="{00000000-0005-0000-0000-000045050000}"/>
    <cellStyle name="Comma 3 17 5 2" xfId="4419" xr:uid="{00000000-0005-0000-0000-000046050000}"/>
    <cellStyle name="Comma 3 17 6" xfId="2899" xr:uid="{00000000-0005-0000-0000-000047050000}"/>
    <cellStyle name="Comma 3 18" xfId="110" xr:uid="{00000000-0005-0000-0000-000048050000}"/>
    <cellStyle name="Comma 3 18 2" xfId="922" xr:uid="{00000000-0005-0000-0000-000049050000}"/>
    <cellStyle name="Comma 3 18 2 2" xfId="1710" xr:uid="{00000000-0005-0000-0000-00004A050000}"/>
    <cellStyle name="Comma 3 18 2 2 2" xfId="3954" xr:uid="{00000000-0005-0000-0000-00004B050000}"/>
    <cellStyle name="Comma 3 18 2 3" xfId="2434" xr:uid="{00000000-0005-0000-0000-00004C050000}"/>
    <cellStyle name="Comma 3 18 2 3 2" xfId="4678" xr:uid="{00000000-0005-0000-0000-00004D050000}"/>
    <cellStyle name="Comma 3 18 2 4" xfId="3168" xr:uid="{00000000-0005-0000-0000-00004E050000}"/>
    <cellStyle name="Comma 3 18 3" xfId="1175" xr:uid="{00000000-0005-0000-0000-00004F050000}"/>
    <cellStyle name="Comma 3 18 3 2" xfId="1962" xr:uid="{00000000-0005-0000-0000-000050050000}"/>
    <cellStyle name="Comma 3 18 3 2 2" xfId="4206" xr:uid="{00000000-0005-0000-0000-000051050000}"/>
    <cellStyle name="Comma 3 18 3 3" xfId="2686" xr:uid="{00000000-0005-0000-0000-000052050000}"/>
    <cellStyle name="Comma 3 18 3 3 2" xfId="4930" xr:uid="{00000000-0005-0000-0000-000053050000}"/>
    <cellStyle name="Comma 3 18 3 4" xfId="3420" xr:uid="{00000000-0005-0000-0000-000054050000}"/>
    <cellStyle name="Comma 3 18 4" xfId="1390" xr:uid="{00000000-0005-0000-0000-000055050000}"/>
    <cellStyle name="Comma 3 18 4 2" xfId="3634" xr:uid="{00000000-0005-0000-0000-000056050000}"/>
    <cellStyle name="Comma 3 18 5" xfId="2176" xr:uid="{00000000-0005-0000-0000-000057050000}"/>
    <cellStyle name="Comma 3 18 5 2" xfId="4420" xr:uid="{00000000-0005-0000-0000-000058050000}"/>
    <cellStyle name="Comma 3 18 6" xfId="2900" xr:uid="{00000000-0005-0000-0000-000059050000}"/>
    <cellStyle name="Comma 3 19" xfId="111" xr:uid="{00000000-0005-0000-0000-00005A050000}"/>
    <cellStyle name="Comma 3 19 2" xfId="923" xr:uid="{00000000-0005-0000-0000-00005B050000}"/>
    <cellStyle name="Comma 3 19 2 2" xfId="1711" xr:uid="{00000000-0005-0000-0000-00005C050000}"/>
    <cellStyle name="Comma 3 19 2 2 2" xfId="3955" xr:uid="{00000000-0005-0000-0000-00005D050000}"/>
    <cellStyle name="Comma 3 19 2 3" xfId="2435" xr:uid="{00000000-0005-0000-0000-00005E050000}"/>
    <cellStyle name="Comma 3 19 2 3 2" xfId="4679" xr:uid="{00000000-0005-0000-0000-00005F050000}"/>
    <cellStyle name="Comma 3 19 2 4" xfId="3169" xr:uid="{00000000-0005-0000-0000-000060050000}"/>
    <cellStyle name="Comma 3 19 3" xfId="1176" xr:uid="{00000000-0005-0000-0000-000061050000}"/>
    <cellStyle name="Comma 3 19 3 2" xfId="1963" xr:uid="{00000000-0005-0000-0000-000062050000}"/>
    <cellStyle name="Comma 3 19 3 2 2" xfId="4207" xr:uid="{00000000-0005-0000-0000-000063050000}"/>
    <cellStyle name="Comma 3 19 3 3" xfId="2687" xr:uid="{00000000-0005-0000-0000-000064050000}"/>
    <cellStyle name="Comma 3 19 3 3 2" xfId="4931" xr:uid="{00000000-0005-0000-0000-000065050000}"/>
    <cellStyle name="Comma 3 19 3 4" xfId="3421" xr:uid="{00000000-0005-0000-0000-000066050000}"/>
    <cellStyle name="Comma 3 19 4" xfId="1391" xr:uid="{00000000-0005-0000-0000-000067050000}"/>
    <cellStyle name="Comma 3 19 4 2" xfId="3635" xr:uid="{00000000-0005-0000-0000-000068050000}"/>
    <cellStyle name="Comma 3 19 5" xfId="2177" xr:uid="{00000000-0005-0000-0000-000069050000}"/>
    <cellStyle name="Comma 3 19 5 2" xfId="4421" xr:uid="{00000000-0005-0000-0000-00006A050000}"/>
    <cellStyle name="Comma 3 19 6" xfId="2901" xr:uid="{00000000-0005-0000-0000-00006B050000}"/>
    <cellStyle name="Comma 3 2" xfId="112" xr:uid="{00000000-0005-0000-0000-00006C050000}"/>
    <cellStyle name="Comma 3 2 2" xfId="924" xr:uid="{00000000-0005-0000-0000-00006D050000}"/>
    <cellStyle name="Comma 3 2 2 2" xfId="1712" xr:uid="{00000000-0005-0000-0000-00006E050000}"/>
    <cellStyle name="Comma 3 2 2 2 2" xfId="3956" xr:uid="{00000000-0005-0000-0000-00006F050000}"/>
    <cellStyle name="Comma 3 2 2 3" xfId="2436" xr:uid="{00000000-0005-0000-0000-000070050000}"/>
    <cellStyle name="Comma 3 2 2 3 2" xfId="4680" xr:uid="{00000000-0005-0000-0000-000071050000}"/>
    <cellStyle name="Comma 3 2 2 4" xfId="3170" xr:uid="{00000000-0005-0000-0000-000072050000}"/>
    <cellStyle name="Comma 3 2 3" xfId="1177" xr:uid="{00000000-0005-0000-0000-000073050000}"/>
    <cellStyle name="Comma 3 2 3 2" xfId="1964" xr:uid="{00000000-0005-0000-0000-000074050000}"/>
    <cellStyle name="Comma 3 2 3 2 2" xfId="4208" xr:uid="{00000000-0005-0000-0000-000075050000}"/>
    <cellStyle name="Comma 3 2 3 3" xfId="2688" xr:uid="{00000000-0005-0000-0000-000076050000}"/>
    <cellStyle name="Comma 3 2 3 3 2" xfId="4932" xr:uid="{00000000-0005-0000-0000-000077050000}"/>
    <cellStyle name="Comma 3 2 3 4" xfId="3422" xr:uid="{00000000-0005-0000-0000-000078050000}"/>
    <cellStyle name="Comma 3 2 4" xfId="1392" xr:uid="{00000000-0005-0000-0000-000079050000}"/>
    <cellStyle name="Comma 3 2 4 2" xfId="3636" xr:uid="{00000000-0005-0000-0000-00007A050000}"/>
    <cellStyle name="Comma 3 2 5" xfId="2178" xr:uid="{00000000-0005-0000-0000-00007B050000}"/>
    <cellStyle name="Comma 3 2 5 2" xfId="4422" xr:uid="{00000000-0005-0000-0000-00007C050000}"/>
    <cellStyle name="Comma 3 2 6" xfId="2902" xr:uid="{00000000-0005-0000-0000-00007D050000}"/>
    <cellStyle name="Comma 3 20" xfId="113" xr:uid="{00000000-0005-0000-0000-00007E050000}"/>
    <cellStyle name="Comma 3 20 2" xfId="925" xr:uid="{00000000-0005-0000-0000-00007F050000}"/>
    <cellStyle name="Comma 3 20 2 2" xfId="1713" xr:uid="{00000000-0005-0000-0000-000080050000}"/>
    <cellStyle name="Comma 3 20 2 2 2" xfId="3957" xr:uid="{00000000-0005-0000-0000-000081050000}"/>
    <cellStyle name="Comma 3 20 2 3" xfId="2437" xr:uid="{00000000-0005-0000-0000-000082050000}"/>
    <cellStyle name="Comma 3 20 2 3 2" xfId="4681" xr:uid="{00000000-0005-0000-0000-000083050000}"/>
    <cellStyle name="Comma 3 20 2 4" xfId="3171" xr:uid="{00000000-0005-0000-0000-000084050000}"/>
    <cellStyle name="Comma 3 20 3" xfId="1178" xr:uid="{00000000-0005-0000-0000-000085050000}"/>
    <cellStyle name="Comma 3 20 3 2" xfId="1965" xr:uid="{00000000-0005-0000-0000-000086050000}"/>
    <cellStyle name="Comma 3 20 3 2 2" xfId="4209" xr:uid="{00000000-0005-0000-0000-000087050000}"/>
    <cellStyle name="Comma 3 20 3 3" xfId="2689" xr:uid="{00000000-0005-0000-0000-000088050000}"/>
    <cellStyle name="Comma 3 20 3 3 2" xfId="4933" xr:uid="{00000000-0005-0000-0000-000089050000}"/>
    <cellStyle name="Comma 3 20 3 4" xfId="3423" xr:uid="{00000000-0005-0000-0000-00008A050000}"/>
    <cellStyle name="Comma 3 20 4" xfId="1393" xr:uid="{00000000-0005-0000-0000-00008B050000}"/>
    <cellStyle name="Comma 3 20 4 2" xfId="3637" xr:uid="{00000000-0005-0000-0000-00008C050000}"/>
    <cellStyle name="Comma 3 20 5" xfId="2179" xr:uid="{00000000-0005-0000-0000-00008D050000}"/>
    <cellStyle name="Comma 3 20 5 2" xfId="4423" xr:uid="{00000000-0005-0000-0000-00008E050000}"/>
    <cellStyle name="Comma 3 20 6" xfId="2903" xr:uid="{00000000-0005-0000-0000-00008F050000}"/>
    <cellStyle name="Comma 3 21" xfId="114" xr:uid="{00000000-0005-0000-0000-000090050000}"/>
    <cellStyle name="Comma 3 21 2" xfId="926" xr:uid="{00000000-0005-0000-0000-000091050000}"/>
    <cellStyle name="Comma 3 21 2 2" xfId="1714" xr:uid="{00000000-0005-0000-0000-000092050000}"/>
    <cellStyle name="Comma 3 21 2 2 2" xfId="3958" xr:uid="{00000000-0005-0000-0000-000093050000}"/>
    <cellStyle name="Comma 3 21 2 3" xfId="2438" xr:uid="{00000000-0005-0000-0000-000094050000}"/>
    <cellStyle name="Comma 3 21 2 3 2" xfId="4682" xr:uid="{00000000-0005-0000-0000-000095050000}"/>
    <cellStyle name="Comma 3 21 2 4" xfId="3172" xr:uid="{00000000-0005-0000-0000-000096050000}"/>
    <cellStyle name="Comma 3 21 3" xfId="1179" xr:uid="{00000000-0005-0000-0000-000097050000}"/>
    <cellStyle name="Comma 3 21 3 2" xfId="1966" xr:uid="{00000000-0005-0000-0000-000098050000}"/>
    <cellStyle name="Comma 3 21 3 2 2" xfId="4210" xr:uid="{00000000-0005-0000-0000-000099050000}"/>
    <cellStyle name="Comma 3 21 3 3" xfId="2690" xr:uid="{00000000-0005-0000-0000-00009A050000}"/>
    <cellStyle name="Comma 3 21 3 3 2" xfId="4934" xr:uid="{00000000-0005-0000-0000-00009B050000}"/>
    <cellStyle name="Comma 3 21 3 4" xfId="3424" xr:uid="{00000000-0005-0000-0000-00009C050000}"/>
    <cellStyle name="Comma 3 21 4" xfId="1394" xr:uid="{00000000-0005-0000-0000-00009D050000}"/>
    <cellStyle name="Comma 3 21 4 2" xfId="3638" xr:uid="{00000000-0005-0000-0000-00009E050000}"/>
    <cellStyle name="Comma 3 21 5" xfId="2180" xr:uid="{00000000-0005-0000-0000-00009F050000}"/>
    <cellStyle name="Comma 3 21 5 2" xfId="4424" xr:uid="{00000000-0005-0000-0000-0000A0050000}"/>
    <cellStyle name="Comma 3 21 6" xfId="2904" xr:uid="{00000000-0005-0000-0000-0000A1050000}"/>
    <cellStyle name="Comma 3 22" xfId="115" xr:uid="{00000000-0005-0000-0000-0000A2050000}"/>
    <cellStyle name="Comma 3 22 2" xfId="927" xr:uid="{00000000-0005-0000-0000-0000A3050000}"/>
    <cellStyle name="Comma 3 22 2 2" xfId="1715" xr:uid="{00000000-0005-0000-0000-0000A4050000}"/>
    <cellStyle name="Comma 3 22 2 2 2" xfId="3959" xr:uid="{00000000-0005-0000-0000-0000A5050000}"/>
    <cellStyle name="Comma 3 22 2 3" xfId="2439" xr:uid="{00000000-0005-0000-0000-0000A6050000}"/>
    <cellStyle name="Comma 3 22 2 3 2" xfId="4683" xr:uid="{00000000-0005-0000-0000-0000A7050000}"/>
    <cellStyle name="Comma 3 22 2 4" xfId="3173" xr:uid="{00000000-0005-0000-0000-0000A8050000}"/>
    <cellStyle name="Comma 3 22 3" xfId="1180" xr:uid="{00000000-0005-0000-0000-0000A9050000}"/>
    <cellStyle name="Comma 3 22 3 2" xfId="1967" xr:uid="{00000000-0005-0000-0000-0000AA050000}"/>
    <cellStyle name="Comma 3 22 3 2 2" xfId="4211" xr:uid="{00000000-0005-0000-0000-0000AB050000}"/>
    <cellStyle name="Comma 3 22 3 3" xfId="2691" xr:uid="{00000000-0005-0000-0000-0000AC050000}"/>
    <cellStyle name="Comma 3 22 3 3 2" xfId="4935" xr:uid="{00000000-0005-0000-0000-0000AD050000}"/>
    <cellStyle name="Comma 3 22 3 4" xfId="3425" xr:uid="{00000000-0005-0000-0000-0000AE050000}"/>
    <cellStyle name="Comma 3 22 4" xfId="1395" xr:uid="{00000000-0005-0000-0000-0000AF050000}"/>
    <cellStyle name="Comma 3 22 4 2" xfId="3639" xr:uid="{00000000-0005-0000-0000-0000B0050000}"/>
    <cellStyle name="Comma 3 22 5" xfId="2181" xr:uid="{00000000-0005-0000-0000-0000B1050000}"/>
    <cellStyle name="Comma 3 22 5 2" xfId="4425" xr:uid="{00000000-0005-0000-0000-0000B2050000}"/>
    <cellStyle name="Comma 3 22 6" xfId="2905" xr:uid="{00000000-0005-0000-0000-0000B3050000}"/>
    <cellStyle name="Comma 3 23" xfId="116" xr:uid="{00000000-0005-0000-0000-0000B4050000}"/>
    <cellStyle name="Comma 3 23 2" xfId="928" xr:uid="{00000000-0005-0000-0000-0000B5050000}"/>
    <cellStyle name="Comma 3 23 2 2" xfId="1716" xr:uid="{00000000-0005-0000-0000-0000B6050000}"/>
    <cellStyle name="Comma 3 23 2 2 2" xfId="3960" xr:uid="{00000000-0005-0000-0000-0000B7050000}"/>
    <cellStyle name="Comma 3 23 2 3" xfId="2440" xr:uid="{00000000-0005-0000-0000-0000B8050000}"/>
    <cellStyle name="Comma 3 23 2 3 2" xfId="4684" xr:uid="{00000000-0005-0000-0000-0000B9050000}"/>
    <cellStyle name="Comma 3 23 2 4" xfId="3174" xr:uid="{00000000-0005-0000-0000-0000BA050000}"/>
    <cellStyle name="Comma 3 23 3" xfId="1181" xr:uid="{00000000-0005-0000-0000-0000BB050000}"/>
    <cellStyle name="Comma 3 23 3 2" xfId="1968" xr:uid="{00000000-0005-0000-0000-0000BC050000}"/>
    <cellStyle name="Comma 3 23 3 2 2" xfId="4212" xr:uid="{00000000-0005-0000-0000-0000BD050000}"/>
    <cellStyle name="Comma 3 23 3 3" xfId="2692" xr:uid="{00000000-0005-0000-0000-0000BE050000}"/>
    <cellStyle name="Comma 3 23 3 3 2" xfId="4936" xr:uid="{00000000-0005-0000-0000-0000BF050000}"/>
    <cellStyle name="Comma 3 23 3 4" xfId="3426" xr:uid="{00000000-0005-0000-0000-0000C0050000}"/>
    <cellStyle name="Comma 3 23 4" xfId="1396" xr:uid="{00000000-0005-0000-0000-0000C1050000}"/>
    <cellStyle name="Comma 3 23 4 2" xfId="3640" xr:uid="{00000000-0005-0000-0000-0000C2050000}"/>
    <cellStyle name="Comma 3 23 5" xfId="2182" xr:uid="{00000000-0005-0000-0000-0000C3050000}"/>
    <cellStyle name="Comma 3 23 5 2" xfId="4426" xr:uid="{00000000-0005-0000-0000-0000C4050000}"/>
    <cellStyle name="Comma 3 23 6" xfId="2906" xr:uid="{00000000-0005-0000-0000-0000C5050000}"/>
    <cellStyle name="Comma 3 24" xfId="117" xr:uid="{00000000-0005-0000-0000-0000C6050000}"/>
    <cellStyle name="Comma 3 24 2" xfId="929" xr:uid="{00000000-0005-0000-0000-0000C7050000}"/>
    <cellStyle name="Comma 3 24 2 2" xfId="1717" xr:uid="{00000000-0005-0000-0000-0000C8050000}"/>
    <cellStyle name="Comma 3 24 2 2 2" xfId="3961" xr:uid="{00000000-0005-0000-0000-0000C9050000}"/>
    <cellStyle name="Comma 3 24 2 3" xfId="2441" xr:uid="{00000000-0005-0000-0000-0000CA050000}"/>
    <cellStyle name="Comma 3 24 2 3 2" xfId="4685" xr:uid="{00000000-0005-0000-0000-0000CB050000}"/>
    <cellStyle name="Comma 3 24 2 4" xfId="3175" xr:uid="{00000000-0005-0000-0000-0000CC050000}"/>
    <cellStyle name="Comma 3 24 3" xfId="1182" xr:uid="{00000000-0005-0000-0000-0000CD050000}"/>
    <cellStyle name="Comma 3 24 3 2" xfId="1969" xr:uid="{00000000-0005-0000-0000-0000CE050000}"/>
    <cellStyle name="Comma 3 24 3 2 2" xfId="4213" xr:uid="{00000000-0005-0000-0000-0000CF050000}"/>
    <cellStyle name="Comma 3 24 3 3" xfId="2693" xr:uid="{00000000-0005-0000-0000-0000D0050000}"/>
    <cellStyle name="Comma 3 24 3 3 2" xfId="4937" xr:uid="{00000000-0005-0000-0000-0000D1050000}"/>
    <cellStyle name="Comma 3 24 3 4" xfId="3427" xr:uid="{00000000-0005-0000-0000-0000D2050000}"/>
    <cellStyle name="Comma 3 24 4" xfId="1397" xr:uid="{00000000-0005-0000-0000-0000D3050000}"/>
    <cellStyle name="Comma 3 24 4 2" xfId="3641" xr:uid="{00000000-0005-0000-0000-0000D4050000}"/>
    <cellStyle name="Comma 3 24 5" xfId="2183" xr:uid="{00000000-0005-0000-0000-0000D5050000}"/>
    <cellStyle name="Comma 3 24 5 2" xfId="4427" xr:uid="{00000000-0005-0000-0000-0000D6050000}"/>
    <cellStyle name="Comma 3 24 6" xfId="2907" xr:uid="{00000000-0005-0000-0000-0000D7050000}"/>
    <cellStyle name="Comma 3 25" xfId="118" xr:uid="{00000000-0005-0000-0000-0000D8050000}"/>
    <cellStyle name="Comma 3 25 2" xfId="930" xr:uid="{00000000-0005-0000-0000-0000D9050000}"/>
    <cellStyle name="Comma 3 25 2 2" xfId="1718" xr:uid="{00000000-0005-0000-0000-0000DA050000}"/>
    <cellStyle name="Comma 3 25 2 2 2" xfId="3962" xr:uid="{00000000-0005-0000-0000-0000DB050000}"/>
    <cellStyle name="Comma 3 25 2 3" xfId="2442" xr:uid="{00000000-0005-0000-0000-0000DC050000}"/>
    <cellStyle name="Comma 3 25 2 3 2" xfId="4686" xr:uid="{00000000-0005-0000-0000-0000DD050000}"/>
    <cellStyle name="Comma 3 25 2 4" xfId="3176" xr:uid="{00000000-0005-0000-0000-0000DE050000}"/>
    <cellStyle name="Comma 3 25 3" xfId="1183" xr:uid="{00000000-0005-0000-0000-0000DF050000}"/>
    <cellStyle name="Comma 3 25 3 2" xfId="1970" xr:uid="{00000000-0005-0000-0000-0000E0050000}"/>
    <cellStyle name="Comma 3 25 3 2 2" xfId="4214" xr:uid="{00000000-0005-0000-0000-0000E1050000}"/>
    <cellStyle name="Comma 3 25 3 3" xfId="2694" xr:uid="{00000000-0005-0000-0000-0000E2050000}"/>
    <cellStyle name="Comma 3 25 3 3 2" xfId="4938" xr:uid="{00000000-0005-0000-0000-0000E3050000}"/>
    <cellStyle name="Comma 3 25 3 4" xfId="3428" xr:uid="{00000000-0005-0000-0000-0000E4050000}"/>
    <cellStyle name="Comma 3 25 4" xfId="1398" xr:uid="{00000000-0005-0000-0000-0000E5050000}"/>
    <cellStyle name="Comma 3 25 4 2" xfId="3642" xr:uid="{00000000-0005-0000-0000-0000E6050000}"/>
    <cellStyle name="Comma 3 25 5" xfId="2184" xr:uid="{00000000-0005-0000-0000-0000E7050000}"/>
    <cellStyle name="Comma 3 25 5 2" xfId="4428" xr:uid="{00000000-0005-0000-0000-0000E8050000}"/>
    <cellStyle name="Comma 3 25 6" xfId="2908" xr:uid="{00000000-0005-0000-0000-0000E9050000}"/>
    <cellStyle name="Comma 3 26" xfId="119" xr:uid="{00000000-0005-0000-0000-0000EA050000}"/>
    <cellStyle name="Comma 3 26 2" xfId="931" xr:uid="{00000000-0005-0000-0000-0000EB050000}"/>
    <cellStyle name="Comma 3 26 2 2" xfId="1719" xr:uid="{00000000-0005-0000-0000-0000EC050000}"/>
    <cellStyle name="Comma 3 26 2 2 2" xfId="3963" xr:uid="{00000000-0005-0000-0000-0000ED050000}"/>
    <cellStyle name="Comma 3 26 2 3" xfId="2443" xr:uid="{00000000-0005-0000-0000-0000EE050000}"/>
    <cellStyle name="Comma 3 26 2 3 2" xfId="4687" xr:uid="{00000000-0005-0000-0000-0000EF050000}"/>
    <cellStyle name="Comma 3 26 2 4" xfId="3177" xr:uid="{00000000-0005-0000-0000-0000F0050000}"/>
    <cellStyle name="Comma 3 26 3" xfId="1184" xr:uid="{00000000-0005-0000-0000-0000F1050000}"/>
    <cellStyle name="Comma 3 26 3 2" xfId="1971" xr:uid="{00000000-0005-0000-0000-0000F2050000}"/>
    <cellStyle name="Comma 3 26 3 2 2" xfId="4215" xr:uid="{00000000-0005-0000-0000-0000F3050000}"/>
    <cellStyle name="Comma 3 26 3 3" xfId="2695" xr:uid="{00000000-0005-0000-0000-0000F4050000}"/>
    <cellStyle name="Comma 3 26 3 3 2" xfId="4939" xr:uid="{00000000-0005-0000-0000-0000F5050000}"/>
    <cellStyle name="Comma 3 26 3 4" xfId="3429" xr:uid="{00000000-0005-0000-0000-0000F6050000}"/>
    <cellStyle name="Comma 3 26 4" xfId="1399" xr:uid="{00000000-0005-0000-0000-0000F7050000}"/>
    <cellStyle name="Comma 3 26 4 2" xfId="3643" xr:uid="{00000000-0005-0000-0000-0000F8050000}"/>
    <cellStyle name="Comma 3 26 5" xfId="2185" xr:uid="{00000000-0005-0000-0000-0000F9050000}"/>
    <cellStyle name="Comma 3 26 5 2" xfId="4429" xr:uid="{00000000-0005-0000-0000-0000FA050000}"/>
    <cellStyle name="Comma 3 26 6" xfId="2909" xr:uid="{00000000-0005-0000-0000-0000FB050000}"/>
    <cellStyle name="Comma 3 27" xfId="120" xr:uid="{00000000-0005-0000-0000-0000FC050000}"/>
    <cellStyle name="Comma 3 27 2" xfId="932" xr:uid="{00000000-0005-0000-0000-0000FD050000}"/>
    <cellStyle name="Comma 3 27 2 2" xfId="1720" xr:uid="{00000000-0005-0000-0000-0000FE050000}"/>
    <cellStyle name="Comma 3 27 2 2 2" xfId="3964" xr:uid="{00000000-0005-0000-0000-0000FF050000}"/>
    <cellStyle name="Comma 3 27 2 3" xfId="2444" xr:uid="{00000000-0005-0000-0000-000000060000}"/>
    <cellStyle name="Comma 3 27 2 3 2" xfId="4688" xr:uid="{00000000-0005-0000-0000-000001060000}"/>
    <cellStyle name="Comma 3 27 2 4" xfId="3178" xr:uid="{00000000-0005-0000-0000-000002060000}"/>
    <cellStyle name="Comma 3 27 3" xfId="1185" xr:uid="{00000000-0005-0000-0000-000003060000}"/>
    <cellStyle name="Comma 3 27 3 2" xfId="1972" xr:uid="{00000000-0005-0000-0000-000004060000}"/>
    <cellStyle name="Comma 3 27 3 2 2" xfId="4216" xr:uid="{00000000-0005-0000-0000-000005060000}"/>
    <cellStyle name="Comma 3 27 3 3" xfId="2696" xr:uid="{00000000-0005-0000-0000-000006060000}"/>
    <cellStyle name="Comma 3 27 3 3 2" xfId="4940" xr:uid="{00000000-0005-0000-0000-000007060000}"/>
    <cellStyle name="Comma 3 27 3 4" xfId="3430" xr:uid="{00000000-0005-0000-0000-000008060000}"/>
    <cellStyle name="Comma 3 27 4" xfId="1400" xr:uid="{00000000-0005-0000-0000-000009060000}"/>
    <cellStyle name="Comma 3 27 4 2" xfId="3644" xr:uid="{00000000-0005-0000-0000-00000A060000}"/>
    <cellStyle name="Comma 3 27 5" xfId="2186" xr:uid="{00000000-0005-0000-0000-00000B060000}"/>
    <cellStyle name="Comma 3 27 5 2" xfId="4430" xr:uid="{00000000-0005-0000-0000-00000C060000}"/>
    <cellStyle name="Comma 3 27 6" xfId="2910" xr:uid="{00000000-0005-0000-0000-00000D060000}"/>
    <cellStyle name="Comma 3 28" xfId="121" xr:uid="{00000000-0005-0000-0000-00000E060000}"/>
    <cellStyle name="Comma 3 28 2" xfId="933" xr:uid="{00000000-0005-0000-0000-00000F060000}"/>
    <cellStyle name="Comma 3 28 2 2" xfId="1721" xr:uid="{00000000-0005-0000-0000-000010060000}"/>
    <cellStyle name="Comma 3 28 2 2 2" xfId="3965" xr:uid="{00000000-0005-0000-0000-000011060000}"/>
    <cellStyle name="Comma 3 28 2 3" xfId="2445" xr:uid="{00000000-0005-0000-0000-000012060000}"/>
    <cellStyle name="Comma 3 28 2 3 2" xfId="4689" xr:uid="{00000000-0005-0000-0000-000013060000}"/>
    <cellStyle name="Comma 3 28 2 4" xfId="3179" xr:uid="{00000000-0005-0000-0000-000014060000}"/>
    <cellStyle name="Comma 3 28 3" xfId="1186" xr:uid="{00000000-0005-0000-0000-000015060000}"/>
    <cellStyle name="Comma 3 28 3 2" xfId="1973" xr:uid="{00000000-0005-0000-0000-000016060000}"/>
    <cellStyle name="Comma 3 28 3 2 2" xfId="4217" xr:uid="{00000000-0005-0000-0000-000017060000}"/>
    <cellStyle name="Comma 3 28 3 3" xfId="2697" xr:uid="{00000000-0005-0000-0000-000018060000}"/>
    <cellStyle name="Comma 3 28 3 3 2" xfId="4941" xr:uid="{00000000-0005-0000-0000-000019060000}"/>
    <cellStyle name="Comma 3 28 3 4" xfId="3431" xr:uid="{00000000-0005-0000-0000-00001A060000}"/>
    <cellStyle name="Comma 3 28 4" xfId="1401" xr:uid="{00000000-0005-0000-0000-00001B060000}"/>
    <cellStyle name="Comma 3 28 4 2" xfId="3645" xr:uid="{00000000-0005-0000-0000-00001C060000}"/>
    <cellStyle name="Comma 3 28 5" xfId="2187" xr:uid="{00000000-0005-0000-0000-00001D060000}"/>
    <cellStyle name="Comma 3 28 5 2" xfId="4431" xr:uid="{00000000-0005-0000-0000-00001E060000}"/>
    <cellStyle name="Comma 3 28 6" xfId="2911" xr:uid="{00000000-0005-0000-0000-00001F060000}"/>
    <cellStyle name="Comma 3 29" xfId="122" xr:uid="{00000000-0005-0000-0000-000020060000}"/>
    <cellStyle name="Comma 3 29 2" xfId="934" xr:uid="{00000000-0005-0000-0000-000021060000}"/>
    <cellStyle name="Comma 3 29 2 2" xfId="1722" xr:uid="{00000000-0005-0000-0000-000022060000}"/>
    <cellStyle name="Comma 3 29 2 2 2" xfId="3966" xr:uid="{00000000-0005-0000-0000-000023060000}"/>
    <cellStyle name="Comma 3 29 2 3" xfId="2446" xr:uid="{00000000-0005-0000-0000-000024060000}"/>
    <cellStyle name="Comma 3 29 2 3 2" xfId="4690" xr:uid="{00000000-0005-0000-0000-000025060000}"/>
    <cellStyle name="Comma 3 29 2 4" xfId="3180" xr:uid="{00000000-0005-0000-0000-000026060000}"/>
    <cellStyle name="Comma 3 29 3" xfId="1187" xr:uid="{00000000-0005-0000-0000-000027060000}"/>
    <cellStyle name="Comma 3 29 3 2" xfId="1974" xr:uid="{00000000-0005-0000-0000-000028060000}"/>
    <cellStyle name="Comma 3 29 3 2 2" xfId="4218" xr:uid="{00000000-0005-0000-0000-000029060000}"/>
    <cellStyle name="Comma 3 29 3 3" xfId="2698" xr:uid="{00000000-0005-0000-0000-00002A060000}"/>
    <cellStyle name="Comma 3 29 3 3 2" xfId="4942" xr:uid="{00000000-0005-0000-0000-00002B060000}"/>
    <cellStyle name="Comma 3 29 3 4" xfId="3432" xr:uid="{00000000-0005-0000-0000-00002C060000}"/>
    <cellStyle name="Comma 3 29 4" xfId="1402" xr:uid="{00000000-0005-0000-0000-00002D060000}"/>
    <cellStyle name="Comma 3 29 4 2" xfId="3646" xr:uid="{00000000-0005-0000-0000-00002E060000}"/>
    <cellStyle name="Comma 3 29 5" xfId="2188" xr:uid="{00000000-0005-0000-0000-00002F060000}"/>
    <cellStyle name="Comma 3 29 5 2" xfId="4432" xr:uid="{00000000-0005-0000-0000-000030060000}"/>
    <cellStyle name="Comma 3 29 6" xfId="2912" xr:uid="{00000000-0005-0000-0000-000031060000}"/>
    <cellStyle name="Comma 3 3" xfId="123" xr:uid="{00000000-0005-0000-0000-000032060000}"/>
    <cellStyle name="Comma 3 3 2" xfId="935" xr:uid="{00000000-0005-0000-0000-000033060000}"/>
    <cellStyle name="Comma 3 3 2 2" xfId="1723" xr:uid="{00000000-0005-0000-0000-000034060000}"/>
    <cellStyle name="Comma 3 3 2 2 2" xfId="3967" xr:uid="{00000000-0005-0000-0000-000035060000}"/>
    <cellStyle name="Comma 3 3 2 3" xfId="2447" xr:uid="{00000000-0005-0000-0000-000036060000}"/>
    <cellStyle name="Comma 3 3 2 3 2" xfId="4691" xr:uid="{00000000-0005-0000-0000-000037060000}"/>
    <cellStyle name="Comma 3 3 2 4" xfId="3181" xr:uid="{00000000-0005-0000-0000-000038060000}"/>
    <cellStyle name="Comma 3 3 3" xfId="1188" xr:uid="{00000000-0005-0000-0000-000039060000}"/>
    <cellStyle name="Comma 3 3 3 2" xfId="1975" xr:uid="{00000000-0005-0000-0000-00003A060000}"/>
    <cellStyle name="Comma 3 3 3 2 2" xfId="4219" xr:uid="{00000000-0005-0000-0000-00003B060000}"/>
    <cellStyle name="Comma 3 3 3 3" xfId="2699" xr:uid="{00000000-0005-0000-0000-00003C060000}"/>
    <cellStyle name="Comma 3 3 3 3 2" xfId="4943" xr:uid="{00000000-0005-0000-0000-00003D060000}"/>
    <cellStyle name="Comma 3 3 3 4" xfId="3433" xr:uid="{00000000-0005-0000-0000-00003E060000}"/>
    <cellStyle name="Comma 3 3 4" xfId="1403" xr:uid="{00000000-0005-0000-0000-00003F060000}"/>
    <cellStyle name="Comma 3 3 4 2" xfId="3647" xr:uid="{00000000-0005-0000-0000-000040060000}"/>
    <cellStyle name="Comma 3 3 5" xfId="2189" xr:uid="{00000000-0005-0000-0000-000041060000}"/>
    <cellStyle name="Comma 3 3 5 2" xfId="4433" xr:uid="{00000000-0005-0000-0000-000042060000}"/>
    <cellStyle name="Comma 3 3 6" xfId="2913" xr:uid="{00000000-0005-0000-0000-000043060000}"/>
    <cellStyle name="Comma 3 30" xfId="124" xr:uid="{00000000-0005-0000-0000-000044060000}"/>
    <cellStyle name="Comma 3 30 2" xfId="936" xr:uid="{00000000-0005-0000-0000-000045060000}"/>
    <cellStyle name="Comma 3 30 2 2" xfId="1724" xr:uid="{00000000-0005-0000-0000-000046060000}"/>
    <cellStyle name="Comma 3 30 2 2 2" xfId="3968" xr:uid="{00000000-0005-0000-0000-000047060000}"/>
    <cellStyle name="Comma 3 30 2 3" xfId="2448" xr:uid="{00000000-0005-0000-0000-000048060000}"/>
    <cellStyle name="Comma 3 30 2 3 2" xfId="4692" xr:uid="{00000000-0005-0000-0000-000049060000}"/>
    <cellStyle name="Comma 3 30 2 4" xfId="3182" xr:uid="{00000000-0005-0000-0000-00004A060000}"/>
    <cellStyle name="Comma 3 30 3" xfId="1189" xr:uid="{00000000-0005-0000-0000-00004B060000}"/>
    <cellStyle name="Comma 3 30 3 2" xfId="1976" xr:uid="{00000000-0005-0000-0000-00004C060000}"/>
    <cellStyle name="Comma 3 30 3 2 2" xfId="4220" xr:uid="{00000000-0005-0000-0000-00004D060000}"/>
    <cellStyle name="Comma 3 30 3 3" xfId="2700" xr:uid="{00000000-0005-0000-0000-00004E060000}"/>
    <cellStyle name="Comma 3 30 3 3 2" xfId="4944" xr:uid="{00000000-0005-0000-0000-00004F060000}"/>
    <cellStyle name="Comma 3 30 3 4" xfId="3434" xr:uid="{00000000-0005-0000-0000-000050060000}"/>
    <cellStyle name="Comma 3 30 4" xfId="1404" xr:uid="{00000000-0005-0000-0000-000051060000}"/>
    <cellStyle name="Comma 3 30 4 2" xfId="3648" xr:uid="{00000000-0005-0000-0000-000052060000}"/>
    <cellStyle name="Comma 3 30 5" xfId="2190" xr:uid="{00000000-0005-0000-0000-000053060000}"/>
    <cellStyle name="Comma 3 30 5 2" xfId="4434" xr:uid="{00000000-0005-0000-0000-000054060000}"/>
    <cellStyle name="Comma 3 30 6" xfId="2914" xr:uid="{00000000-0005-0000-0000-000055060000}"/>
    <cellStyle name="Comma 3 31" xfId="125" xr:uid="{00000000-0005-0000-0000-000056060000}"/>
    <cellStyle name="Comma 3 31 2" xfId="937" xr:uid="{00000000-0005-0000-0000-000057060000}"/>
    <cellStyle name="Comma 3 31 2 2" xfId="1725" xr:uid="{00000000-0005-0000-0000-000058060000}"/>
    <cellStyle name="Comma 3 31 2 2 2" xfId="3969" xr:uid="{00000000-0005-0000-0000-000059060000}"/>
    <cellStyle name="Comma 3 31 2 3" xfId="2449" xr:uid="{00000000-0005-0000-0000-00005A060000}"/>
    <cellStyle name="Comma 3 31 2 3 2" xfId="4693" xr:uid="{00000000-0005-0000-0000-00005B060000}"/>
    <cellStyle name="Comma 3 31 2 4" xfId="3183" xr:uid="{00000000-0005-0000-0000-00005C060000}"/>
    <cellStyle name="Comma 3 31 3" xfId="1190" xr:uid="{00000000-0005-0000-0000-00005D060000}"/>
    <cellStyle name="Comma 3 31 3 2" xfId="1977" xr:uid="{00000000-0005-0000-0000-00005E060000}"/>
    <cellStyle name="Comma 3 31 3 2 2" xfId="4221" xr:uid="{00000000-0005-0000-0000-00005F060000}"/>
    <cellStyle name="Comma 3 31 3 3" xfId="2701" xr:uid="{00000000-0005-0000-0000-000060060000}"/>
    <cellStyle name="Comma 3 31 3 3 2" xfId="4945" xr:uid="{00000000-0005-0000-0000-000061060000}"/>
    <cellStyle name="Comma 3 31 3 4" xfId="3435" xr:uid="{00000000-0005-0000-0000-000062060000}"/>
    <cellStyle name="Comma 3 31 4" xfId="1405" xr:uid="{00000000-0005-0000-0000-000063060000}"/>
    <cellStyle name="Comma 3 31 4 2" xfId="3649" xr:uid="{00000000-0005-0000-0000-000064060000}"/>
    <cellStyle name="Comma 3 31 5" xfId="2191" xr:uid="{00000000-0005-0000-0000-000065060000}"/>
    <cellStyle name="Comma 3 31 5 2" xfId="4435" xr:uid="{00000000-0005-0000-0000-000066060000}"/>
    <cellStyle name="Comma 3 31 6" xfId="2915" xr:uid="{00000000-0005-0000-0000-000067060000}"/>
    <cellStyle name="Comma 3 32" xfId="126" xr:uid="{00000000-0005-0000-0000-000068060000}"/>
    <cellStyle name="Comma 3 32 2" xfId="938" xr:uid="{00000000-0005-0000-0000-000069060000}"/>
    <cellStyle name="Comma 3 32 2 2" xfId="1726" xr:uid="{00000000-0005-0000-0000-00006A060000}"/>
    <cellStyle name="Comma 3 32 2 2 2" xfId="3970" xr:uid="{00000000-0005-0000-0000-00006B060000}"/>
    <cellStyle name="Comma 3 32 2 3" xfId="2450" xr:uid="{00000000-0005-0000-0000-00006C060000}"/>
    <cellStyle name="Comma 3 32 2 3 2" xfId="4694" xr:uid="{00000000-0005-0000-0000-00006D060000}"/>
    <cellStyle name="Comma 3 32 2 4" xfId="3184" xr:uid="{00000000-0005-0000-0000-00006E060000}"/>
    <cellStyle name="Comma 3 32 3" xfId="1191" xr:uid="{00000000-0005-0000-0000-00006F060000}"/>
    <cellStyle name="Comma 3 32 3 2" xfId="1978" xr:uid="{00000000-0005-0000-0000-000070060000}"/>
    <cellStyle name="Comma 3 32 3 2 2" xfId="4222" xr:uid="{00000000-0005-0000-0000-000071060000}"/>
    <cellStyle name="Comma 3 32 3 3" xfId="2702" xr:uid="{00000000-0005-0000-0000-000072060000}"/>
    <cellStyle name="Comma 3 32 3 3 2" xfId="4946" xr:uid="{00000000-0005-0000-0000-000073060000}"/>
    <cellStyle name="Comma 3 32 3 4" xfId="3436" xr:uid="{00000000-0005-0000-0000-000074060000}"/>
    <cellStyle name="Comma 3 32 4" xfId="1406" xr:uid="{00000000-0005-0000-0000-000075060000}"/>
    <cellStyle name="Comma 3 32 4 2" xfId="3650" xr:uid="{00000000-0005-0000-0000-000076060000}"/>
    <cellStyle name="Comma 3 32 5" xfId="2192" xr:uid="{00000000-0005-0000-0000-000077060000}"/>
    <cellStyle name="Comma 3 32 5 2" xfId="4436" xr:uid="{00000000-0005-0000-0000-000078060000}"/>
    <cellStyle name="Comma 3 32 6" xfId="2916" xr:uid="{00000000-0005-0000-0000-000079060000}"/>
    <cellStyle name="Comma 3 33" xfId="127" xr:uid="{00000000-0005-0000-0000-00007A060000}"/>
    <cellStyle name="Comma 3 33 2" xfId="939" xr:uid="{00000000-0005-0000-0000-00007B060000}"/>
    <cellStyle name="Comma 3 33 2 2" xfId="1727" xr:uid="{00000000-0005-0000-0000-00007C060000}"/>
    <cellStyle name="Comma 3 33 2 2 2" xfId="3971" xr:uid="{00000000-0005-0000-0000-00007D060000}"/>
    <cellStyle name="Comma 3 33 2 3" xfId="2451" xr:uid="{00000000-0005-0000-0000-00007E060000}"/>
    <cellStyle name="Comma 3 33 2 3 2" xfId="4695" xr:uid="{00000000-0005-0000-0000-00007F060000}"/>
    <cellStyle name="Comma 3 33 2 4" xfId="3185" xr:uid="{00000000-0005-0000-0000-000080060000}"/>
    <cellStyle name="Comma 3 33 3" xfId="1192" xr:uid="{00000000-0005-0000-0000-000081060000}"/>
    <cellStyle name="Comma 3 33 3 2" xfId="1979" xr:uid="{00000000-0005-0000-0000-000082060000}"/>
    <cellStyle name="Comma 3 33 3 2 2" xfId="4223" xr:uid="{00000000-0005-0000-0000-000083060000}"/>
    <cellStyle name="Comma 3 33 3 3" xfId="2703" xr:uid="{00000000-0005-0000-0000-000084060000}"/>
    <cellStyle name="Comma 3 33 3 3 2" xfId="4947" xr:uid="{00000000-0005-0000-0000-000085060000}"/>
    <cellStyle name="Comma 3 33 3 4" xfId="3437" xr:uid="{00000000-0005-0000-0000-000086060000}"/>
    <cellStyle name="Comma 3 33 4" xfId="1407" xr:uid="{00000000-0005-0000-0000-000087060000}"/>
    <cellStyle name="Comma 3 33 4 2" xfId="3651" xr:uid="{00000000-0005-0000-0000-000088060000}"/>
    <cellStyle name="Comma 3 33 5" xfId="2193" xr:uid="{00000000-0005-0000-0000-000089060000}"/>
    <cellStyle name="Comma 3 33 5 2" xfId="4437" xr:uid="{00000000-0005-0000-0000-00008A060000}"/>
    <cellStyle name="Comma 3 33 6" xfId="2917" xr:uid="{00000000-0005-0000-0000-00008B060000}"/>
    <cellStyle name="Comma 3 34" xfId="128" xr:uid="{00000000-0005-0000-0000-00008C060000}"/>
    <cellStyle name="Comma 3 34 2" xfId="940" xr:uid="{00000000-0005-0000-0000-00008D060000}"/>
    <cellStyle name="Comma 3 34 2 2" xfId="1728" xr:uid="{00000000-0005-0000-0000-00008E060000}"/>
    <cellStyle name="Comma 3 34 2 2 2" xfId="3972" xr:uid="{00000000-0005-0000-0000-00008F060000}"/>
    <cellStyle name="Comma 3 34 2 3" xfId="2452" xr:uid="{00000000-0005-0000-0000-000090060000}"/>
    <cellStyle name="Comma 3 34 2 3 2" xfId="4696" xr:uid="{00000000-0005-0000-0000-000091060000}"/>
    <cellStyle name="Comma 3 34 2 4" xfId="3186" xr:uid="{00000000-0005-0000-0000-000092060000}"/>
    <cellStyle name="Comma 3 34 3" xfId="1193" xr:uid="{00000000-0005-0000-0000-000093060000}"/>
    <cellStyle name="Comma 3 34 3 2" xfId="1980" xr:uid="{00000000-0005-0000-0000-000094060000}"/>
    <cellStyle name="Comma 3 34 3 2 2" xfId="4224" xr:uid="{00000000-0005-0000-0000-000095060000}"/>
    <cellStyle name="Comma 3 34 3 3" xfId="2704" xr:uid="{00000000-0005-0000-0000-000096060000}"/>
    <cellStyle name="Comma 3 34 3 3 2" xfId="4948" xr:uid="{00000000-0005-0000-0000-000097060000}"/>
    <cellStyle name="Comma 3 34 3 4" xfId="3438" xr:uid="{00000000-0005-0000-0000-000098060000}"/>
    <cellStyle name="Comma 3 34 4" xfId="1408" xr:uid="{00000000-0005-0000-0000-000099060000}"/>
    <cellStyle name="Comma 3 34 4 2" xfId="3652" xr:uid="{00000000-0005-0000-0000-00009A060000}"/>
    <cellStyle name="Comma 3 34 5" xfId="2194" xr:uid="{00000000-0005-0000-0000-00009B060000}"/>
    <cellStyle name="Comma 3 34 5 2" xfId="4438" xr:uid="{00000000-0005-0000-0000-00009C060000}"/>
    <cellStyle name="Comma 3 34 6" xfId="2918" xr:uid="{00000000-0005-0000-0000-00009D060000}"/>
    <cellStyle name="Comma 3 35" xfId="129" xr:uid="{00000000-0005-0000-0000-00009E060000}"/>
    <cellStyle name="Comma 3 35 2" xfId="941" xr:uid="{00000000-0005-0000-0000-00009F060000}"/>
    <cellStyle name="Comma 3 35 2 2" xfId="1729" xr:uid="{00000000-0005-0000-0000-0000A0060000}"/>
    <cellStyle name="Comma 3 35 2 2 2" xfId="3973" xr:uid="{00000000-0005-0000-0000-0000A1060000}"/>
    <cellStyle name="Comma 3 35 2 3" xfId="2453" xr:uid="{00000000-0005-0000-0000-0000A2060000}"/>
    <cellStyle name="Comma 3 35 2 3 2" xfId="4697" xr:uid="{00000000-0005-0000-0000-0000A3060000}"/>
    <cellStyle name="Comma 3 35 2 4" xfId="3187" xr:uid="{00000000-0005-0000-0000-0000A4060000}"/>
    <cellStyle name="Comma 3 35 3" xfId="1194" xr:uid="{00000000-0005-0000-0000-0000A5060000}"/>
    <cellStyle name="Comma 3 35 3 2" xfId="1981" xr:uid="{00000000-0005-0000-0000-0000A6060000}"/>
    <cellStyle name="Comma 3 35 3 2 2" xfId="4225" xr:uid="{00000000-0005-0000-0000-0000A7060000}"/>
    <cellStyle name="Comma 3 35 3 3" xfId="2705" xr:uid="{00000000-0005-0000-0000-0000A8060000}"/>
    <cellStyle name="Comma 3 35 3 3 2" xfId="4949" xr:uid="{00000000-0005-0000-0000-0000A9060000}"/>
    <cellStyle name="Comma 3 35 3 4" xfId="3439" xr:uid="{00000000-0005-0000-0000-0000AA060000}"/>
    <cellStyle name="Comma 3 35 4" xfId="1409" xr:uid="{00000000-0005-0000-0000-0000AB060000}"/>
    <cellStyle name="Comma 3 35 4 2" xfId="3653" xr:uid="{00000000-0005-0000-0000-0000AC060000}"/>
    <cellStyle name="Comma 3 35 5" xfId="2195" xr:uid="{00000000-0005-0000-0000-0000AD060000}"/>
    <cellStyle name="Comma 3 35 5 2" xfId="4439" xr:uid="{00000000-0005-0000-0000-0000AE060000}"/>
    <cellStyle name="Comma 3 35 6" xfId="2919" xr:uid="{00000000-0005-0000-0000-0000AF060000}"/>
    <cellStyle name="Comma 3 36" xfId="130" xr:uid="{00000000-0005-0000-0000-0000B0060000}"/>
    <cellStyle name="Comma 3 36 2" xfId="942" xr:uid="{00000000-0005-0000-0000-0000B1060000}"/>
    <cellStyle name="Comma 3 36 2 2" xfId="1730" xr:uid="{00000000-0005-0000-0000-0000B2060000}"/>
    <cellStyle name="Comma 3 36 2 2 2" xfId="3974" xr:uid="{00000000-0005-0000-0000-0000B3060000}"/>
    <cellStyle name="Comma 3 36 2 3" xfId="2454" xr:uid="{00000000-0005-0000-0000-0000B4060000}"/>
    <cellStyle name="Comma 3 36 2 3 2" xfId="4698" xr:uid="{00000000-0005-0000-0000-0000B5060000}"/>
    <cellStyle name="Comma 3 36 2 4" xfId="3188" xr:uid="{00000000-0005-0000-0000-0000B6060000}"/>
    <cellStyle name="Comma 3 36 3" xfId="1195" xr:uid="{00000000-0005-0000-0000-0000B7060000}"/>
    <cellStyle name="Comma 3 36 3 2" xfId="1982" xr:uid="{00000000-0005-0000-0000-0000B8060000}"/>
    <cellStyle name="Comma 3 36 3 2 2" xfId="4226" xr:uid="{00000000-0005-0000-0000-0000B9060000}"/>
    <cellStyle name="Comma 3 36 3 3" xfId="2706" xr:uid="{00000000-0005-0000-0000-0000BA060000}"/>
    <cellStyle name="Comma 3 36 3 3 2" xfId="4950" xr:uid="{00000000-0005-0000-0000-0000BB060000}"/>
    <cellStyle name="Comma 3 36 3 4" xfId="3440" xr:uid="{00000000-0005-0000-0000-0000BC060000}"/>
    <cellStyle name="Comma 3 36 4" xfId="1410" xr:uid="{00000000-0005-0000-0000-0000BD060000}"/>
    <cellStyle name="Comma 3 36 4 2" xfId="3654" xr:uid="{00000000-0005-0000-0000-0000BE060000}"/>
    <cellStyle name="Comma 3 36 5" xfId="2196" xr:uid="{00000000-0005-0000-0000-0000BF060000}"/>
    <cellStyle name="Comma 3 36 5 2" xfId="4440" xr:uid="{00000000-0005-0000-0000-0000C0060000}"/>
    <cellStyle name="Comma 3 36 6" xfId="2920" xr:uid="{00000000-0005-0000-0000-0000C1060000}"/>
    <cellStyle name="Comma 3 37" xfId="131" xr:uid="{00000000-0005-0000-0000-0000C2060000}"/>
    <cellStyle name="Comma 3 37 2" xfId="943" xr:uid="{00000000-0005-0000-0000-0000C3060000}"/>
    <cellStyle name="Comma 3 37 2 2" xfId="1731" xr:uid="{00000000-0005-0000-0000-0000C4060000}"/>
    <cellStyle name="Comma 3 37 2 2 2" xfId="3975" xr:uid="{00000000-0005-0000-0000-0000C5060000}"/>
    <cellStyle name="Comma 3 37 2 3" xfId="2455" xr:uid="{00000000-0005-0000-0000-0000C6060000}"/>
    <cellStyle name="Comma 3 37 2 3 2" xfId="4699" xr:uid="{00000000-0005-0000-0000-0000C7060000}"/>
    <cellStyle name="Comma 3 37 2 4" xfId="3189" xr:uid="{00000000-0005-0000-0000-0000C8060000}"/>
    <cellStyle name="Comma 3 37 3" xfId="1196" xr:uid="{00000000-0005-0000-0000-0000C9060000}"/>
    <cellStyle name="Comma 3 37 3 2" xfId="1983" xr:uid="{00000000-0005-0000-0000-0000CA060000}"/>
    <cellStyle name="Comma 3 37 3 2 2" xfId="4227" xr:uid="{00000000-0005-0000-0000-0000CB060000}"/>
    <cellStyle name="Comma 3 37 3 3" xfId="2707" xr:uid="{00000000-0005-0000-0000-0000CC060000}"/>
    <cellStyle name="Comma 3 37 3 3 2" xfId="4951" xr:uid="{00000000-0005-0000-0000-0000CD060000}"/>
    <cellStyle name="Comma 3 37 3 4" xfId="3441" xr:uid="{00000000-0005-0000-0000-0000CE060000}"/>
    <cellStyle name="Comma 3 37 4" xfId="1411" xr:uid="{00000000-0005-0000-0000-0000CF060000}"/>
    <cellStyle name="Comma 3 37 4 2" xfId="3655" xr:uid="{00000000-0005-0000-0000-0000D0060000}"/>
    <cellStyle name="Comma 3 37 5" xfId="2197" xr:uid="{00000000-0005-0000-0000-0000D1060000}"/>
    <cellStyle name="Comma 3 37 5 2" xfId="4441" xr:uid="{00000000-0005-0000-0000-0000D2060000}"/>
    <cellStyle name="Comma 3 37 6" xfId="2921" xr:uid="{00000000-0005-0000-0000-0000D3060000}"/>
    <cellStyle name="Comma 3 38" xfId="132" xr:uid="{00000000-0005-0000-0000-0000D4060000}"/>
    <cellStyle name="Comma 3 38 2" xfId="944" xr:uid="{00000000-0005-0000-0000-0000D5060000}"/>
    <cellStyle name="Comma 3 38 2 2" xfId="1732" xr:uid="{00000000-0005-0000-0000-0000D6060000}"/>
    <cellStyle name="Comma 3 38 2 2 2" xfId="3976" xr:uid="{00000000-0005-0000-0000-0000D7060000}"/>
    <cellStyle name="Comma 3 38 2 3" xfId="2456" xr:uid="{00000000-0005-0000-0000-0000D8060000}"/>
    <cellStyle name="Comma 3 38 2 3 2" xfId="4700" xr:uid="{00000000-0005-0000-0000-0000D9060000}"/>
    <cellStyle name="Comma 3 38 2 4" xfId="3190" xr:uid="{00000000-0005-0000-0000-0000DA060000}"/>
    <cellStyle name="Comma 3 38 3" xfId="1197" xr:uid="{00000000-0005-0000-0000-0000DB060000}"/>
    <cellStyle name="Comma 3 38 3 2" xfId="1984" xr:uid="{00000000-0005-0000-0000-0000DC060000}"/>
    <cellStyle name="Comma 3 38 3 2 2" xfId="4228" xr:uid="{00000000-0005-0000-0000-0000DD060000}"/>
    <cellStyle name="Comma 3 38 3 3" xfId="2708" xr:uid="{00000000-0005-0000-0000-0000DE060000}"/>
    <cellStyle name="Comma 3 38 3 3 2" xfId="4952" xr:uid="{00000000-0005-0000-0000-0000DF060000}"/>
    <cellStyle name="Comma 3 38 3 4" xfId="3442" xr:uid="{00000000-0005-0000-0000-0000E0060000}"/>
    <cellStyle name="Comma 3 38 4" xfId="1412" xr:uid="{00000000-0005-0000-0000-0000E1060000}"/>
    <cellStyle name="Comma 3 38 4 2" xfId="3656" xr:uid="{00000000-0005-0000-0000-0000E2060000}"/>
    <cellStyle name="Comma 3 38 5" xfId="2198" xr:uid="{00000000-0005-0000-0000-0000E3060000}"/>
    <cellStyle name="Comma 3 38 5 2" xfId="4442" xr:uid="{00000000-0005-0000-0000-0000E4060000}"/>
    <cellStyle name="Comma 3 38 6" xfId="2922" xr:uid="{00000000-0005-0000-0000-0000E5060000}"/>
    <cellStyle name="Comma 3 39" xfId="133" xr:uid="{00000000-0005-0000-0000-0000E6060000}"/>
    <cellStyle name="Comma 3 39 2" xfId="945" xr:uid="{00000000-0005-0000-0000-0000E7060000}"/>
    <cellStyle name="Comma 3 39 2 2" xfId="1733" xr:uid="{00000000-0005-0000-0000-0000E8060000}"/>
    <cellStyle name="Comma 3 39 2 2 2" xfId="3977" xr:uid="{00000000-0005-0000-0000-0000E9060000}"/>
    <cellStyle name="Comma 3 39 2 3" xfId="2457" xr:uid="{00000000-0005-0000-0000-0000EA060000}"/>
    <cellStyle name="Comma 3 39 2 3 2" xfId="4701" xr:uid="{00000000-0005-0000-0000-0000EB060000}"/>
    <cellStyle name="Comma 3 39 2 4" xfId="3191" xr:uid="{00000000-0005-0000-0000-0000EC060000}"/>
    <cellStyle name="Comma 3 39 3" xfId="1198" xr:uid="{00000000-0005-0000-0000-0000ED060000}"/>
    <cellStyle name="Comma 3 39 3 2" xfId="1985" xr:uid="{00000000-0005-0000-0000-0000EE060000}"/>
    <cellStyle name="Comma 3 39 3 2 2" xfId="4229" xr:uid="{00000000-0005-0000-0000-0000EF060000}"/>
    <cellStyle name="Comma 3 39 3 3" xfId="2709" xr:uid="{00000000-0005-0000-0000-0000F0060000}"/>
    <cellStyle name="Comma 3 39 3 3 2" xfId="4953" xr:uid="{00000000-0005-0000-0000-0000F1060000}"/>
    <cellStyle name="Comma 3 39 3 4" xfId="3443" xr:uid="{00000000-0005-0000-0000-0000F2060000}"/>
    <cellStyle name="Comma 3 39 4" xfId="1413" xr:uid="{00000000-0005-0000-0000-0000F3060000}"/>
    <cellStyle name="Comma 3 39 4 2" xfId="3657" xr:uid="{00000000-0005-0000-0000-0000F4060000}"/>
    <cellStyle name="Comma 3 39 5" xfId="2199" xr:uid="{00000000-0005-0000-0000-0000F5060000}"/>
    <cellStyle name="Comma 3 39 5 2" xfId="4443" xr:uid="{00000000-0005-0000-0000-0000F6060000}"/>
    <cellStyle name="Comma 3 39 6" xfId="2923" xr:uid="{00000000-0005-0000-0000-0000F7060000}"/>
    <cellStyle name="Comma 3 4" xfId="134" xr:uid="{00000000-0005-0000-0000-0000F8060000}"/>
    <cellStyle name="Comma 3 4 2" xfId="946" xr:uid="{00000000-0005-0000-0000-0000F9060000}"/>
    <cellStyle name="Comma 3 4 2 2" xfId="1734" xr:uid="{00000000-0005-0000-0000-0000FA060000}"/>
    <cellStyle name="Comma 3 4 2 2 2" xfId="3978" xr:uid="{00000000-0005-0000-0000-0000FB060000}"/>
    <cellStyle name="Comma 3 4 2 3" xfId="2458" xr:uid="{00000000-0005-0000-0000-0000FC060000}"/>
    <cellStyle name="Comma 3 4 2 3 2" xfId="4702" xr:uid="{00000000-0005-0000-0000-0000FD060000}"/>
    <cellStyle name="Comma 3 4 2 4" xfId="3192" xr:uid="{00000000-0005-0000-0000-0000FE060000}"/>
    <cellStyle name="Comma 3 4 3" xfId="1199" xr:uid="{00000000-0005-0000-0000-0000FF060000}"/>
    <cellStyle name="Comma 3 4 3 2" xfId="1986" xr:uid="{00000000-0005-0000-0000-000000070000}"/>
    <cellStyle name="Comma 3 4 3 2 2" xfId="4230" xr:uid="{00000000-0005-0000-0000-000001070000}"/>
    <cellStyle name="Comma 3 4 3 3" xfId="2710" xr:uid="{00000000-0005-0000-0000-000002070000}"/>
    <cellStyle name="Comma 3 4 3 3 2" xfId="4954" xr:uid="{00000000-0005-0000-0000-000003070000}"/>
    <cellStyle name="Comma 3 4 3 4" xfId="3444" xr:uid="{00000000-0005-0000-0000-000004070000}"/>
    <cellStyle name="Comma 3 4 4" xfId="1414" xr:uid="{00000000-0005-0000-0000-000005070000}"/>
    <cellStyle name="Comma 3 4 4 2" xfId="3658" xr:uid="{00000000-0005-0000-0000-000006070000}"/>
    <cellStyle name="Comma 3 4 5" xfId="2200" xr:uid="{00000000-0005-0000-0000-000007070000}"/>
    <cellStyle name="Comma 3 4 5 2" xfId="4444" xr:uid="{00000000-0005-0000-0000-000008070000}"/>
    <cellStyle name="Comma 3 4 6" xfId="2924" xr:uid="{00000000-0005-0000-0000-000009070000}"/>
    <cellStyle name="Comma 3 40" xfId="135" xr:uid="{00000000-0005-0000-0000-00000A070000}"/>
    <cellStyle name="Comma 3 40 2" xfId="947" xr:uid="{00000000-0005-0000-0000-00000B070000}"/>
    <cellStyle name="Comma 3 40 2 2" xfId="1735" xr:uid="{00000000-0005-0000-0000-00000C070000}"/>
    <cellStyle name="Comma 3 40 2 2 2" xfId="3979" xr:uid="{00000000-0005-0000-0000-00000D070000}"/>
    <cellStyle name="Comma 3 40 2 3" xfId="2459" xr:uid="{00000000-0005-0000-0000-00000E070000}"/>
    <cellStyle name="Comma 3 40 2 3 2" xfId="4703" xr:uid="{00000000-0005-0000-0000-00000F070000}"/>
    <cellStyle name="Comma 3 40 2 4" xfId="3193" xr:uid="{00000000-0005-0000-0000-000010070000}"/>
    <cellStyle name="Comma 3 40 3" xfId="1200" xr:uid="{00000000-0005-0000-0000-000011070000}"/>
    <cellStyle name="Comma 3 40 3 2" xfId="1987" xr:uid="{00000000-0005-0000-0000-000012070000}"/>
    <cellStyle name="Comma 3 40 3 2 2" xfId="4231" xr:uid="{00000000-0005-0000-0000-000013070000}"/>
    <cellStyle name="Comma 3 40 3 3" xfId="2711" xr:uid="{00000000-0005-0000-0000-000014070000}"/>
    <cellStyle name="Comma 3 40 3 3 2" xfId="4955" xr:uid="{00000000-0005-0000-0000-000015070000}"/>
    <cellStyle name="Comma 3 40 3 4" xfId="3445" xr:uid="{00000000-0005-0000-0000-000016070000}"/>
    <cellStyle name="Comma 3 40 4" xfId="1415" xr:uid="{00000000-0005-0000-0000-000017070000}"/>
    <cellStyle name="Comma 3 40 4 2" xfId="3659" xr:uid="{00000000-0005-0000-0000-000018070000}"/>
    <cellStyle name="Comma 3 40 5" xfId="2201" xr:uid="{00000000-0005-0000-0000-000019070000}"/>
    <cellStyle name="Comma 3 40 5 2" xfId="4445" xr:uid="{00000000-0005-0000-0000-00001A070000}"/>
    <cellStyle name="Comma 3 40 6" xfId="2925" xr:uid="{00000000-0005-0000-0000-00001B070000}"/>
    <cellStyle name="Comma 3 41" xfId="136" xr:uid="{00000000-0005-0000-0000-00001C070000}"/>
    <cellStyle name="Comma 3 41 2" xfId="948" xr:uid="{00000000-0005-0000-0000-00001D070000}"/>
    <cellStyle name="Comma 3 41 2 2" xfId="1736" xr:uid="{00000000-0005-0000-0000-00001E070000}"/>
    <cellStyle name="Comma 3 41 2 2 2" xfId="3980" xr:uid="{00000000-0005-0000-0000-00001F070000}"/>
    <cellStyle name="Comma 3 41 2 3" xfId="2460" xr:uid="{00000000-0005-0000-0000-000020070000}"/>
    <cellStyle name="Comma 3 41 2 3 2" xfId="4704" xr:uid="{00000000-0005-0000-0000-000021070000}"/>
    <cellStyle name="Comma 3 41 2 4" xfId="3194" xr:uid="{00000000-0005-0000-0000-000022070000}"/>
    <cellStyle name="Comma 3 41 3" xfId="1201" xr:uid="{00000000-0005-0000-0000-000023070000}"/>
    <cellStyle name="Comma 3 41 3 2" xfId="1988" xr:uid="{00000000-0005-0000-0000-000024070000}"/>
    <cellStyle name="Comma 3 41 3 2 2" xfId="4232" xr:uid="{00000000-0005-0000-0000-000025070000}"/>
    <cellStyle name="Comma 3 41 3 3" xfId="2712" xr:uid="{00000000-0005-0000-0000-000026070000}"/>
    <cellStyle name="Comma 3 41 3 3 2" xfId="4956" xr:uid="{00000000-0005-0000-0000-000027070000}"/>
    <cellStyle name="Comma 3 41 3 4" xfId="3446" xr:uid="{00000000-0005-0000-0000-000028070000}"/>
    <cellStyle name="Comma 3 41 4" xfId="1416" xr:uid="{00000000-0005-0000-0000-000029070000}"/>
    <cellStyle name="Comma 3 41 4 2" xfId="3660" xr:uid="{00000000-0005-0000-0000-00002A070000}"/>
    <cellStyle name="Comma 3 41 5" xfId="2202" xr:uid="{00000000-0005-0000-0000-00002B070000}"/>
    <cellStyle name="Comma 3 41 5 2" xfId="4446" xr:uid="{00000000-0005-0000-0000-00002C070000}"/>
    <cellStyle name="Comma 3 41 6" xfId="2926" xr:uid="{00000000-0005-0000-0000-00002D070000}"/>
    <cellStyle name="Comma 3 42" xfId="137" xr:uid="{00000000-0005-0000-0000-00002E070000}"/>
    <cellStyle name="Comma 3 42 2" xfId="949" xr:uid="{00000000-0005-0000-0000-00002F070000}"/>
    <cellStyle name="Comma 3 42 2 2" xfId="1737" xr:uid="{00000000-0005-0000-0000-000030070000}"/>
    <cellStyle name="Comma 3 42 2 2 2" xfId="3981" xr:uid="{00000000-0005-0000-0000-000031070000}"/>
    <cellStyle name="Comma 3 42 2 3" xfId="2461" xr:uid="{00000000-0005-0000-0000-000032070000}"/>
    <cellStyle name="Comma 3 42 2 3 2" xfId="4705" xr:uid="{00000000-0005-0000-0000-000033070000}"/>
    <cellStyle name="Comma 3 42 2 4" xfId="3195" xr:uid="{00000000-0005-0000-0000-000034070000}"/>
    <cellStyle name="Comma 3 42 3" xfId="1202" xr:uid="{00000000-0005-0000-0000-000035070000}"/>
    <cellStyle name="Comma 3 42 3 2" xfId="1989" xr:uid="{00000000-0005-0000-0000-000036070000}"/>
    <cellStyle name="Comma 3 42 3 2 2" xfId="4233" xr:uid="{00000000-0005-0000-0000-000037070000}"/>
    <cellStyle name="Comma 3 42 3 3" xfId="2713" xr:uid="{00000000-0005-0000-0000-000038070000}"/>
    <cellStyle name="Comma 3 42 3 3 2" xfId="4957" xr:uid="{00000000-0005-0000-0000-000039070000}"/>
    <cellStyle name="Comma 3 42 3 4" xfId="3447" xr:uid="{00000000-0005-0000-0000-00003A070000}"/>
    <cellStyle name="Comma 3 42 4" xfId="1417" xr:uid="{00000000-0005-0000-0000-00003B070000}"/>
    <cellStyle name="Comma 3 42 4 2" xfId="3661" xr:uid="{00000000-0005-0000-0000-00003C070000}"/>
    <cellStyle name="Comma 3 42 5" xfId="2203" xr:uid="{00000000-0005-0000-0000-00003D070000}"/>
    <cellStyle name="Comma 3 42 5 2" xfId="4447" xr:uid="{00000000-0005-0000-0000-00003E070000}"/>
    <cellStyle name="Comma 3 42 6" xfId="2927" xr:uid="{00000000-0005-0000-0000-00003F070000}"/>
    <cellStyle name="Comma 3 43" xfId="138" xr:uid="{00000000-0005-0000-0000-000040070000}"/>
    <cellStyle name="Comma 3 43 2" xfId="950" xr:uid="{00000000-0005-0000-0000-000041070000}"/>
    <cellStyle name="Comma 3 43 2 2" xfId="1738" xr:uid="{00000000-0005-0000-0000-000042070000}"/>
    <cellStyle name="Comma 3 43 2 2 2" xfId="3982" xr:uid="{00000000-0005-0000-0000-000043070000}"/>
    <cellStyle name="Comma 3 43 2 3" xfId="2462" xr:uid="{00000000-0005-0000-0000-000044070000}"/>
    <cellStyle name="Comma 3 43 2 3 2" xfId="4706" xr:uid="{00000000-0005-0000-0000-000045070000}"/>
    <cellStyle name="Comma 3 43 2 4" xfId="3196" xr:uid="{00000000-0005-0000-0000-000046070000}"/>
    <cellStyle name="Comma 3 43 3" xfId="1203" xr:uid="{00000000-0005-0000-0000-000047070000}"/>
    <cellStyle name="Comma 3 43 3 2" xfId="1990" xr:uid="{00000000-0005-0000-0000-000048070000}"/>
    <cellStyle name="Comma 3 43 3 2 2" xfId="4234" xr:uid="{00000000-0005-0000-0000-000049070000}"/>
    <cellStyle name="Comma 3 43 3 3" xfId="2714" xr:uid="{00000000-0005-0000-0000-00004A070000}"/>
    <cellStyle name="Comma 3 43 3 3 2" xfId="4958" xr:uid="{00000000-0005-0000-0000-00004B070000}"/>
    <cellStyle name="Comma 3 43 3 4" xfId="3448" xr:uid="{00000000-0005-0000-0000-00004C070000}"/>
    <cellStyle name="Comma 3 43 4" xfId="1418" xr:uid="{00000000-0005-0000-0000-00004D070000}"/>
    <cellStyle name="Comma 3 43 4 2" xfId="3662" xr:uid="{00000000-0005-0000-0000-00004E070000}"/>
    <cellStyle name="Comma 3 43 5" xfId="2204" xr:uid="{00000000-0005-0000-0000-00004F070000}"/>
    <cellStyle name="Comma 3 43 5 2" xfId="4448" xr:uid="{00000000-0005-0000-0000-000050070000}"/>
    <cellStyle name="Comma 3 43 6" xfId="2928" xr:uid="{00000000-0005-0000-0000-000051070000}"/>
    <cellStyle name="Comma 3 44" xfId="139" xr:uid="{00000000-0005-0000-0000-000052070000}"/>
    <cellStyle name="Comma 3 44 2" xfId="951" xr:uid="{00000000-0005-0000-0000-000053070000}"/>
    <cellStyle name="Comma 3 44 2 2" xfId="1739" xr:uid="{00000000-0005-0000-0000-000054070000}"/>
    <cellStyle name="Comma 3 44 2 2 2" xfId="3983" xr:uid="{00000000-0005-0000-0000-000055070000}"/>
    <cellStyle name="Comma 3 44 2 3" xfId="2463" xr:uid="{00000000-0005-0000-0000-000056070000}"/>
    <cellStyle name="Comma 3 44 2 3 2" xfId="4707" xr:uid="{00000000-0005-0000-0000-000057070000}"/>
    <cellStyle name="Comma 3 44 2 4" xfId="3197" xr:uid="{00000000-0005-0000-0000-000058070000}"/>
    <cellStyle name="Comma 3 44 3" xfId="1204" xr:uid="{00000000-0005-0000-0000-000059070000}"/>
    <cellStyle name="Comma 3 44 3 2" xfId="1991" xr:uid="{00000000-0005-0000-0000-00005A070000}"/>
    <cellStyle name="Comma 3 44 3 2 2" xfId="4235" xr:uid="{00000000-0005-0000-0000-00005B070000}"/>
    <cellStyle name="Comma 3 44 3 3" xfId="2715" xr:uid="{00000000-0005-0000-0000-00005C070000}"/>
    <cellStyle name="Comma 3 44 3 3 2" xfId="4959" xr:uid="{00000000-0005-0000-0000-00005D070000}"/>
    <cellStyle name="Comma 3 44 3 4" xfId="3449" xr:uid="{00000000-0005-0000-0000-00005E070000}"/>
    <cellStyle name="Comma 3 44 4" xfId="1419" xr:uid="{00000000-0005-0000-0000-00005F070000}"/>
    <cellStyle name="Comma 3 44 4 2" xfId="3663" xr:uid="{00000000-0005-0000-0000-000060070000}"/>
    <cellStyle name="Comma 3 44 5" xfId="2205" xr:uid="{00000000-0005-0000-0000-000061070000}"/>
    <cellStyle name="Comma 3 44 5 2" xfId="4449" xr:uid="{00000000-0005-0000-0000-000062070000}"/>
    <cellStyle name="Comma 3 44 6" xfId="2929" xr:uid="{00000000-0005-0000-0000-000063070000}"/>
    <cellStyle name="Comma 3 45" xfId="140" xr:uid="{00000000-0005-0000-0000-000064070000}"/>
    <cellStyle name="Comma 3 45 2" xfId="952" xr:uid="{00000000-0005-0000-0000-000065070000}"/>
    <cellStyle name="Comma 3 45 2 2" xfId="1740" xr:uid="{00000000-0005-0000-0000-000066070000}"/>
    <cellStyle name="Comma 3 45 2 2 2" xfId="3984" xr:uid="{00000000-0005-0000-0000-000067070000}"/>
    <cellStyle name="Comma 3 45 2 3" xfId="2464" xr:uid="{00000000-0005-0000-0000-000068070000}"/>
    <cellStyle name="Comma 3 45 2 3 2" xfId="4708" xr:uid="{00000000-0005-0000-0000-000069070000}"/>
    <cellStyle name="Comma 3 45 2 4" xfId="3198" xr:uid="{00000000-0005-0000-0000-00006A070000}"/>
    <cellStyle name="Comma 3 45 3" xfId="1205" xr:uid="{00000000-0005-0000-0000-00006B070000}"/>
    <cellStyle name="Comma 3 45 3 2" xfId="1992" xr:uid="{00000000-0005-0000-0000-00006C070000}"/>
    <cellStyle name="Comma 3 45 3 2 2" xfId="4236" xr:uid="{00000000-0005-0000-0000-00006D070000}"/>
    <cellStyle name="Comma 3 45 3 3" xfId="2716" xr:uid="{00000000-0005-0000-0000-00006E070000}"/>
    <cellStyle name="Comma 3 45 3 3 2" xfId="4960" xr:uid="{00000000-0005-0000-0000-00006F070000}"/>
    <cellStyle name="Comma 3 45 3 4" xfId="3450" xr:uid="{00000000-0005-0000-0000-000070070000}"/>
    <cellStyle name="Comma 3 45 4" xfId="1420" xr:uid="{00000000-0005-0000-0000-000071070000}"/>
    <cellStyle name="Comma 3 45 4 2" xfId="3664" xr:uid="{00000000-0005-0000-0000-000072070000}"/>
    <cellStyle name="Comma 3 45 5" xfId="2206" xr:uid="{00000000-0005-0000-0000-000073070000}"/>
    <cellStyle name="Comma 3 45 5 2" xfId="4450" xr:uid="{00000000-0005-0000-0000-000074070000}"/>
    <cellStyle name="Comma 3 45 6" xfId="2930" xr:uid="{00000000-0005-0000-0000-000075070000}"/>
    <cellStyle name="Comma 3 46" xfId="141" xr:uid="{00000000-0005-0000-0000-000076070000}"/>
    <cellStyle name="Comma 3 46 2" xfId="953" xr:uid="{00000000-0005-0000-0000-000077070000}"/>
    <cellStyle name="Comma 3 46 2 2" xfId="1741" xr:uid="{00000000-0005-0000-0000-000078070000}"/>
    <cellStyle name="Comma 3 46 2 2 2" xfId="3985" xr:uid="{00000000-0005-0000-0000-000079070000}"/>
    <cellStyle name="Comma 3 46 2 3" xfId="2465" xr:uid="{00000000-0005-0000-0000-00007A070000}"/>
    <cellStyle name="Comma 3 46 2 3 2" xfId="4709" xr:uid="{00000000-0005-0000-0000-00007B070000}"/>
    <cellStyle name="Comma 3 46 2 4" xfId="3199" xr:uid="{00000000-0005-0000-0000-00007C070000}"/>
    <cellStyle name="Comma 3 46 3" xfId="1206" xr:uid="{00000000-0005-0000-0000-00007D070000}"/>
    <cellStyle name="Comma 3 46 3 2" xfId="1993" xr:uid="{00000000-0005-0000-0000-00007E070000}"/>
    <cellStyle name="Comma 3 46 3 2 2" xfId="4237" xr:uid="{00000000-0005-0000-0000-00007F070000}"/>
    <cellStyle name="Comma 3 46 3 3" xfId="2717" xr:uid="{00000000-0005-0000-0000-000080070000}"/>
    <cellStyle name="Comma 3 46 3 3 2" xfId="4961" xr:uid="{00000000-0005-0000-0000-000081070000}"/>
    <cellStyle name="Comma 3 46 3 4" xfId="3451" xr:uid="{00000000-0005-0000-0000-000082070000}"/>
    <cellStyle name="Comma 3 46 4" xfId="1421" xr:uid="{00000000-0005-0000-0000-000083070000}"/>
    <cellStyle name="Comma 3 46 4 2" xfId="3665" xr:uid="{00000000-0005-0000-0000-000084070000}"/>
    <cellStyle name="Comma 3 46 5" xfId="2207" xr:uid="{00000000-0005-0000-0000-000085070000}"/>
    <cellStyle name="Comma 3 46 5 2" xfId="4451" xr:uid="{00000000-0005-0000-0000-000086070000}"/>
    <cellStyle name="Comma 3 46 6" xfId="2931" xr:uid="{00000000-0005-0000-0000-000087070000}"/>
    <cellStyle name="Comma 3 47" xfId="142" xr:uid="{00000000-0005-0000-0000-000088070000}"/>
    <cellStyle name="Comma 3 47 2" xfId="954" xr:uid="{00000000-0005-0000-0000-000089070000}"/>
    <cellStyle name="Comma 3 47 2 2" xfId="1742" xr:uid="{00000000-0005-0000-0000-00008A070000}"/>
    <cellStyle name="Comma 3 47 2 2 2" xfId="3986" xr:uid="{00000000-0005-0000-0000-00008B070000}"/>
    <cellStyle name="Comma 3 47 2 3" xfId="2466" xr:uid="{00000000-0005-0000-0000-00008C070000}"/>
    <cellStyle name="Comma 3 47 2 3 2" xfId="4710" xr:uid="{00000000-0005-0000-0000-00008D070000}"/>
    <cellStyle name="Comma 3 47 2 4" xfId="3200" xr:uid="{00000000-0005-0000-0000-00008E070000}"/>
    <cellStyle name="Comma 3 47 3" xfId="1207" xr:uid="{00000000-0005-0000-0000-00008F070000}"/>
    <cellStyle name="Comma 3 47 3 2" xfId="1994" xr:uid="{00000000-0005-0000-0000-000090070000}"/>
    <cellStyle name="Comma 3 47 3 2 2" xfId="4238" xr:uid="{00000000-0005-0000-0000-000091070000}"/>
    <cellStyle name="Comma 3 47 3 3" xfId="2718" xr:uid="{00000000-0005-0000-0000-000092070000}"/>
    <cellStyle name="Comma 3 47 3 3 2" xfId="4962" xr:uid="{00000000-0005-0000-0000-000093070000}"/>
    <cellStyle name="Comma 3 47 3 4" xfId="3452" xr:uid="{00000000-0005-0000-0000-000094070000}"/>
    <cellStyle name="Comma 3 47 4" xfId="1422" xr:uid="{00000000-0005-0000-0000-000095070000}"/>
    <cellStyle name="Comma 3 47 4 2" xfId="3666" xr:uid="{00000000-0005-0000-0000-000096070000}"/>
    <cellStyle name="Comma 3 47 5" xfId="2208" xr:uid="{00000000-0005-0000-0000-000097070000}"/>
    <cellStyle name="Comma 3 47 5 2" xfId="4452" xr:uid="{00000000-0005-0000-0000-000098070000}"/>
    <cellStyle name="Comma 3 47 6" xfId="2932" xr:uid="{00000000-0005-0000-0000-000099070000}"/>
    <cellStyle name="Comma 3 48" xfId="143" xr:uid="{00000000-0005-0000-0000-00009A070000}"/>
    <cellStyle name="Comma 3 48 2" xfId="955" xr:uid="{00000000-0005-0000-0000-00009B070000}"/>
    <cellStyle name="Comma 3 48 2 2" xfId="1743" xr:uid="{00000000-0005-0000-0000-00009C070000}"/>
    <cellStyle name="Comma 3 48 2 2 2" xfId="3987" xr:uid="{00000000-0005-0000-0000-00009D070000}"/>
    <cellStyle name="Comma 3 48 2 3" xfId="2467" xr:uid="{00000000-0005-0000-0000-00009E070000}"/>
    <cellStyle name="Comma 3 48 2 3 2" xfId="4711" xr:uid="{00000000-0005-0000-0000-00009F070000}"/>
    <cellStyle name="Comma 3 48 2 4" xfId="3201" xr:uid="{00000000-0005-0000-0000-0000A0070000}"/>
    <cellStyle name="Comma 3 48 3" xfId="1208" xr:uid="{00000000-0005-0000-0000-0000A1070000}"/>
    <cellStyle name="Comma 3 48 3 2" xfId="1995" xr:uid="{00000000-0005-0000-0000-0000A2070000}"/>
    <cellStyle name="Comma 3 48 3 2 2" xfId="4239" xr:uid="{00000000-0005-0000-0000-0000A3070000}"/>
    <cellStyle name="Comma 3 48 3 3" xfId="2719" xr:uid="{00000000-0005-0000-0000-0000A4070000}"/>
    <cellStyle name="Comma 3 48 3 3 2" xfId="4963" xr:uid="{00000000-0005-0000-0000-0000A5070000}"/>
    <cellStyle name="Comma 3 48 3 4" xfId="3453" xr:uid="{00000000-0005-0000-0000-0000A6070000}"/>
    <cellStyle name="Comma 3 48 4" xfId="1423" xr:uid="{00000000-0005-0000-0000-0000A7070000}"/>
    <cellStyle name="Comma 3 48 4 2" xfId="3667" xr:uid="{00000000-0005-0000-0000-0000A8070000}"/>
    <cellStyle name="Comma 3 48 5" xfId="2209" xr:uid="{00000000-0005-0000-0000-0000A9070000}"/>
    <cellStyle name="Comma 3 48 5 2" xfId="4453" xr:uid="{00000000-0005-0000-0000-0000AA070000}"/>
    <cellStyle name="Comma 3 48 6" xfId="2933" xr:uid="{00000000-0005-0000-0000-0000AB070000}"/>
    <cellStyle name="Comma 3 49" xfId="144" xr:uid="{00000000-0005-0000-0000-0000AC070000}"/>
    <cellStyle name="Comma 3 49 2" xfId="956" xr:uid="{00000000-0005-0000-0000-0000AD070000}"/>
    <cellStyle name="Comma 3 49 2 2" xfId="1744" xr:uid="{00000000-0005-0000-0000-0000AE070000}"/>
    <cellStyle name="Comma 3 49 2 2 2" xfId="3988" xr:uid="{00000000-0005-0000-0000-0000AF070000}"/>
    <cellStyle name="Comma 3 49 2 3" xfId="2468" xr:uid="{00000000-0005-0000-0000-0000B0070000}"/>
    <cellStyle name="Comma 3 49 2 3 2" xfId="4712" xr:uid="{00000000-0005-0000-0000-0000B1070000}"/>
    <cellStyle name="Comma 3 49 2 4" xfId="3202" xr:uid="{00000000-0005-0000-0000-0000B2070000}"/>
    <cellStyle name="Comma 3 49 3" xfId="1209" xr:uid="{00000000-0005-0000-0000-0000B3070000}"/>
    <cellStyle name="Comma 3 49 3 2" xfId="1996" xr:uid="{00000000-0005-0000-0000-0000B4070000}"/>
    <cellStyle name="Comma 3 49 3 2 2" xfId="4240" xr:uid="{00000000-0005-0000-0000-0000B5070000}"/>
    <cellStyle name="Comma 3 49 3 3" xfId="2720" xr:uid="{00000000-0005-0000-0000-0000B6070000}"/>
    <cellStyle name="Comma 3 49 3 3 2" xfId="4964" xr:uid="{00000000-0005-0000-0000-0000B7070000}"/>
    <cellStyle name="Comma 3 49 3 4" xfId="3454" xr:uid="{00000000-0005-0000-0000-0000B8070000}"/>
    <cellStyle name="Comma 3 49 4" xfId="1424" xr:uid="{00000000-0005-0000-0000-0000B9070000}"/>
    <cellStyle name="Comma 3 49 4 2" xfId="3668" xr:uid="{00000000-0005-0000-0000-0000BA070000}"/>
    <cellStyle name="Comma 3 49 5" xfId="2210" xr:uid="{00000000-0005-0000-0000-0000BB070000}"/>
    <cellStyle name="Comma 3 49 5 2" xfId="4454" xr:uid="{00000000-0005-0000-0000-0000BC070000}"/>
    <cellStyle name="Comma 3 49 6" xfId="2934" xr:uid="{00000000-0005-0000-0000-0000BD070000}"/>
    <cellStyle name="Comma 3 5" xfId="145" xr:uid="{00000000-0005-0000-0000-0000BE070000}"/>
    <cellStyle name="Comma 3 5 2" xfId="957" xr:uid="{00000000-0005-0000-0000-0000BF070000}"/>
    <cellStyle name="Comma 3 5 2 2" xfId="1745" xr:uid="{00000000-0005-0000-0000-0000C0070000}"/>
    <cellStyle name="Comma 3 5 2 2 2" xfId="3989" xr:uid="{00000000-0005-0000-0000-0000C1070000}"/>
    <cellStyle name="Comma 3 5 2 3" xfId="2469" xr:uid="{00000000-0005-0000-0000-0000C2070000}"/>
    <cellStyle name="Comma 3 5 2 3 2" xfId="4713" xr:uid="{00000000-0005-0000-0000-0000C3070000}"/>
    <cellStyle name="Comma 3 5 2 4" xfId="3203" xr:uid="{00000000-0005-0000-0000-0000C4070000}"/>
    <cellStyle name="Comma 3 5 3" xfId="1210" xr:uid="{00000000-0005-0000-0000-0000C5070000}"/>
    <cellStyle name="Comma 3 5 3 2" xfId="1997" xr:uid="{00000000-0005-0000-0000-0000C6070000}"/>
    <cellStyle name="Comma 3 5 3 2 2" xfId="4241" xr:uid="{00000000-0005-0000-0000-0000C7070000}"/>
    <cellStyle name="Comma 3 5 3 3" xfId="2721" xr:uid="{00000000-0005-0000-0000-0000C8070000}"/>
    <cellStyle name="Comma 3 5 3 3 2" xfId="4965" xr:uid="{00000000-0005-0000-0000-0000C9070000}"/>
    <cellStyle name="Comma 3 5 3 4" xfId="3455" xr:uid="{00000000-0005-0000-0000-0000CA070000}"/>
    <cellStyle name="Comma 3 5 4" xfId="1425" xr:uid="{00000000-0005-0000-0000-0000CB070000}"/>
    <cellStyle name="Comma 3 5 4 2" xfId="3669" xr:uid="{00000000-0005-0000-0000-0000CC070000}"/>
    <cellStyle name="Comma 3 5 5" xfId="2211" xr:uid="{00000000-0005-0000-0000-0000CD070000}"/>
    <cellStyle name="Comma 3 5 5 2" xfId="4455" xr:uid="{00000000-0005-0000-0000-0000CE070000}"/>
    <cellStyle name="Comma 3 5 6" xfId="2935" xr:uid="{00000000-0005-0000-0000-0000CF070000}"/>
    <cellStyle name="Comma 3 50" xfId="146" xr:uid="{00000000-0005-0000-0000-0000D0070000}"/>
    <cellStyle name="Comma 3 50 2" xfId="958" xr:uid="{00000000-0005-0000-0000-0000D1070000}"/>
    <cellStyle name="Comma 3 50 2 2" xfId="1746" xr:uid="{00000000-0005-0000-0000-0000D2070000}"/>
    <cellStyle name="Comma 3 50 2 2 2" xfId="3990" xr:uid="{00000000-0005-0000-0000-0000D3070000}"/>
    <cellStyle name="Comma 3 50 2 3" xfId="2470" xr:uid="{00000000-0005-0000-0000-0000D4070000}"/>
    <cellStyle name="Comma 3 50 2 3 2" xfId="4714" xr:uid="{00000000-0005-0000-0000-0000D5070000}"/>
    <cellStyle name="Comma 3 50 2 4" xfId="3204" xr:uid="{00000000-0005-0000-0000-0000D6070000}"/>
    <cellStyle name="Comma 3 50 3" xfId="1211" xr:uid="{00000000-0005-0000-0000-0000D7070000}"/>
    <cellStyle name="Comma 3 50 3 2" xfId="1998" xr:uid="{00000000-0005-0000-0000-0000D8070000}"/>
    <cellStyle name="Comma 3 50 3 2 2" xfId="4242" xr:uid="{00000000-0005-0000-0000-0000D9070000}"/>
    <cellStyle name="Comma 3 50 3 3" xfId="2722" xr:uid="{00000000-0005-0000-0000-0000DA070000}"/>
    <cellStyle name="Comma 3 50 3 3 2" xfId="4966" xr:uid="{00000000-0005-0000-0000-0000DB070000}"/>
    <cellStyle name="Comma 3 50 3 4" xfId="3456" xr:uid="{00000000-0005-0000-0000-0000DC070000}"/>
    <cellStyle name="Comma 3 50 4" xfId="1426" xr:uid="{00000000-0005-0000-0000-0000DD070000}"/>
    <cellStyle name="Comma 3 50 4 2" xfId="3670" xr:uid="{00000000-0005-0000-0000-0000DE070000}"/>
    <cellStyle name="Comma 3 50 5" xfId="2212" xr:uid="{00000000-0005-0000-0000-0000DF070000}"/>
    <cellStyle name="Comma 3 50 5 2" xfId="4456" xr:uid="{00000000-0005-0000-0000-0000E0070000}"/>
    <cellStyle name="Comma 3 50 6" xfId="2936" xr:uid="{00000000-0005-0000-0000-0000E1070000}"/>
    <cellStyle name="Comma 3 51" xfId="147" xr:uid="{00000000-0005-0000-0000-0000E2070000}"/>
    <cellStyle name="Comma 3 51 2" xfId="959" xr:uid="{00000000-0005-0000-0000-0000E3070000}"/>
    <cellStyle name="Comma 3 51 2 2" xfId="1747" xr:uid="{00000000-0005-0000-0000-0000E4070000}"/>
    <cellStyle name="Comma 3 51 2 2 2" xfId="3991" xr:uid="{00000000-0005-0000-0000-0000E5070000}"/>
    <cellStyle name="Comma 3 51 2 3" xfId="2471" xr:uid="{00000000-0005-0000-0000-0000E6070000}"/>
    <cellStyle name="Comma 3 51 2 3 2" xfId="4715" xr:uid="{00000000-0005-0000-0000-0000E7070000}"/>
    <cellStyle name="Comma 3 51 2 4" xfId="3205" xr:uid="{00000000-0005-0000-0000-0000E8070000}"/>
    <cellStyle name="Comma 3 51 3" xfId="1212" xr:uid="{00000000-0005-0000-0000-0000E9070000}"/>
    <cellStyle name="Comma 3 51 3 2" xfId="1999" xr:uid="{00000000-0005-0000-0000-0000EA070000}"/>
    <cellStyle name="Comma 3 51 3 2 2" xfId="4243" xr:uid="{00000000-0005-0000-0000-0000EB070000}"/>
    <cellStyle name="Comma 3 51 3 3" xfId="2723" xr:uid="{00000000-0005-0000-0000-0000EC070000}"/>
    <cellStyle name="Comma 3 51 3 3 2" xfId="4967" xr:uid="{00000000-0005-0000-0000-0000ED070000}"/>
    <cellStyle name="Comma 3 51 3 4" xfId="3457" xr:uid="{00000000-0005-0000-0000-0000EE070000}"/>
    <cellStyle name="Comma 3 51 4" xfId="1427" xr:uid="{00000000-0005-0000-0000-0000EF070000}"/>
    <cellStyle name="Comma 3 51 4 2" xfId="3671" xr:uid="{00000000-0005-0000-0000-0000F0070000}"/>
    <cellStyle name="Comma 3 51 5" xfId="2213" xr:uid="{00000000-0005-0000-0000-0000F1070000}"/>
    <cellStyle name="Comma 3 51 5 2" xfId="4457" xr:uid="{00000000-0005-0000-0000-0000F2070000}"/>
    <cellStyle name="Comma 3 51 6" xfId="2937" xr:uid="{00000000-0005-0000-0000-0000F3070000}"/>
    <cellStyle name="Comma 3 52" xfId="148" xr:uid="{00000000-0005-0000-0000-0000F4070000}"/>
    <cellStyle name="Comma 3 52 2" xfId="960" xr:uid="{00000000-0005-0000-0000-0000F5070000}"/>
    <cellStyle name="Comma 3 52 2 2" xfId="1748" xr:uid="{00000000-0005-0000-0000-0000F6070000}"/>
    <cellStyle name="Comma 3 52 2 2 2" xfId="3992" xr:uid="{00000000-0005-0000-0000-0000F7070000}"/>
    <cellStyle name="Comma 3 52 2 3" xfId="2472" xr:uid="{00000000-0005-0000-0000-0000F8070000}"/>
    <cellStyle name="Comma 3 52 2 3 2" xfId="4716" xr:uid="{00000000-0005-0000-0000-0000F9070000}"/>
    <cellStyle name="Comma 3 52 2 4" xfId="3206" xr:uid="{00000000-0005-0000-0000-0000FA070000}"/>
    <cellStyle name="Comma 3 52 3" xfId="1213" xr:uid="{00000000-0005-0000-0000-0000FB070000}"/>
    <cellStyle name="Comma 3 52 3 2" xfId="2000" xr:uid="{00000000-0005-0000-0000-0000FC070000}"/>
    <cellStyle name="Comma 3 52 3 2 2" xfId="4244" xr:uid="{00000000-0005-0000-0000-0000FD070000}"/>
    <cellStyle name="Comma 3 52 3 3" xfId="2724" xr:uid="{00000000-0005-0000-0000-0000FE070000}"/>
    <cellStyle name="Comma 3 52 3 3 2" xfId="4968" xr:uid="{00000000-0005-0000-0000-0000FF070000}"/>
    <cellStyle name="Comma 3 52 3 4" xfId="3458" xr:uid="{00000000-0005-0000-0000-000000080000}"/>
    <cellStyle name="Comma 3 52 4" xfId="1428" xr:uid="{00000000-0005-0000-0000-000001080000}"/>
    <cellStyle name="Comma 3 52 4 2" xfId="3672" xr:uid="{00000000-0005-0000-0000-000002080000}"/>
    <cellStyle name="Comma 3 52 5" xfId="2214" xr:uid="{00000000-0005-0000-0000-000003080000}"/>
    <cellStyle name="Comma 3 52 5 2" xfId="4458" xr:uid="{00000000-0005-0000-0000-000004080000}"/>
    <cellStyle name="Comma 3 52 6" xfId="2938" xr:uid="{00000000-0005-0000-0000-000005080000}"/>
    <cellStyle name="Comma 3 53" xfId="149" xr:uid="{00000000-0005-0000-0000-000006080000}"/>
    <cellStyle name="Comma 3 53 2" xfId="961" xr:uid="{00000000-0005-0000-0000-000007080000}"/>
    <cellStyle name="Comma 3 53 2 2" xfId="1749" xr:uid="{00000000-0005-0000-0000-000008080000}"/>
    <cellStyle name="Comma 3 53 2 2 2" xfId="3993" xr:uid="{00000000-0005-0000-0000-000009080000}"/>
    <cellStyle name="Comma 3 53 2 3" xfId="2473" xr:uid="{00000000-0005-0000-0000-00000A080000}"/>
    <cellStyle name="Comma 3 53 2 3 2" xfId="4717" xr:uid="{00000000-0005-0000-0000-00000B080000}"/>
    <cellStyle name="Comma 3 53 2 4" xfId="3207" xr:uid="{00000000-0005-0000-0000-00000C080000}"/>
    <cellStyle name="Comma 3 53 3" xfId="1214" xr:uid="{00000000-0005-0000-0000-00000D080000}"/>
    <cellStyle name="Comma 3 53 3 2" xfId="2001" xr:uid="{00000000-0005-0000-0000-00000E080000}"/>
    <cellStyle name="Comma 3 53 3 2 2" xfId="4245" xr:uid="{00000000-0005-0000-0000-00000F080000}"/>
    <cellStyle name="Comma 3 53 3 3" xfId="2725" xr:uid="{00000000-0005-0000-0000-000010080000}"/>
    <cellStyle name="Comma 3 53 3 3 2" xfId="4969" xr:uid="{00000000-0005-0000-0000-000011080000}"/>
    <cellStyle name="Comma 3 53 3 4" xfId="3459" xr:uid="{00000000-0005-0000-0000-000012080000}"/>
    <cellStyle name="Comma 3 53 4" xfId="1429" xr:uid="{00000000-0005-0000-0000-000013080000}"/>
    <cellStyle name="Comma 3 53 4 2" xfId="3673" xr:uid="{00000000-0005-0000-0000-000014080000}"/>
    <cellStyle name="Comma 3 53 5" xfId="2215" xr:uid="{00000000-0005-0000-0000-000015080000}"/>
    <cellStyle name="Comma 3 53 5 2" xfId="4459" xr:uid="{00000000-0005-0000-0000-000016080000}"/>
    <cellStyle name="Comma 3 53 6" xfId="2939" xr:uid="{00000000-0005-0000-0000-000017080000}"/>
    <cellStyle name="Comma 3 54" xfId="101" xr:uid="{00000000-0005-0000-0000-000018080000}"/>
    <cellStyle name="Comma 3 54 2" xfId="913" xr:uid="{00000000-0005-0000-0000-000019080000}"/>
    <cellStyle name="Comma 3 54 2 2" xfId="1701" xr:uid="{00000000-0005-0000-0000-00001A080000}"/>
    <cellStyle name="Comma 3 54 2 2 2" xfId="3945" xr:uid="{00000000-0005-0000-0000-00001B080000}"/>
    <cellStyle name="Comma 3 54 2 3" xfId="2425" xr:uid="{00000000-0005-0000-0000-00001C080000}"/>
    <cellStyle name="Comma 3 54 2 3 2" xfId="4669" xr:uid="{00000000-0005-0000-0000-00001D080000}"/>
    <cellStyle name="Comma 3 54 2 4" xfId="3159" xr:uid="{00000000-0005-0000-0000-00001E080000}"/>
    <cellStyle name="Comma 3 54 3" xfId="1166" xr:uid="{00000000-0005-0000-0000-00001F080000}"/>
    <cellStyle name="Comma 3 54 3 2" xfId="1953" xr:uid="{00000000-0005-0000-0000-000020080000}"/>
    <cellStyle name="Comma 3 54 3 2 2" xfId="4197" xr:uid="{00000000-0005-0000-0000-000021080000}"/>
    <cellStyle name="Comma 3 54 3 3" xfId="2677" xr:uid="{00000000-0005-0000-0000-000022080000}"/>
    <cellStyle name="Comma 3 54 3 3 2" xfId="4921" xr:uid="{00000000-0005-0000-0000-000023080000}"/>
    <cellStyle name="Comma 3 54 3 4" xfId="3411" xr:uid="{00000000-0005-0000-0000-000024080000}"/>
    <cellStyle name="Comma 3 54 4" xfId="1381" xr:uid="{00000000-0005-0000-0000-000025080000}"/>
    <cellStyle name="Comma 3 54 4 2" xfId="3625" xr:uid="{00000000-0005-0000-0000-000026080000}"/>
    <cellStyle name="Comma 3 54 5" xfId="2167" xr:uid="{00000000-0005-0000-0000-000027080000}"/>
    <cellStyle name="Comma 3 54 5 2" xfId="4411" xr:uid="{00000000-0005-0000-0000-000028080000}"/>
    <cellStyle name="Comma 3 54 6" xfId="2891" xr:uid="{00000000-0005-0000-0000-000029080000}"/>
    <cellStyle name="Comma 3 55" xfId="869" xr:uid="{00000000-0005-0000-0000-00002A080000}"/>
    <cellStyle name="Comma 3 55 2" xfId="1657" xr:uid="{00000000-0005-0000-0000-00002B080000}"/>
    <cellStyle name="Comma 3 55 2 2" xfId="3901" xr:uid="{00000000-0005-0000-0000-00002C080000}"/>
    <cellStyle name="Comma 3 55 3" xfId="2381" xr:uid="{00000000-0005-0000-0000-00002D080000}"/>
    <cellStyle name="Comma 3 55 3 2" xfId="4625" xr:uid="{00000000-0005-0000-0000-00002E080000}"/>
    <cellStyle name="Comma 3 55 4" xfId="3115" xr:uid="{00000000-0005-0000-0000-00002F080000}"/>
    <cellStyle name="Comma 3 56" xfId="1077" xr:uid="{00000000-0005-0000-0000-000030080000}"/>
    <cellStyle name="Comma 3 56 2" xfId="1864" xr:uid="{00000000-0005-0000-0000-000031080000}"/>
    <cellStyle name="Comma 3 56 2 2" xfId="4108" xr:uid="{00000000-0005-0000-0000-000032080000}"/>
    <cellStyle name="Comma 3 56 3" xfId="2588" xr:uid="{00000000-0005-0000-0000-000033080000}"/>
    <cellStyle name="Comma 3 56 3 2" xfId="4832" xr:uid="{00000000-0005-0000-0000-000034080000}"/>
    <cellStyle name="Comma 3 56 4" xfId="3322" xr:uid="{00000000-0005-0000-0000-000035080000}"/>
    <cellStyle name="Comma 3 57" xfId="1099" xr:uid="{00000000-0005-0000-0000-000036080000}"/>
    <cellStyle name="Comma 3 57 2" xfId="1886" xr:uid="{00000000-0005-0000-0000-000037080000}"/>
    <cellStyle name="Comma 3 57 2 2" xfId="4130" xr:uid="{00000000-0005-0000-0000-000038080000}"/>
    <cellStyle name="Comma 3 57 3" xfId="2610" xr:uid="{00000000-0005-0000-0000-000039080000}"/>
    <cellStyle name="Comma 3 57 3 2" xfId="4854" xr:uid="{00000000-0005-0000-0000-00003A080000}"/>
    <cellStyle name="Comma 3 57 4" xfId="3344" xr:uid="{00000000-0005-0000-0000-00003B080000}"/>
    <cellStyle name="Comma 3 58" xfId="1121" xr:uid="{00000000-0005-0000-0000-00003C080000}"/>
    <cellStyle name="Comma 3 58 2" xfId="1908" xr:uid="{00000000-0005-0000-0000-00003D080000}"/>
    <cellStyle name="Comma 3 58 2 2" xfId="4152" xr:uid="{00000000-0005-0000-0000-00003E080000}"/>
    <cellStyle name="Comma 3 58 3" xfId="2632" xr:uid="{00000000-0005-0000-0000-00003F080000}"/>
    <cellStyle name="Comma 3 58 3 2" xfId="4876" xr:uid="{00000000-0005-0000-0000-000040080000}"/>
    <cellStyle name="Comma 3 58 4" xfId="3366" xr:uid="{00000000-0005-0000-0000-000041080000}"/>
    <cellStyle name="Comma 3 59" xfId="1337" xr:uid="{00000000-0005-0000-0000-000042080000}"/>
    <cellStyle name="Comma 3 59 2" xfId="3581" xr:uid="{00000000-0005-0000-0000-000043080000}"/>
    <cellStyle name="Comma 3 6" xfId="150" xr:uid="{00000000-0005-0000-0000-000044080000}"/>
    <cellStyle name="Comma 3 6 2" xfId="962" xr:uid="{00000000-0005-0000-0000-000045080000}"/>
    <cellStyle name="Comma 3 6 2 2" xfId="1750" xr:uid="{00000000-0005-0000-0000-000046080000}"/>
    <cellStyle name="Comma 3 6 2 2 2" xfId="3994" xr:uid="{00000000-0005-0000-0000-000047080000}"/>
    <cellStyle name="Comma 3 6 2 3" xfId="2474" xr:uid="{00000000-0005-0000-0000-000048080000}"/>
    <cellStyle name="Comma 3 6 2 3 2" xfId="4718" xr:uid="{00000000-0005-0000-0000-000049080000}"/>
    <cellStyle name="Comma 3 6 2 4" xfId="3208" xr:uid="{00000000-0005-0000-0000-00004A080000}"/>
    <cellStyle name="Comma 3 6 3" xfId="1215" xr:uid="{00000000-0005-0000-0000-00004B080000}"/>
    <cellStyle name="Comma 3 6 3 2" xfId="2002" xr:uid="{00000000-0005-0000-0000-00004C080000}"/>
    <cellStyle name="Comma 3 6 3 2 2" xfId="4246" xr:uid="{00000000-0005-0000-0000-00004D080000}"/>
    <cellStyle name="Comma 3 6 3 3" xfId="2726" xr:uid="{00000000-0005-0000-0000-00004E080000}"/>
    <cellStyle name="Comma 3 6 3 3 2" xfId="4970" xr:uid="{00000000-0005-0000-0000-00004F080000}"/>
    <cellStyle name="Comma 3 6 3 4" xfId="3460" xr:uid="{00000000-0005-0000-0000-000050080000}"/>
    <cellStyle name="Comma 3 6 4" xfId="1430" xr:uid="{00000000-0005-0000-0000-000051080000}"/>
    <cellStyle name="Comma 3 6 4 2" xfId="3674" xr:uid="{00000000-0005-0000-0000-000052080000}"/>
    <cellStyle name="Comma 3 6 5" xfId="2216" xr:uid="{00000000-0005-0000-0000-000053080000}"/>
    <cellStyle name="Comma 3 6 5 2" xfId="4460" xr:uid="{00000000-0005-0000-0000-000054080000}"/>
    <cellStyle name="Comma 3 6 6" xfId="2940" xr:uid="{00000000-0005-0000-0000-000055080000}"/>
    <cellStyle name="Comma 3 60" xfId="2123" xr:uid="{00000000-0005-0000-0000-000056080000}"/>
    <cellStyle name="Comma 3 60 2" xfId="4367" xr:uid="{00000000-0005-0000-0000-000057080000}"/>
    <cellStyle name="Comma 3 61" xfId="2847" xr:uid="{00000000-0005-0000-0000-000058080000}"/>
    <cellStyle name="Comma 3 62" xfId="5089" xr:uid="{00000000-0005-0000-0000-000059080000}"/>
    <cellStyle name="Comma 3 7" xfId="151" xr:uid="{00000000-0005-0000-0000-00005A080000}"/>
    <cellStyle name="Comma 3 7 2" xfId="963" xr:uid="{00000000-0005-0000-0000-00005B080000}"/>
    <cellStyle name="Comma 3 7 2 2" xfId="1751" xr:uid="{00000000-0005-0000-0000-00005C080000}"/>
    <cellStyle name="Comma 3 7 2 2 2" xfId="3995" xr:uid="{00000000-0005-0000-0000-00005D080000}"/>
    <cellStyle name="Comma 3 7 2 3" xfId="2475" xr:uid="{00000000-0005-0000-0000-00005E080000}"/>
    <cellStyle name="Comma 3 7 2 3 2" xfId="4719" xr:uid="{00000000-0005-0000-0000-00005F080000}"/>
    <cellStyle name="Comma 3 7 2 4" xfId="3209" xr:uid="{00000000-0005-0000-0000-000060080000}"/>
    <cellStyle name="Comma 3 7 3" xfId="1216" xr:uid="{00000000-0005-0000-0000-000061080000}"/>
    <cellStyle name="Comma 3 7 3 2" xfId="2003" xr:uid="{00000000-0005-0000-0000-000062080000}"/>
    <cellStyle name="Comma 3 7 3 2 2" xfId="4247" xr:uid="{00000000-0005-0000-0000-000063080000}"/>
    <cellStyle name="Comma 3 7 3 3" xfId="2727" xr:uid="{00000000-0005-0000-0000-000064080000}"/>
    <cellStyle name="Comma 3 7 3 3 2" xfId="4971" xr:uid="{00000000-0005-0000-0000-000065080000}"/>
    <cellStyle name="Comma 3 7 3 4" xfId="3461" xr:uid="{00000000-0005-0000-0000-000066080000}"/>
    <cellStyle name="Comma 3 7 4" xfId="1431" xr:uid="{00000000-0005-0000-0000-000067080000}"/>
    <cellStyle name="Comma 3 7 4 2" xfId="3675" xr:uid="{00000000-0005-0000-0000-000068080000}"/>
    <cellStyle name="Comma 3 7 5" xfId="2217" xr:uid="{00000000-0005-0000-0000-000069080000}"/>
    <cellStyle name="Comma 3 7 5 2" xfId="4461" xr:uid="{00000000-0005-0000-0000-00006A080000}"/>
    <cellStyle name="Comma 3 7 6" xfId="2941" xr:uid="{00000000-0005-0000-0000-00006B080000}"/>
    <cellStyle name="Comma 3 8" xfId="152" xr:uid="{00000000-0005-0000-0000-00006C080000}"/>
    <cellStyle name="Comma 3 8 2" xfId="964" xr:uid="{00000000-0005-0000-0000-00006D080000}"/>
    <cellStyle name="Comma 3 8 2 2" xfId="1752" xr:uid="{00000000-0005-0000-0000-00006E080000}"/>
    <cellStyle name="Comma 3 8 2 2 2" xfId="3996" xr:uid="{00000000-0005-0000-0000-00006F080000}"/>
    <cellStyle name="Comma 3 8 2 3" xfId="2476" xr:uid="{00000000-0005-0000-0000-000070080000}"/>
    <cellStyle name="Comma 3 8 2 3 2" xfId="4720" xr:uid="{00000000-0005-0000-0000-000071080000}"/>
    <cellStyle name="Comma 3 8 2 4" xfId="3210" xr:uid="{00000000-0005-0000-0000-000072080000}"/>
    <cellStyle name="Comma 3 8 3" xfId="1217" xr:uid="{00000000-0005-0000-0000-000073080000}"/>
    <cellStyle name="Comma 3 8 3 2" xfId="2004" xr:uid="{00000000-0005-0000-0000-000074080000}"/>
    <cellStyle name="Comma 3 8 3 2 2" xfId="4248" xr:uid="{00000000-0005-0000-0000-000075080000}"/>
    <cellStyle name="Comma 3 8 3 3" xfId="2728" xr:uid="{00000000-0005-0000-0000-000076080000}"/>
    <cellStyle name="Comma 3 8 3 3 2" xfId="4972" xr:uid="{00000000-0005-0000-0000-000077080000}"/>
    <cellStyle name="Comma 3 8 3 4" xfId="3462" xr:uid="{00000000-0005-0000-0000-000078080000}"/>
    <cellStyle name="Comma 3 8 4" xfId="1432" xr:uid="{00000000-0005-0000-0000-000079080000}"/>
    <cellStyle name="Comma 3 8 4 2" xfId="3676" xr:uid="{00000000-0005-0000-0000-00007A080000}"/>
    <cellStyle name="Comma 3 8 5" xfId="2218" xr:uid="{00000000-0005-0000-0000-00007B080000}"/>
    <cellStyle name="Comma 3 8 5 2" xfId="4462" xr:uid="{00000000-0005-0000-0000-00007C080000}"/>
    <cellStyle name="Comma 3 8 6" xfId="2942" xr:uid="{00000000-0005-0000-0000-00007D080000}"/>
    <cellStyle name="Comma 3 9" xfId="153" xr:uid="{00000000-0005-0000-0000-00007E080000}"/>
    <cellStyle name="Comma 3 9 2" xfId="965" xr:uid="{00000000-0005-0000-0000-00007F080000}"/>
    <cellStyle name="Comma 3 9 2 2" xfId="1753" xr:uid="{00000000-0005-0000-0000-000080080000}"/>
    <cellStyle name="Comma 3 9 2 2 2" xfId="3997" xr:uid="{00000000-0005-0000-0000-000081080000}"/>
    <cellStyle name="Comma 3 9 2 3" xfId="2477" xr:uid="{00000000-0005-0000-0000-000082080000}"/>
    <cellStyle name="Comma 3 9 2 3 2" xfId="4721" xr:uid="{00000000-0005-0000-0000-000083080000}"/>
    <cellStyle name="Comma 3 9 2 4" xfId="3211" xr:uid="{00000000-0005-0000-0000-000084080000}"/>
    <cellStyle name="Comma 3 9 3" xfId="1218" xr:uid="{00000000-0005-0000-0000-000085080000}"/>
    <cellStyle name="Comma 3 9 3 2" xfId="2005" xr:uid="{00000000-0005-0000-0000-000086080000}"/>
    <cellStyle name="Comma 3 9 3 2 2" xfId="4249" xr:uid="{00000000-0005-0000-0000-000087080000}"/>
    <cellStyle name="Comma 3 9 3 3" xfId="2729" xr:uid="{00000000-0005-0000-0000-000088080000}"/>
    <cellStyle name="Comma 3 9 3 3 2" xfId="4973" xr:uid="{00000000-0005-0000-0000-000089080000}"/>
    <cellStyle name="Comma 3 9 3 4" xfId="3463" xr:uid="{00000000-0005-0000-0000-00008A080000}"/>
    <cellStyle name="Comma 3 9 4" xfId="1433" xr:uid="{00000000-0005-0000-0000-00008B080000}"/>
    <cellStyle name="Comma 3 9 4 2" xfId="3677" xr:uid="{00000000-0005-0000-0000-00008C080000}"/>
    <cellStyle name="Comma 3 9 5" xfId="2219" xr:uid="{00000000-0005-0000-0000-00008D080000}"/>
    <cellStyle name="Comma 3 9 5 2" xfId="4463" xr:uid="{00000000-0005-0000-0000-00008E080000}"/>
    <cellStyle name="Comma 3 9 6" xfId="2943" xr:uid="{00000000-0005-0000-0000-00008F080000}"/>
    <cellStyle name="Comma 30" xfId="817" xr:uid="{00000000-0005-0000-0000-000090080000}"/>
    <cellStyle name="Comma 30 2" xfId="1051" xr:uid="{00000000-0005-0000-0000-000091080000}"/>
    <cellStyle name="Comma 30 2 2" xfId="1839" xr:uid="{00000000-0005-0000-0000-000092080000}"/>
    <cellStyle name="Comma 30 2 2 2" xfId="4083" xr:uid="{00000000-0005-0000-0000-000093080000}"/>
    <cellStyle name="Comma 30 2 3" xfId="2563" xr:uid="{00000000-0005-0000-0000-000094080000}"/>
    <cellStyle name="Comma 30 2 3 2" xfId="4807" xr:uid="{00000000-0005-0000-0000-000095080000}"/>
    <cellStyle name="Comma 30 2 4" xfId="3297" xr:uid="{00000000-0005-0000-0000-000096080000}"/>
    <cellStyle name="Comma 30 3" xfId="1305" xr:uid="{00000000-0005-0000-0000-000097080000}"/>
    <cellStyle name="Comma 30 3 2" xfId="2092" xr:uid="{00000000-0005-0000-0000-000098080000}"/>
    <cellStyle name="Comma 30 3 2 2" xfId="4336" xr:uid="{00000000-0005-0000-0000-000099080000}"/>
    <cellStyle name="Comma 30 3 3" xfId="2814" xr:uid="{00000000-0005-0000-0000-00009A080000}"/>
    <cellStyle name="Comma 30 3 3 2" xfId="5058" xr:uid="{00000000-0005-0000-0000-00009B080000}"/>
    <cellStyle name="Comma 30 3 4" xfId="3550" xr:uid="{00000000-0005-0000-0000-00009C080000}"/>
    <cellStyle name="Comma 30 4" xfId="1625" xr:uid="{00000000-0005-0000-0000-00009D080000}"/>
    <cellStyle name="Comma 30 4 2" xfId="3869" xr:uid="{00000000-0005-0000-0000-00009E080000}"/>
    <cellStyle name="Comma 30 5" xfId="2349" xr:uid="{00000000-0005-0000-0000-00009F080000}"/>
    <cellStyle name="Comma 30 5 2" xfId="4593" xr:uid="{00000000-0005-0000-0000-0000A0080000}"/>
    <cellStyle name="Comma 30 6" xfId="3083" xr:uid="{00000000-0005-0000-0000-0000A1080000}"/>
    <cellStyle name="Comma 31" xfId="728" xr:uid="{00000000-0005-0000-0000-0000A2080000}"/>
    <cellStyle name="Comma 31 2" xfId="1041" xr:uid="{00000000-0005-0000-0000-0000A3080000}"/>
    <cellStyle name="Comma 31 2 2" xfId="1829" xr:uid="{00000000-0005-0000-0000-0000A4080000}"/>
    <cellStyle name="Comma 31 2 2 2" xfId="4073" xr:uid="{00000000-0005-0000-0000-0000A5080000}"/>
    <cellStyle name="Comma 31 2 3" xfId="2553" xr:uid="{00000000-0005-0000-0000-0000A6080000}"/>
    <cellStyle name="Comma 31 2 3 2" xfId="4797" xr:uid="{00000000-0005-0000-0000-0000A7080000}"/>
    <cellStyle name="Comma 31 2 4" xfId="3287" xr:uid="{00000000-0005-0000-0000-0000A8080000}"/>
    <cellStyle name="Comma 31 3" xfId="1294" xr:uid="{00000000-0005-0000-0000-0000A9080000}"/>
    <cellStyle name="Comma 31 3 2" xfId="2081" xr:uid="{00000000-0005-0000-0000-0000AA080000}"/>
    <cellStyle name="Comma 31 3 2 2" xfId="4325" xr:uid="{00000000-0005-0000-0000-0000AB080000}"/>
    <cellStyle name="Comma 31 3 3" xfId="2804" xr:uid="{00000000-0005-0000-0000-0000AC080000}"/>
    <cellStyle name="Comma 31 3 3 2" xfId="5048" xr:uid="{00000000-0005-0000-0000-0000AD080000}"/>
    <cellStyle name="Comma 31 3 4" xfId="3539" xr:uid="{00000000-0005-0000-0000-0000AE080000}"/>
    <cellStyle name="Comma 31 4" xfId="1561" xr:uid="{00000000-0005-0000-0000-0000AF080000}"/>
    <cellStyle name="Comma 31 4 2" xfId="3805" xr:uid="{00000000-0005-0000-0000-0000B0080000}"/>
    <cellStyle name="Comma 31 5" xfId="2339" xr:uid="{00000000-0005-0000-0000-0000B1080000}"/>
    <cellStyle name="Comma 31 5 2" xfId="4583" xr:uid="{00000000-0005-0000-0000-0000B2080000}"/>
    <cellStyle name="Comma 31 6" xfId="3019" xr:uid="{00000000-0005-0000-0000-0000B3080000}"/>
    <cellStyle name="Comma 32" xfId="825" xr:uid="{00000000-0005-0000-0000-0000B4080000}"/>
    <cellStyle name="Comma 32 2" xfId="1054" xr:uid="{00000000-0005-0000-0000-0000B5080000}"/>
    <cellStyle name="Comma 32 2 2" xfId="1842" xr:uid="{00000000-0005-0000-0000-0000B6080000}"/>
    <cellStyle name="Comma 32 2 2 2" xfId="4086" xr:uid="{00000000-0005-0000-0000-0000B7080000}"/>
    <cellStyle name="Comma 32 2 3" xfId="2566" xr:uid="{00000000-0005-0000-0000-0000B8080000}"/>
    <cellStyle name="Comma 32 2 3 2" xfId="4810" xr:uid="{00000000-0005-0000-0000-0000B9080000}"/>
    <cellStyle name="Comma 32 2 4" xfId="3300" xr:uid="{00000000-0005-0000-0000-0000BA080000}"/>
    <cellStyle name="Comma 32 3" xfId="1308" xr:uid="{00000000-0005-0000-0000-0000BB080000}"/>
    <cellStyle name="Comma 32 3 2" xfId="2095" xr:uid="{00000000-0005-0000-0000-0000BC080000}"/>
    <cellStyle name="Comma 32 3 2 2" xfId="4339" xr:uid="{00000000-0005-0000-0000-0000BD080000}"/>
    <cellStyle name="Comma 32 3 3" xfId="2817" xr:uid="{00000000-0005-0000-0000-0000BE080000}"/>
    <cellStyle name="Comma 32 3 3 2" xfId="5061" xr:uid="{00000000-0005-0000-0000-0000BF080000}"/>
    <cellStyle name="Comma 32 3 4" xfId="3553" xr:uid="{00000000-0005-0000-0000-0000C0080000}"/>
    <cellStyle name="Comma 32 4" xfId="1628" xr:uid="{00000000-0005-0000-0000-0000C1080000}"/>
    <cellStyle name="Comma 32 4 2" xfId="3872" xr:uid="{00000000-0005-0000-0000-0000C2080000}"/>
    <cellStyle name="Comma 32 5" xfId="2352" xr:uid="{00000000-0005-0000-0000-0000C3080000}"/>
    <cellStyle name="Comma 32 5 2" xfId="4596" xr:uid="{00000000-0005-0000-0000-0000C4080000}"/>
    <cellStyle name="Comma 32 6" xfId="3086" xr:uid="{00000000-0005-0000-0000-0000C5080000}"/>
    <cellStyle name="Comma 33" xfId="154" xr:uid="{00000000-0005-0000-0000-0000C6080000}"/>
    <cellStyle name="Comma 33 2" xfId="966" xr:uid="{00000000-0005-0000-0000-0000C7080000}"/>
    <cellStyle name="Comma 33 2 2" xfId="1754" xr:uid="{00000000-0005-0000-0000-0000C8080000}"/>
    <cellStyle name="Comma 33 2 2 2" xfId="3998" xr:uid="{00000000-0005-0000-0000-0000C9080000}"/>
    <cellStyle name="Comma 33 2 3" xfId="2478" xr:uid="{00000000-0005-0000-0000-0000CA080000}"/>
    <cellStyle name="Comma 33 2 3 2" xfId="4722" xr:uid="{00000000-0005-0000-0000-0000CB080000}"/>
    <cellStyle name="Comma 33 2 4" xfId="3212" xr:uid="{00000000-0005-0000-0000-0000CC080000}"/>
    <cellStyle name="Comma 33 3" xfId="1219" xr:uid="{00000000-0005-0000-0000-0000CD080000}"/>
    <cellStyle name="Comma 33 3 2" xfId="2006" xr:uid="{00000000-0005-0000-0000-0000CE080000}"/>
    <cellStyle name="Comma 33 3 2 2" xfId="4250" xr:uid="{00000000-0005-0000-0000-0000CF080000}"/>
    <cellStyle name="Comma 33 3 3" xfId="2730" xr:uid="{00000000-0005-0000-0000-0000D0080000}"/>
    <cellStyle name="Comma 33 3 3 2" xfId="4974" xr:uid="{00000000-0005-0000-0000-0000D1080000}"/>
    <cellStyle name="Comma 33 3 4" xfId="3464" xr:uid="{00000000-0005-0000-0000-0000D2080000}"/>
    <cellStyle name="Comma 33 4" xfId="1434" xr:uid="{00000000-0005-0000-0000-0000D3080000}"/>
    <cellStyle name="Comma 33 4 2" xfId="3678" xr:uid="{00000000-0005-0000-0000-0000D4080000}"/>
    <cellStyle name="Comma 33 5" xfId="2220" xr:uid="{00000000-0005-0000-0000-0000D5080000}"/>
    <cellStyle name="Comma 33 5 2" xfId="4464" xr:uid="{00000000-0005-0000-0000-0000D6080000}"/>
    <cellStyle name="Comma 33 6" xfId="2944" xr:uid="{00000000-0005-0000-0000-0000D7080000}"/>
    <cellStyle name="Comma 34" xfId="731" xr:uid="{00000000-0005-0000-0000-0000D8080000}"/>
    <cellStyle name="Comma 34 2" xfId="1044" xr:uid="{00000000-0005-0000-0000-0000D9080000}"/>
    <cellStyle name="Comma 34 2 2" xfId="1832" xr:uid="{00000000-0005-0000-0000-0000DA080000}"/>
    <cellStyle name="Comma 34 2 2 2" xfId="4076" xr:uid="{00000000-0005-0000-0000-0000DB080000}"/>
    <cellStyle name="Comma 34 2 3" xfId="2556" xr:uid="{00000000-0005-0000-0000-0000DC080000}"/>
    <cellStyle name="Comma 34 2 3 2" xfId="4800" xr:uid="{00000000-0005-0000-0000-0000DD080000}"/>
    <cellStyle name="Comma 34 2 4" xfId="3290" xr:uid="{00000000-0005-0000-0000-0000DE080000}"/>
    <cellStyle name="Comma 34 3" xfId="1297" xr:uid="{00000000-0005-0000-0000-0000DF080000}"/>
    <cellStyle name="Comma 34 3 2" xfId="2084" xr:uid="{00000000-0005-0000-0000-0000E0080000}"/>
    <cellStyle name="Comma 34 3 2 2" xfId="4328" xr:uid="{00000000-0005-0000-0000-0000E1080000}"/>
    <cellStyle name="Comma 34 3 3" xfId="2807" xr:uid="{00000000-0005-0000-0000-0000E2080000}"/>
    <cellStyle name="Comma 34 3 3 2" xfId="5051" xr:uid="{00000000-0005-0000-0000-0000E3080000}"/>
    <cellStyle name="Comma 34 3 4" xfId="3542" xr:uid="{00000000-0005-0000-0000-0000E4080000}"/>
    <cellStyle name="Comma 34 4" xfId="1564" xr:uid="{00000000-0005-0000-0000-0000E5080000}"/>
    <cellStyle name="Comma 34 4 2" xfId="3808" xr:uid="{00000000-0005-0000-0000-0000E6080000}"/>
    <cellStyle name="Comma 34 5" xfId="2342" xr:uid="{00000000-0005-0000-0000-0000E7080000}"/>
    <cellStyle name="Comma 34 5 2" xfId="4586" xr:uid="{00000000-0005-0000-0000-0000E8080000}"/>
    <cellStyle name="Comma 34 6" xfId="3022" xr:uid="{00000000-0005-0000-0000-0000E9080000}"/>
    <cellStyle name="Comma 35" xfId="824" xr:uid="{00000000-0005-0000-0000-0000EA080000}"/>
    <cellStyle name="Comma 35 2" xfId="1053" xr:uid="{00000000-0005-0000-0000-0000EB080000}"/>
    <cellStyle name="Comma 35 2 2" xfId="1841" xr:uid="{00000000-0005-0000-0000-0000EC080000}"/>
    <cellStyle name="Comma 35 2 2 2" xfId="4085" xr:uid="{00000000-0005-0000-0000-0000ED080000}"/>
    <cellStyle name="Comma 35 2 3" xfId="2565" xr:uid="{00000000-0005-0000-0000-0000EE080000}"/>
    <cellStyle name="Comma 35 2 3 2" xfId="4809" xr:uid="{00000000-0005-0000-0000-0000EF080000}"/>
    <cellStyle name="Comma 35 2 4" xfId="3299" xr:uid="{00000000-0005-0000-0000-0000F0080000}"/>
    <cellStyle name="Comma 35 3" xfId="1307" xr:uid="{00000000-0005-0000-0000-0000F1080000}"/>
    <cellStyle name="Comma 35 3 2" xfId="2094" xr:uid="{00000000-0005-0000-0000-0000F2080000}"/>
    <cellStyle name="Comma 35 3 2 2" xfId="4338" xr:uid="{00000000-0005-0000-0000-0000F3080000}"/>
    <cellStyle name="Comma 35 3 3" xfId="2816" xr:uid="{00000000-0005-0000-0000-0000F4080000}"/>
    <cellStyle name="Comma 35 3 3 2" xfId="5060" xr:uid="{00000000-0005-0000-0000-0000F5080000}"/>
    <cellStyle name="Comma 35 3 4" xfId="3552" xr:uid="{00000000-0005-0000-0000-0000F6080000}"/>
    <cellStyle name="Comma 35 4" xfId="1627" xr:uid="{00000000-0005-0000-0000-0000F7080000}"/>
    <cellStyle name="Comma 35 4 2" xfId="3871" xr:uid="{00000000-0005-0000-0000-0000F8080000}"/>
    <cellStyle name="Comma 35 5" xfId="2351" xr:uid="{00000000-0005-0000-0000-0000F9080000}"/>
    <cellStyle name="Comma 35 5 2" xfId="4595" xr:uid="{00000000-0005-0000-0000-0000FA080000}"/>
    <cellStyle name="Comma 35 6" xfId="3085" xr:uid="{00000000-0005-0000-0000-0000FB080000}"/>
    <cellStyle name="Comma 36" xfId="24" xr:uid="{00000000-0005-0000-0000-0000FC080000}"/>
    <cellStyle name="Comma 36 10" xfId="5090" xr:uid="{00000000-0005-0000-0000-0000FD080000}"/>
    <cellStyle name="Comma 36 2" xfId="27" xr:uid="{00000000-0005-0000-0000-0000FE080000}"/>
    <cellStyle name="Comma 36 2 2" xfId="872" xr:uid="{00000000-0005-0000-0000-0000FF080000}"/>
    <cellStyle name="Comma 36 2 2 2" xfId="1660" xr:uid="{00000000-0005-0000-0000-000000090000}"/>
    <cellStyle name="Comma 36 2 2 2 2" xfId="3904" xr:uid="{00000000-0005-0000-0000-000001090000}"/>
    <cellStyle name="Comma 36 2 2 3" xfId="2384" xr:uid="{00000000-0005-0000-0000-000002090000}"/>
    <cellStyle name="Comma 36 2 2 3 2" xfId="4628" xr:uid="{00000000-0005-0000-0000-000003090000}"/>
    <cellStyle name="Comma 36 2 2 4" xfId="3118" xr:uid="{00000000-0005-0000-0000-000004090000}"/>
    <cellStyle name="Comma 36 2 3" xfId="1080" xr:uid="{00000000-0005-0000-0000-000005090000}"/>
    <cellStyle name="Comma 36 2 3 2" xfId="1867" xr:uid="{00000000-0005-0000-0000-000006090000}"/>
    <cellStyle name="Comma 36 2 3 2 2" xfId="4111" xr:uid="{00000000-0005-0000-0000-000007090000}"/>
    <cellStyle name="Comma 36 2 3 3" xfId="2591" xr:uid="{00000000-0005-0000-0000-000008090000}"/>
    <cellStyle name="Comma 36 2 3 3 2" xfId="4835" xr:uid="{00000000-0005-0000-0000-000009090000}"/>
    <cellStyle name="Comma 36 2 3 4" xfId="3325" xr:uid="{00000000-0005-0000-0000-00000A090000}"/>
    <cellStyle name="Comma 36 2 4" xfId="1102" xr:uid="{00000000-0005-0000-0000-00000B090000}"/>
    <cellStyle name="Comma 36 2 4 2" xfId="1889" xr:uid="{00000000-0005-0000-0000-00000C090000}"/>
    <cellStyle name="Comma 36 2 4 2 2" xfId="4133" xr:uid="{00000000-0005-0000-0000-00000D090000}"/>
    <cellStyle name="Comma 36 2 4 3" xfId="2613" xr:uid="{00000000-0005-0000-0000-00000E090000}"/>
    <cellStyle name="Comma 36 2 4 3 2" xfId="4857" xr:uid="{00000000-0005-0000-0000-00000F090000}"/>
    <cellStyle name="Comma 36 2 4 4" xfId="3347" xr:uid="{00000000-0005-0000-0000-000010090000}"/>
    <cellStyle name="Comma 36 2 5" xfId="1124" xr:uid="{00000000-0005-0000-0000-000011090000}"/>
    <cellStyle name="Comma 36 2 5 2" xfId="1911" xr:uid="{00000000-0005-0000-0000-000012090000}"/>
    <cellStyle name="Comma 36 2 5 2 2" xfId="4155" xr:uid="{00000000-0005-0000-0000-000013090000}"/>
    <cellStyle name="Comma 36 2 5 3" xfId="2635" xr:uid="{00000000-0005-0000-0000-000014090000}"/>
    <cellStyle name="Comma 36 2 5 3 2" xfId="4879" xr:uid="{00000000-0005-0000-0000-000015090000}"/>
    <cellStyle name="Comma 36 2 5 4" xfId="3369" xr:uid="{00000000-0005-0000-0000-000016090000}"/>
    <cellStyle name="Comma 36 2 6" xfId="1340" xr:uid="{00000000-0005-0000-0000-000017090000}"/>
    <cellStyle name="Comma 36 2 6 2" xfId="3584" xr:uid="{00000000-0005-0000-0000-000018090000}"/>
    <cellStyle name="Comma 36 2 7" xfId="2126" xr:uid="{00000000-0005-0000-0000-000019090000}"/>
    <cellStyle name="Comma 36 2 7 2" xfId="4370" xr:uid="{00000000-0005-0000-0000-00001A090000}"/>
    <cellStyle name="Comma 36 2 8" xfId="2850" xr:uid="{00000000-0005-0000-0000-00001B090000}"/>
    <cellStyle name="Comma 36 2 9" xfId="5092" xr:uid="{00000000-0005-0000-0000-00001C090000}"/>
    <cellStyle name="Comma 36 3" xfId="870" xr:uid="{00000000-0005-0000-0000-00001D090000}"/>
    <cellStyle name="Comma 36 3 2" xfId="1658" xr:uid="{00000000-0005-0000-0000-00001E090000}"/>
    <cellStyle name="Comma 36 3 2 2" xfId="3902" xr:uid="{00000000-0005-0000-0000-00001F090000}"/>
    <cellStyle name="Comma 36 3 3" xfId="2382" xr:uid="{00000000-0005-0000-0000-000020090000}"/>
    <cellStyle name="Comma 36 3 3 2" xfId="4626" xr:uid="{00000000-0005-0000-0000-000021090000}"/>
    <cellStyle name="Comma 36 3 4" xfId="3116" xr:uid="{00000000-0005-0000-0000-000022090000}"/>
    <cellStyle name="Comma 36 4" xfId="1078" xr:uid="{00000000-0005-0000-0000-000023090000}"/>
    <cellStyle name="Comma 36 4 2" xfId="1865" xr:uid="{00000000-0005-0000-0000-000024090000}"/>
    <cellStyle name="Comma 36 4 2 2" xfId="4109" xr:uid="{00000000-0005-0000-0000-000025090000}"/>
    <cellStyle name="Comma 36 4 3" xfId="2589" xr:uid="{00000000-0005-0000-0000-000026090000}"/>
    <cellStyle name="Comma 36 4 3 2" xfId="4833" xr:uid="{00000000-0005-0000-0000-000027090000}"/>
    <cellStyle name="Comma 36 4 4" xfId="3323" xr:uid="{00000000-0005-0000-0000-000028090000}"/>
    <cellStyle name="Comma 36 5" xfId="1100" xr:uid="{00000000-0005-0000-0000-000029090000}"/>
    <cellStyle name="Comma 36 5 2" xfId="1887" xr:uid="{00000000-0005-0000-0000-00002A090000}"/>
    <cellStyle name="Comma 36 5 2 2" xfId="4131" xr:uid="{00000000-0005-0000-0000-00002B090000}"/>
    <cellStyle name="Comma 36 5 3" xfId="2611" xr:uid="{00000000-0005-0000-0000-00002C090000}"/>
    <cellStyle name="Comma 36 5 3 2" xfId="4855" xr:uid="{00000000-0005-0000-0000-00002D090000}"/>
    <cellStyle name="Comma 36 5 4" xfId="3345" xr:uid="{00000000-0005-0000-0000-00002E090000}"/>
    <cellStyle name="Comma 36 6" xfId="1122" xr:uid="{00000000-0005-0000-0000-00002F090000}"/>
    <cellStyle name="Comma 36 6 2" xfId="1909" xr:uid="{00000000-0005-0000-0000-000030090000}"/>
    <cellStyle name="Comma 36 6 2 2" xfId="4153" xr:uid="{00000000-0005-0000-0000-000031090000}"/>
    <cellStyle name="Comma 36 6 3" xfId="2633" xr:uid="{00000000-0005-0000-0000-000032090000}"/>
    <cellStyle name="Comma 36 6 3 2" xfId="4877" xr:uid="{00000000-0005-0000-0000-000033090000}"/>
    <cellStyle name="Comma 36 6 4" xfId="3367" xr:uid="{00000000-0005-0000-0000-000034090000}"/>
    <cellStyle name="Comma 36 7" xfId="1338" xr:uid="{00000000-0005-0000-0000-000035090000}"/>
    <cellStyle name="Comma 36 7 2" xfId="3582" xr:uid="{00000000-0005-0000-0000-000036090000}"/>
    <cellStyle name="Comma 36 8" xfId="2124" xr:uid="{00000000-0005-0000-0000-000037090000}"/>
    <cellStyle name="Comma 36 8 2" xfId="4368" xr:uid="{00000000-0005-0000-0000-000038090000}"/>
    <cellStyle name="Comma 36 9" xfId="2848" xr:uid="{00000000-0005-0000-0000-000039090000}"/>
    <cellStyle name="Comma 37" xfId="727" xr:uid="{00000000-0005-0000-0000-00003A090000}"/>
    <cellStyle name="Comma 37 2" xfId="1040" xr:uid="{00000000-0005-0000-0000-00003B090000}"/>
    <cellStyle name="Comma 37 2 2" xfId="1828" xr:uid="{00000000-0005-0000-0000-00003C090000}"/>
    <cellStyle name="Comma 37 2 2 2" xfId="4072" xr:uid="{00000000-0005-0000-0000-00003D090000}"/>
    <cellStyle name="Comma 37 2 3" xfId="2552" xr:uid="{00000000-0005-0000-0000-00003E090000}"/>
    <cellStyle name="Comma 37 2 3 2" xfId="4796" xr:uid="{00000000-0005-0000-0000-00003F090000}"/>
    <cellStyle name="Comma 37 2 4" xfId="3286" xr:uid="{00000000-0005-0000-0000-000040090000}"/>
    <cellStyle name="Comma 37 3" xfId="1293" xr:uid="{00000000-0005-0000-0000-000041090000}"/>
    <cellStyle name="Comma 37 3 2" xfId="2080" xr:uid="{00000000-0005-0000-0000-000042090000}"/>
    <cellStyle name="Comma 37 3 2 2" xfId="4324" xr:uid="{00000000-0005-0000-0000-000043090000}"/>
    <cellStyle name="Comma 37 3 3" xfId="2803" xr:uid="{00000000-0005-0000-0000-000044090000}"/>
    <cellStyle name="Comma 37 3 3 2" xfId="5047" xr:uid="{00000000-0005-0000-0000-000045090000}"/>
    <cellStyle name="Comma 37 3 4" xfId="3538" xr:uid="{00000000-0005-0000-0000-000046090000}"/>
    <cellStyle name="Comma 37 4" xfId="1560" xr:uid="{00000000-0005-0000-0000-000047090000}"/>
    <cellStyle name="Comma 37 4 2" xfId="3804" xr:uid="{00000000-0005-0000-0000-000048090000}"/>
    <cellStyle name="Comma 37 5" xfId="2338" xr:uid="{00000000-0005-0000-0000-000049090000}"/>
    <cellStyle name="Comma 37 5 2" xfId="4582" xr:uid="{00000000-0005-0000-0000-00004A090000}"/>
    <cellStyle name="Comma 37 6" xfId="3018" xr:uid="{00000000-0005-0000-0000-00004B090000}"/>
    <cellStyle name="Comma 38" xfId="826" xr:uid="{00000000-0005-0000-0000-00004C090000}"/>
    <cellStyle name="Comma 38 2" xfId="1055" xr:uid="{00000000-0005-0000-0000-00004D090000}"/>
    <cellStyle name="Comma 38 2 2" xfId="1843" xr:uid="{00000000-0005-0000-0000-00004E090000}"/>
    <cellStyle name="Comma 38 2 2 2" xfId="4087" xr:uid="{00000000-0005-0000-0000-00004F090000}"/>
    <cellStyle name="Comma 38 2 3" xfId="2567" xr:uid="{00000000-0005-0000-0000-000050090000}"/>
    <cellStyle name="Comma 38 2 3 2" xfId="4811" xr:uid="{00000000-0005-0000-0000-000051090000}"/>
    <cellStyle name="Comma 38 2 4" xfId="3301" xr:uid="{00000000-0005-0000-0000-000052090000}"/>
    <cellStyle name="Comma 38 3" xfId="1309" xr:uid="{00000000-0005-0000-0000-000053090000}"/>
    <cellStyle name="Comma 38 3 2" xfId="2096" xr:uid="{00000000-0005-0000-0000-000054090000}"/>
    <cellStyle name="Comma 38 3 2 2" xfId="4340" xr:uid="{00000000-0005-0000-0000-000055090000}"/>
    <cellStyle name="Comma 38 3 3" xfId="2818" xr:uid="{00000000-0005-0000-0000-000056090000}"/>
    <cellStyle name="Comma 38 3 3 2" xfId="5062" xr:uid="{00000000-0005-0000-0000-000057090000}"/>
    <cellStyle name="Comma 38 3 4" xfId="3554" xr:uid="{00000000-0005-0000-0000-000058090000}"/>
    <cellStyle name="Comma 38 4" xfId="1629" xr:uid="{00000000-0005-0000-0000-000059090000}"/>
    <cellStyle name="Comma 38 4 2" xfId="3873" xr:uid="{00000000-0005-0000-0000-00005A090000}"/>
    <cellStyle name="Comma 38 5" xfId="2353" xr:uid="{00000000-0005-0000-0000-00005B090000}"/>
    <cellStyle name="Comma 38 5 2" xfId="4597" xr:uid="{00000000-0005-0000-0000-00005C090000}"/>
    <cellStyle name="Comma 38 6" xfId="3087" xr:uid="{00000000-0005-0000-0000-00005D090000}"/>
    <cellStyle name="Comma 39" xfId="730" xr:uid="{00000000-0005-0000-0000-00005E090000}"/>
    <cellStyle name="Comma 39 2" xfId="1043" xr:uid="{00000000-0005-0000-0000-00005F090000}"/>
    <cellStyle name="Comma 39 2 2" xfId="1831" xr:uid="{00000000-0005-0000-0000-000060090000}"/>
    <cellStyle name="Comma 39 2 2 2" xfId="4075" xr:uid="{00000000-0005-0000-0000-000061090000}"/>
    <cellStyle name="Comma 39 2 3" xfId="2555" xr:uid="{00000000-0005-0000-0000-000062090000}"/>
    <cellStyle name="Comma 39 2 3 2" xfId="4799" xr:uid="{00000000-0005-0000-0000-000063090000}"/>
    <cellStyle name="Comma 39 2 4" xfId="3289" xr:uid="{00000000-0005-0000-0000-000064090000}"/>
    <cellStyle name="Comma 39 3" xfId="1296" xr:uid="{00000000-0005-0000-0000-000065090000}"/>
    <cellStyle name="Comma 39 3 2" xfId="2083" xr:uid="{00000000-0005-0000-0000-000066090000}"/>
    <cellStyle name="Comma 39 3 2 2" xfId="4327" xr:uid="{00000000-0005-0000-0000-000067090000}"/>
    <cellStyle name="Comma 39 3 3" xfId="2806" xr:uid="{00000000-0005-0000-0000-000068090000}"/>
    <cellStyle name="Comma 39 3 3 2" xfId="5050" xr:uid="{00000000-0005-0000-0000-000069090000}"/>
    <cellStyle name="Comma 39 3 4" xfId="3541" xr:uid="{00000000-0005-0000-0000-00006A090000}"/>
    <cellStyle name="Comma 39 4" xfId="1563" xr:uid="{00000000-0005-0000-0000-00006B090000}"/>
    <cellStyle name="Comma 39 4 2" xfId="3807" xr:uid="{00000000-0005-0000-0000-00006C090000}"/>
    <cellStyle name="Comma 39 5" xfId="2341" xr:uid="{00000000-0005-0000-0000-00006D090000}"/>
    <cellStyle name="Comma 39 5 2" xfId="4585" xr:uid="{00000000-0005-0000-0000-00006E090000}"/>
    <cellStyle name="Comma 39 6" xfId="3021" xr:uid="{00000000-0005-0000-0000-00006F090000}"/>
    <cellStyle name="Comma 4" xfId="14" xr:uid="{00000000-0005-0000-0000-000070090000}"/>
    <cellStyle name="Comma 4 10" xfId="5081" xr:uid="{00000000-0005-0000-0000-000071090000}"/>
    <cellStyle name="Comma 4 2" xfId="156" xr:uid="{00000000-0005-0000-0000-000072090000}"/>
    <cellStyle name="Comma 4 2 2" xfId="968" xr:uid="{00000000-0005-0000-0000-000073090000}"/>
    <cellStyle name="Comma 4 2 2 2" xfId="1756" xr:uid="{00000000-0005-0000-0000-000074090000}"/>
    <cellStyle name="Comma 4 2 2 2 2" xfId="4000" xr:uid="{00000000-0005-0000-0000-000075090000}"/>
    <cellStyle name="Comma 4 2 2 3" xfId="2480" xr:uid="{00000000-0005-0000-0000-000076090000}"/>
    <cellStyle name="Comma 4 2 2 3 2" xfId="4724" xr:uid="{00000000-0005-0000-0000-000077090000}"/>
    <cellStyle name="Comma 4 2 2 4" xfId="3214" xr:uid="{00000000-0005-0000-0000-000078090000}"/>
    <cellStyle name="Comma 4 2 3" xfId="1221" xr:uid="{00000000-0005-0000-0000-000079090000}"/>
    <cellStyle name="Comma 4 2 3 2" xfId="2008" xr:uid="{00000000-0005-0000-0000-00007A090000}"/>
    <cellStyle name="Comma 4 2 3 2 2" xfId="4252" xr:uid="{00000000-0005-0000-0000-00007B090000}"/>
    <cellStyle name="Comma 4 2 3 3" xfId="2732" xr:uid="{00000000-0005-0000-0000-00007C090000}"/>
    <cellStyle name="Comma 4 2 3 3 2" xfId="4976" xr:uid="{00000000-0005-0000-0000-00007D090000}"/>
    <cellStyle name="Comma 4 2 3 4" xfId="3466" xr:uid="{00000000-0005-0000-0000-00007E090000}"/>
    <cellStyle name="Comma 4 2 4" xfId="1436" xr:uid="{00000000-0005-0000-0000-00007F090000}"/>
    <cellStyle name="Comma 4 2 4 2" xfId="3680" xr:uid="{00000000-0005-0000-0000-000080090000}"/>
    <cellStyle name="Comma 4 2 5" xfId="2222" xr:uid="{00000000-0005-0000-0000-000081090000}"/>
    <cellStyle name="Comma 4 2 5 2" xfId="4466" xr:uid="{00000000-0005-0000-0000-000082090000}"/>
    <cellStyle name="Comma 4 2 6" xfId="2946" xr:uid="{00000000-0005-0000-0000-000083090000}"/>
    <cellStyle name="Comma 4 3" xfId="155" xr:uid="{00000000-0005-0000-0000-000084090000}"/>
    <cellStyle name="Comma 4 3 2" xfId="967" xr:uid="{00000000-0005-0000-0000-000085090000}"/>
    <cellStyle name="Comma 4 3 2 2" xfId="1755" xr:uid="{00000000-0005-0000-0000-000086090000}"/>
    <cellStyle name="Comma 4 3 2 2 2" xfId="3999" xr:uid="{00000000-0005-0000-0000-000087090000}"/>
    <cellStyle name="Comma 4 3 2 3" xfId="2479" xr:uid="{00000000-0005-0000-0000-000088090000}"/>
    <cellStyle name="Comma 4 3 2 3 2" xfId="4723" xr:uid="{00000000-0005-0000-0000-000089090000}"/>
    <cellStyle name="Comma 4 3 2 4" xfId="3213" xr:uid="{00000000-0005-0000-0000-00008A090000}"/>
    <cellStyle name="Comma 4 3 3" xfId="1220" xr:uid="{00000000-0005-0000-0000-00008B090000}"/>
    <cellStyle name="Comma 4 3 3 2" xfId="2007" xr:uid="{00000000-0005-0000-0000-00008C090000}"/>
    <cellStyle name="Comma 4 3 3 2 2" xfId="4251" xr:uid="{00000000-0005-0000-0000-00008D090000}"/>
    <cellStyle name="Comma 4 3 3 3" xfId="2731" xr:uid="{00000000-0005-0000-0000-00008E090000}"/>
    <cellStyle name="Comma 4 3 3 3 2" xfId="4975" xr:uid="{00000000-0005-0000-0000-00008F090000}"/>
    <cellStyle name="Comma 4 3 3 4" xfId="3465" xr:uid="{00000000-0005-0000-0000-000090090000}"/>
    <cellStyle name="Comma 4 3 4" xfId="1435" xr:uid="{00000000-0005-0000-0000-000091090000}"/>
    <cellStyle name="Comma 4 3 4 2" xfId="3679" xr:uid="{00000000-0005-0000-0000-000092090000}"/>
    <cellStyle name="Comma 4 3 5" xfId="2221" xr:uid="{00000000-0005-0000-0000-000093090000}"/>
    <cellStyle name="Comma 4 3 5 2" xfId="4465" xr:uid="{00000000-0005-0000-0000-000094090000}"/>
    <cellStyle name="Comma 4 3 6" xfId="2945" xr:uid="{00000000-0005-0000-0000-000095090000}"/>
    <cellStyle name="Comma 4 4" xfId="861" xr:uid="{00000000-0005-0000-0000-000096090000}"/>
    <cellStyle name="Comma 4 4 2" xfId="1649" xr:uid="{00000000-0005-0000-0000-000097090000}"/>
    <cellStyle name="Comma 4 4 2 2" xfId="3893" xr:uid="{00000000-0005-0000-0000-000098090000}"/>
    <cellStyle name="Comma 4 4 3" xfId="2373" xr:uid="{00000000-0005-0000-0000-000099090000}"/>
    <cellStyle name="Comma 4 4 3 2" xfId="4617" xr:uid="{00000000-0005-0000-0000-00009A090000}"/>
    <cellStyle name="Comma 4 4 4" xfId="3107" xr:uid="{00000000-0005-0000-0000-00009B090000}"/>
    <cellStyle name="Comma 4 5" xfId="1091" xr:uid="{00000000-0005-0000-0000-00009C090000}"/>
    <cellStyle name="Comma 4 5 2" xfId="1878" xr:uid="{00000000-0005-0000-0000-00009D090000}"/>
    <cellStyle name="Comma 4 5 2 2" xfId="4122" xr:uid="{00000000-0005-0000-0000-00009E090000}"/>
    <cellStyle name="Comma 4 5 3" xfId="2602" xr:uid="{00000000-0005-0000-0000-00009F090000}"/>
    <cellStyle name="Comma 4 5 3 2" xfId="4846" xr:uid="{00000000-0005-0000-0000-0000A0090000}"/>
    <cellStyle name="Comma 4 5 4" xfId="3336" xr:uid="{00000000-0005-0000-0000-0000A1090000}"/>
    <cellStyle name="Comma 4 6" xfId="1113" xr:uid="{00000000-0005-0000-0000-0000A2090000}"/>
    <cellStyle name="Comma 4 6 2" xfId="1900" xr:uid="{00000000-0005-0000-0000-0000A3090000}"/>
    <cellStyle name="Comma 4 6 2 2" xfId="4144" xr:uid="{00000000-0005-0000-0000-0000A4090000}"/>
    <cellStyle name="Comma 4 6 3" xfId="2624" xr:uid="{00000000-0005-0000-0000-0000A5090000}"/>
    <cellStyle name="Comma 4 6 3 2" xfId="4868" xr:uid="{00000000-0005-0000-0000-0000A6090000}"/>
    <cellStyle name="Comma 4 6 4" xfId="3358" xr:uid="{00000000-0005-0000-0000-0000A7090000}"/>
    <cellStyle name="Comma 4 7" xfId="1329" xr:uid="{00000000-0005-0000-0000-0000A8090000}"/>
    <cellStyle name="Comma 4 7 2" xfId="3573" xr:uid="{00000000-0005-0000-0000-0000A9090000}"/>
    <cellStyle name="Comma 4 8" xfId="2115" xr:uid="{00000000-0005-0000-0000-0000AA090000}"/>
    <cellStyle name="Comma 4 8 2" xfId="4359" xr:uid="{00000000-0005-0000-0000-0000AB090000}"/>
    <cellStyle name="Comma 4 9" xfId="2839" xr:uid="{00000000-0005-0000-0000-0000AC090000}"/>
    <cellStyle name="Comma 40" xfId="827" xr:uid="{00000000-0005-0000-0000-0000AD090000}"/>
    <cellStyle name="Comma 40 2" xfId="1056" xr:uid="{00000000-0005-0000-0000-0000AE090000}"/>
    <cellStyle name="Comma 40 2 2" xfId="1844" xr:uid="{00000000-0005-0000-0000-0000AF090000}"/>
    <cellStyle name="Comma 40 2 2 2" xfId="4088" xr:uid="{00000000-0005-0000-0000-0000B0090000}"/>
    <cellStyle name="Comma 40 2 3" xfId="2568" xr:uid="{00000000-0005-0000-0000-0000B1090000}"/>
    <cellStyle name="Comma 40 2 3 2" xfId="4812" xr:uid="{00000000-0005-0000-0000-0000B2090000}"/>
    <cellStyle name="Comma 40 2 4" xfId="3302" xr:uid="{00000000-0005-0000-0000-0000B3090000}"/>
    <cellStyle name="Comma 40 3" xfId="1310" xr:uid="{00000000-0005-0000-0000-0000B4090000}"/>
    <cellStyle name="Comma 40 3 2" xfId="2097" xr:uid="{00000000-0005-0000-0000-0000B5090000}"/>
    <cellStyle name="Comma 40 3 2 2" xfId="4341" xr:uid="{00000000-0005-0000-0000-0000B6090000}"/>
    <cellStyle name="Comma 40 3 3" xfId="2819" xr:uid="{00000000-0005-0000-0000-0000B7090000}"/>
    <cellStyle name="Comma 40 3 3 2" xfId="5063" xr:uid="{00000000-0005-0000-0000-0000B8090000}"/>
    <cellStyle name="Comma 40 3 4" xfId="3555" xr:uid="{00000000-0005-0000-0000-0000B9090000}"/>
    <cellStyle name="Comma 40 4" xfId="1630" xr:uid="{00000000-0005-0000-0000-0000BA090000}"/>
    <cellStyle name="Comma 40 4 2" xfId="3874" xr:uid="{00000000-0005-0000-0000-0000BB090000}"/>
    <cellStyle name="Comma 40 5" xfId="2354" xr:uid="{00000000-0005-0000-0000-0000BC090000}"/>
    <cellStyle name="Comma 40 5 2" xfId="4598" xr:uid="{00000000-0005-0000-0000-0000BD090000}"/>
    <cellStyle name="Comma 40 6" xfId="3088" xr:uid="{00000000-0005-0000-0000-0000BE090000}"/>
    <cellStyle name="Comma 41" xfId="729" xr:uid="{00000000-0005-0000-0000-0000BF090000}"/>
    <cellStyle name="Comma 41 2" xfId="1042" xr:uid="{00000000-0005-0000-0000-0000C0090000}"/>
    <cellStyle name="Comma 41 2 2" xfId="1830" xr:uid="{00000000-0005-0000-0000-0000C1090000}"/>
    <cellStyle name="Comma 41 2 2 2" xfId="4074" xr:uid="{00000000-0005-0000-0000-0000C2090000}"/>
    <cellStyle name="Comma 41 2 3" xfId="2554" xr:uid="{00000000-0005-0000-0000-0000C3090000}"/>
    <cellStyle name="Comma 41 2 3 2" xfId="4798" xr:uid="{00000000-0005-0000-0000-0000C4090000}"/>
    <cellStyle name="Comma 41 2 4" xfId="3288" xr:uid="{00000000-0005-0000-0000-0000C5090000}"/>
    <cellStyle name="Comma 41 3" xfId="1295" xr:uid="{00000000-0005-0000-0000-0000C6090000}"/>
    <cellStyle name="Comma 41 3 2" xfId="2082" xr:uid="{00000000-0005-0000-0000-0000C7090000}"/>
    <cellStyle name="Comma 41 3 2 2" xfId="4326" xr:uid="{00000000-0005-0000-0000-0000C8090000}"/>
    <cellStyle name="Comma 41 3 3" xfId="2805" xr:uid="{00000000-0005-0000-0000-0000C9090000}"/>
    <cellStyle name="Comma 41 3 3 2" xfId="5049" xr:uid="{00000000-0005-0000-0000-0000CA090000}"/>
    <cellStyle name="Comma 41 3 4" xfId="3540" xr:uid="{00000000-0005-0000-0000-0000CB090000}"/>
    <cellStyle name="Comma 41 4" xfId="1562" xr:uid="{00000000-0005-0000-0000-0000CC090000}"/>
    <cellStyle name="Comma 41 4 2" xfId="3806" xr:uid="{00000000-0005-0000-0000-0000CD090000}"/>
    <cellStyle name="Comma 41 5" xfId="2340" xr:uid="{00000000-0005-0000-0000-0000CE090000}"/>
    <cellStyle name="Comma 41 5 2" xfId="4584" xr:uid="{00000000-0005-0000-0000-0000CF090000}"/>
    <cellStyle name="Comma 41 6" xfId="3020" xr:uid="{00000000-0005-0000-0000-0000D0090000}"/>
    <cellStyle name="Comma 42" xfId="828" xr:uid="{00000000-0005-0000-0000-0000D1090000}"/>
    <cellStyle name="Comma 42 2" xfId="1057" xr:uid="{00000000-0005-0000-0000-0000D2090000}"/>
    <cellStyle name="Comma 42 2 2" xfId="1845" xr:uid="{00000000-0005-0000-0000-0000D3090000}"/>
    <cellStyle name="Comma 42 2 2 2" xfId="4089" xr:uid="{00000000-0005-0000-0000-0000D4090000}"/>
    <cellStyle name="Comma 42 2 3" xfId="2569" xr:uid="{00000000-0005-0000-0000-0000D5090000}"/>
    <cellStyle name="Comma 42 2 3 2" xfId="4813" xr:uid="{00000000-0005-0000-0000-0000D6090000}"/>
    <cellStyle name="Comma 42 2 4" xfId="3303" xr:uid="{00000000-0005-0000-0000-0000D7090000}"/>
    <cellStyle name="Comma 42 3" xfId="1311" xr:uid="{00000000-0005-0000-0000-0000D8090000}"/>
    <cellStyle name="Comma 42 3 2" xfId="2098" xr:uid="{00000000-0005-0000-0000-0000D9090000}"/>
    <cellStyle name="Comma 42 3 2 2" xfId="4342" xr:uid="{00000000-0005-0000-0000-0000DA090000}"/>
    <cellStyle name="Comma 42 3 3" xfId="2820" xr:uid="{00000000-0005-0000-0000-0000DB090000}"/>
    <cellStyle name="Comma 42 3 3 2" xfId="5064" xr:uid="{00000000-0005-0000-0000-0000DC090000}"/>
    <cellStyle name="Comma 42 3 4" xfId="3556" xr:uid="{00000000-0005-0000-0000-0000DD090000}"/>
    <cellStyle name="Comma 42 4" xfId="1631" xr:uid="{00000000-0005-0000-0000-0000DE090000}"/>
    <cellStyle name="Comma 42 4 2" xfId="3875" xr:uid="{00000000-0005-0000-0000-0000DF090000}"/>
    <cellStyle name="Comma 42 5" xfId="2355" xr:uid="{00000000-0005-0000-0000-0000E0090000}"/>
    <cellStyle name="Comma 42 5 2" xfId="4599" xr:uid="{00000000-0005-0000-0000-0000E1090000}"/>
    <cellStyle name="Comma 42 6" xfId="3089" xr:uid="{00000000-0005-0000-0000-0000E2090000}"/>
    <cellStyle name="Comma 43" xfId="732" xr:uid="{00000000-0005-0000-0000-0000E3090000}"/>
    <cellStyle name="Comma 43 2" xfId="1045" xr:uid="{00000000-0005-0000-0000-0000E4090000}"/>
    <cellStyle name="Comma 43 2 2" xfId="1833" xr:uid="{00000000-0005-0000-0000-0000E5090000}"/>
    <cellStyle name="Comma 43 2 2 2" xfId="4077" xr:uid="{00000000-0005-0000-0000-0000E6090000}"/>
    <cellStyle name="Comma 43 2 3" xfId="2557" xr:uid="{00000000-0005-0000-0000-0000E7090000}"/>
    <cellStyle name="Comma 43 2 3 2" xfId="4801" xr:uid="{00000000-0005-0000-0000-0000E8090000}"/>
    <cellStyle name="Comma 43 2 4" xfId="3291" xr:uid="{00000000-0005-0000-0000-0000E9090000}"/>
    <cellStyle name="Comma 43 3" xfId="1298" xr:uid="{00000000-0005-0000-0000-0000EA090000}"/>
    <cellStyle name="Comma 43 3 2" xfId="2085" xr:uid="{00000000-0005-0000-0000-0000EB090000}"/>
    <cellStyle name="Comma 43 3 2 2" xfId="4329" xr:uid="{00000000-0005-0000-0000-0000EC090000}"/>
    <cellStyle name="Comma 43 3 3" xfId="2808" xr:uid="{00000000-0005-0000-0000-0000ED090000}"/>
    <cellStyle name="Comma 43 3 3 2" xfId="5052" xr:uid="{00000000-0005-0000-0000-0000EE090000}"/>
    <cellStyle name="Comma 43 3 4" xfId="3543" xr:uid="{00000000-0005-0000-0000-0000EF090000}"/>
    <cellStyle name="Comma 43 4" xfId="1565" xr:uid="{00000000-0005-0000-0000-0000F0090000}"/>
    <cellStyle name="Comma 43 4 2" xfId="3809" xr:uid="{00000000-0005-0000-0000-0000F1090000}"/>
    <cellStyle name="Comma 43 5" xfId="2343" xr:uid="{00000000-0005-0000-0000-0000F2090000}"/>
    <cellStyle name="Comma 43 5 2" xfId="4587" xr:uid="{00000000-0005-0000-0000-0000F3090000}"/>
    <cellStyle name="Comma 43 6" xfId="3023" xr:uid="{00000000-0005-0000-0000-0000F4090000}"/>
    <cellStyle name="Comma 44" xfId="157" xr:uid="{00000000-0005-0000-0000-0000F5090000}"/>
    <cellStyle name="Comma 44 2" xfId="969" xr:uid="{00000000-0005-0000-0000-0000F6090000}"/>
    <cellStyle name="Comma 44 2 2" xfId="1757" xr:uid="{00000000-0005-0000-0000-0000F7090000}"/>
    <cellStyle name="Comma 44 2 2 2" xfId="4001" xr:uid="{00000000-0005-0000-0000-0000F8090000}"/>
    <cellStyle name="Comma 44 2 3" xfId="2481" xr:uid="{00000000-0005-0000-0000-0000F9090000}"/>
    <cellStyle name="Comma 44 2 3 2" xfId="4725" xr:uid="{00000000-0005-0000-0000-0000FA090000}"/>
    <cellStyle name="Comma 44 2 4" xfId="3215" xr:uid="{00000000-0005-0000-0000-0000FB090000}"/>
    <cellStyle name="Comma 44 3" xfId="1222" xr:uid="{00000000-0005-0000-0000-0000FC090000}"/>
    <cellStyle name="Comma 44 3 2" xfId="2009" xr:uid="{00000000-0005-0000-0000-0000FD090000}"/>
    <cellStyle name="Comma 44 3 2 2" xfId="4253" xr:uid="{00000000-0005-0000-0000-0000FE090000}"/>
    <cellStyle name="Comma 44 3 3" xfId="2733" xr:uid="{00000000-0005-0000-0000-0000FF090000}"/>
    <cellStyle name="Comma 44 3 3 2" xfId="4977" xr:uid="{00000000-0005-0000-0000-0000000A0000}"/>
    <cellStyle name="Comma 44 3 4" xfId="3467" xr:uid="{00000000-0005-0000-0000-0000010A0000}"/>
    <cellStyle name="Comma 44 4" xfId="1437" xr:uid="{00000000-0005-0000-0000-0000020A0000}"/>
    <cellStyle name="Comma 44 4 2" xfId="3681" xr:uid="{00000000-0005-0000-0000-0000030A0000}"/>
    <cellStyle name="Comma 44 5" xfId="2223" xr:uid="{00000000-0005-0000-0000-0000040A0000}"/>
    <cellStyle name="Comma 44 5 2" xfId="4467" xr:uid="{00000000-0005-0000-0000-0000050A0000}"/>
    <cellStyle name="Comma 44 6" xfId="2947" xr:uid="{00000000-0005-0000-0000-0000060A0000}"/>
    <cellStyle name="Comma 45" xfId="829" xr:uid="{00000000-0005-0000-0000-0000070A0000}"/>
    <cellStyle name="Comma 45 2" xfId="1058" xr:uid="{00000000-0005-0000-0000-0000080A0000}"/>
    <cellStyle name="Comma 45 2 2" xfId="1846" xr:uid="{00000000-0005-0000-0000-0000090A0000}"/>
    <cellStyle name="Comma 45 2 2 2" xfId="4090" xr:uid="{00000000-0005-0000-0000-00000A0A0000}"/>
    <cellStyle name="Comma 45 2 3" xfId="2570" xr:uid="{00000000-0005-0000-0000-00000B0A0000}"/>
    <cellStyle name="Comma 45 2 3 2" xfId="4814" xr:uid="{00000000-0005-0000-0000-00000C0A0000}"/>
    <cellStyle name="Comma 45 2 4" xfId="3304" xr:uid="{00000000-0005-0000-0000-00000D0A0000}"/>
    <cellStyle name="Comma 45 3" xfId="1312" xr:uid="{00000000-0005-0000-0000-00000E0A0000}"/>
    <cellStyle name="Comma 45 3 2" xfId="2099" xr:uid="{00000000-0005-0000-0000-00000F0A0000}"/>
    <cellStyle name="Comma 45 3 2 2" xfId="4343" xr:uid="{00000000-0005-0000-0000-0000100A0000}"/>
    <cellStyle name="Comma 45 3 3" xfId="2821" xr:uid="{00000000-0005-0000-0000-0000110A0000}"/>
    <cellStyle name="Comma 45 3 3 2" xfId="5065" xr:uid="{00000000-0005-0000-0000-0000120A0000}"/>
    <cellStyle name="Comma 45 3 4" xfId="3557" xr:uid="{00000000-0005-0000-0000-0000130A0000}"/>
    <cellStyle name="Comma 45 4" xfId="1632" xr:uid="{00000000-0005-0000-0000-0000140A0000}"/>
    <cellStyle name="Comma 45 4 2" xfId="3876" xr:uid="{00000000-0005-0000-0000-0000150A0000}"/>
    <cellStyle name="Comma 45 5" xfId="2356" xr:uid="{00000000-0005-0000-0000-0000160A0000}"/>
    <cellStyle name="Comma 45 5 2" xfId="4600" xr:uid="{00000000-0005-0000-0000-0000170A0000}"/>
    <cellStyle name="Comma 45 6" xfId="3090" xr:uid="{00000000-0005-0000-0000-0000180A0000}"/>
    <cellStyle name="Comma 46" xfId="841" xr:uid="{00000000-0005-0000-0000-0000190A0000}"/>
    <cellStyle name="Comma 46 2" xfId="1060" xr:uid="{00000000-0005-0000-0000-00001A0A0000}"/>
    <cellStyle name="Comma 46 2 2" xfId="1848" xr:uid="{00000000-0005-0000-0000-00001B0A0000}"/>
    <cellStyle name="Comma 46 2 2 2" xfId="4092" xr:uid="{00000000-0005-0000-0000-00001C0A0000}"/>
    <cellStyle name="Comma 46 2 3" xfId="2572" xr:uid="{00000000-0005-0000-0000-00001D0A0000}"/>
    <cellStyle name="Comma 46 2 3 2" xfId="4816" xr:uid="{00000000-0005-0000-0000-00001E0A0000}"/>
    <cellStyle name="Comma 46 2 4" xfId="3306" xr:uid="{00000000-0005-0000-0000-00001F0A0000}"/>
    <cellStyle name="Comma 46 3" xfId="1314" xr:uid="{00000000-0005-0000-0000-0000200A0000}"/>
    <cellStyle name="Comma 46 3 2" xfId="2101" xr:uid="{00000000-0005-0000-0000-0000210A0000}"/>
    <cellStyle name="Comma 46 3 2 2" xfId="4345" xr:uid="{00000000-0005-0000-0000-0000220A0000}"/>
    <cellStyle name="Comma 46 3 3" xfId="2823" xr:uid="{00000000-0005-0000-0000-0000230A0000}"/>
    <cellStyle name="Comma 46 3 3 2" xfId="5067" xr:uid="{00000000-0005-0000-0000-0000240A0000}"/>
    <cellStyle name="Comma 46 3 4" xfId="3559" xr:uid="{00000000-0005-0000-0000-0000250A0000}"/>
    <cellStyle name="Comma 46 4" xfId="1634" xr:uid="{00000000-0005-0000-0000-0000260A0000}"/>
    <cellStyle name="Comma 46 4 2" xfId="3878" xr:uid="{00000000-0005-0000-0000-0000270A0000}"/>
    <cellStyle name="Comma 46 5" xfId="2358" xr:uid="{00000000-0005-0000-0000-0000280A0000}"/>
    <cellStyle name="Comma 46 5 2" xfId="4602" xr:uid="{00000000-0005-0000-0000-0000290A0000}"/>
    <cellStyle name="Comma 46 6" xfId="3092" xr:uid="{00000000-0005-0000-0000-00002A0A0000}"/>
    <cellStyle name="Comma 47" xfId="842" xr:uid="{00000000-0005-0000-0000-00002B0A0000}"/>
    <cellStyle name="Comma 47 2" xfId="1061" xr:uid="{00000000-0005-0000-0000-00002C0A0000}"/>
    <cellStyle name="Comma 47 2 2" xfId="1849" xr:uid="{00000000-0005-0000-0000-00002D0A0000}"/>
    <cellStyle name="Comma 47 2 2 2" xfId="4093" xr:uid="{00000000-0005-0000-0000-00002E0A0000}"/>
    <cellStyle name="Comma 47 2 3" xfId="2573" xr:uid="{00000000-0005-0000-0000-00002F0A0000}"/>
    <cellStyle name="Comma 47 2 3 2" xfId="4817" xr:uid="{00000000-0005-0000-0000-0000300A0000}"/>
    <cellStyle name="Comma 47 2 4" xfId="3307" xr:uid="{00000000-0005-0000-0000-0000310A0000}"/>
    <cellStyle name="Comma 47 3" xfId="1315" xr:uid="{00000000-0005-0000-0000-0000320A0000}"/>
    <cellStyle name="Comma 47 3 2" xfId="2102" xr:uid="{00000000-0005-0000-0000-0000330A0000}"/>
    <cellStyle name="Comma 47 3 2 2" xfId="4346" xr:uid="{00000000-0005-0000-0000-0000340A0000}"/>
    <cellStyle name="Comma 47 3 3" xfId="2824" xr:uid="{00000000-0005-0000-0000-0000350A0000}"/>
    <cellStyle name="Comma 47 3 3 2" xfId="5068" xr:uid="{00000000-0005-0000-0000-0000360A0000}"/>
    <cellStyle name="Comma 47 3 4" xfId="3560" xr:uid="{00000000-0005-0000-0000-0000370A0000}"/>
    <cellStyle name="Comma 47 4" xfId="1635" xr:uid="{00000000-0005-0000-0000-0000380A0000}"/>
    <cellStyle name="Comma 47 4 2" xfId="3879" xr:uid="{00000000-0005-0000-0000-0000390A0000}"/>
    <cellStyle name="Comma 47 5" xfId="2359" xr:uid="{00000000-0005-0000-0000-00003A0A0000}"/>
    <cellStyle name="Comma 47 5 2" xfId="4603" xr:uid="{00000000-0005-0000-0000-00003B0A0000}"/>
    <cellStyle name="Comma 47 6" xfId="3093" xr:uid="{00000000-0005-0000-0000-00003C0A0000}"/>
    <cellStyle name="Comma 48" xfId="158" xr:uid="{00000000-0005-0000-0000-00003D0A0000}"/>
    <cellStyle name="Comma 48 2" xfId="970" xr:uid="{00000000-0005-0000-0000-00003E0A0000}"/>
    <cellStyle name="Comma 48 2 2" xfId="1758" xr:uid="{00000000-0005-0000-0000-00003F0A0000}"/>
    <cellStyle name="Comma 48 2 2 2" xfId="4002" xr:uid="{00000000-0005-0000-0000-0000400A0000}"/>
    <cellStyle name="Comma 48 2 3" xfId="2482" xr:uid="{00000000-0005-0000-0000-0000410A0000}"/>
    <cellStyle name="Comma 48 2 3 2" xfId="4726" xr:uid="{00000000-0005-0000-0000-0000420A0000}"/>
    <cellStyle name="Comma 48 2 4" xfId="3216" xr:uid="{00000000-0005-0000-0000-0000430A0000}"/>
    <cellStyle name="Comma 48 3" xfId="1223" xr:uid="{00000000-0005-0000-0000-0000440A0000}"/>
    <cellStyle name="Comma 48 3 2" xfId="2010" xr:uid="{00000000-0005-0000-0000-0000450A0000}"/>
    <cellStyle name="Comma 48 3 2 2" xfId="4254" xr:uid="{00000000-0005-0000-0000-0000460A0000}"/>
    <cellStyle name="Comma 48 3 3" xfId="2734" xr:uid="{00000000-0005-0000-0000-0000470A0000}"/>
    <cellStyle name="Comma 48 3 3 2" xfId="4978" xr:uid="{00000000-0005-0000-0000-0000480A0000}"/>
    <cellStyle name="Comma 48 3 4" xfId="3468" xr:uid="{00000000-0005-0000-0000-0000490A0000}"/>
    <cellStyle name="Comma 48 4" xfId="1438" xr:uid="{00000000-0005-0000-0000-00004A0A0000}"/>
    <cellStyle name="Comma 48 4 2" xfId="3682" xr:uid="{00000000-0005-0000-0000-00004B0A0000}"/>
    <cellStyle name="Comma 48 5" xfId="2224" xr:uid="{00000000-0005-0000-0000-00004C0A0000}"/>
    <cellStyle name="Comma 48 5 2" xfId="4468" xr:uid="{00000000-0005-0000-0000-00004D0A0000}"/>
    <cellStyle name="Comma 48 6" xfId="2948" xr:uid="{00000000-0005-0000-0000-00004E0A0000}"/>
    <cellStyle name="Comma 49" xfId="736" xr:uid="{00000000-0005-0000-0000-00004F0A0000}"/>
    <cellStyle name="Comma 49 2" xfId="1048" xr:uid="{00000000-0005-0000-0000-0000500A0000}"/>
    <cellStyle name="Comma 49 2 2" xfId="1836" xr:uid="{00000000-0005-0000-0000-0000510A0000}"/>
    <cellStyle name="Comma 49 2 2 2" xfId="4080" xr:uid="{00000000-0005-0000-0000-0000520A0000}"/>
    <cellStyle name="Comma 49 2 3" xfId="2560" xr:uid="{00000000-0005-0000-0000-0000530A0000}"/>
    <cellStyle name="Comma 49 2 3 2" xfId="4804" xr:uid="{00000000-0005-0000-0000-0000540A0000}"/>
    <cellStyle name="Comma 49 2 4" xfId="3294" xr:uid="{00000000-0005-0000-0000-0000550A0000}"/>
    <cellStyle name="Comma 49 3" xfId="1301" xr:uid="{00000000-0005-0000-0000-0000560A0000}"/>
    <cellStyle name="Comma 49 3 2" xfId="2088" xr:uid="{00000000-0005-0000-0000-0000570A0000}"/>
    <cellStyle name="Comma 49 3 2 2" xfId="4332" xr:uid="{00000000-0005-0000-0000-0000580A0000}"/>
    <cellStyle name="Comma 49 3 3" xfId="2811" xr:uid="{00000000-0005-0000-0000-0000590A0000}"/>
    <cellStyle name="Comma 49 3 3 2" xfId="5055" xr:uid="{00000000-0005-0000-0000-00005A0A0000}"/>
    <cellStyle name="Comma 49 3 4" xfId="3546" xr:uid="{00000000-0005-0000-0000-00005B0A0000}"/>
    <cellStyle name="Comma 49 4" xfId="1568" xr:uid="{00000000-0005-0000-0000-00005C0A0000}"/>
    <cellStyle name="Comma 49 4 2" xfId="3812" xr:uid="{00000000-0005-0000-0000-00005D0A0000}"/>
    <cellStyle name="Comma 49 5" xfId="2346" xr:uid="{00000000-0005-0000-0000-00005E0A0000}"/>
    <cellStyle name="Comma 49 5 2" xfId="4590" xr:uid="{00000000-0005-0000-0000-00005F0A0000}"/>
    <cellStyle name="Comma 49 6" xfId="3026" xr:uid="{00000000-0005-0000-0000-0000600A0000}"/>
    <cellStyle name="Comma 5" xfId="159" xr:uid="{00000000-0005-0000-0000-0000610A0000}"/>
    <cellStyle name="Comma 5 10" xfId="160" xr:uid="{00000000-0005-0000-0000-0000620A0000}"/>
    <cellStyle name="Comma 5 2" xfId="161" xr:uid="{00000000-0005-0000-0000-0000630A0000}"/>
    <cellStyle name="Comma 5 3" xfId="162" xr:uid="{00000000-0005-0000-0000-0000640A0000}"/>
    <cellStyle name="Comma 5 3 2" xfId="972" xr:uid="{00000000-0005-0000-0000-0000650A0000}"/>
    <cellStyle name="Comma 5 3 2 2" xfId="1760" xr:uid="{00000000-0005-0000-0000-0000660A0000}"/>
    <cellStyle name="Comma 5 3 2 2 2" xfId="4004" xr:uid="{00000000-0005-0000-0000-0000670A0000}"/>
    <cellStyle name="Comma 5 3 2 3" xfId="2484" xr:uid="{00000000-0005-0000-0000-0000680A0000}"/>
    <cellStyle name="Comma 5 3 2 3 2" xfId="4728" xr:uid="{00000000-0005-0000-0000-0000690A0000}"/>
    <cellStyle name="Comma 5 3 2 4" xfId="3218" xr:uid="{00000000-0005-0000-0000-00006A0A0000}"/>
    <cellStyle name="Comma 5 3 3" xfId="1225" xr:uid="{00000000-0005-0000-0000-00006B0A0000}"/>
    <cellStyle name="Comma 5 3 3 2" xfId="2012" xr:uid="{00000000-0005-0000-0000-00006C0A0000}"/>
    <cellStyle name="Comma 5 3 3 2 2" xfId="4256" xr:uid="{00000000-0005-0000-0000-00006D0A0000}"/>
    <cellStyle name="Comma 5 3 3 3" xfId="2736" xr:uid="{00000000-0005-0000-0000-00006E0A0000}"/>
    <cellStyle name="Comma 5 3 3 3 2" xfId="4980" xr:uid="{00000000-0005-0000-0000-00006F0A0000}"/>
    <cellStyle name="Comma 5 3 3 4" xfId="3470" xr:uid="{00000000-0005-0000-0000-0000700A0000}"/>
    <cellStyle name="Comma 5 3 4" xfId="1440" xr:uid="{00000000-0005-0000-0000-0000710A0000}"/>
    <cellStyle name="Comma 5 3 4 2" xfId="3684" xr:uid="{00000000-0005-0000-0000-0000720A0000}"/>
    <cellStyle name="Comma 5 3 5" xfId="2226" xr:uid="{00000000-0005-0000-0000-0000730A0000}"/>
    <cellStyle name="Comma 5 3 5 2" xfId="4470" xr:uid="{00000000-0005-0000-0000-0000740A0000}"/>
    <cellStyle name="Comma 5 3 6" xfId="2950" xr:uid="{00000000-0005-0000-0000-0000750A0000}"/>
    <cellStyle name="Comma 5 4" xfId="971" xr:uid="{00000000-0005-0000-0000-0000760A0000}"/>
    <cellStyle name="Comma 5 4 2" xfId="1759" xr:uid="{00000000-0005-0000-0000-0000770A0000}"/>
    <cellStyle name="Comma 5 4 2 2" xfId="4003" xr:uid="{00000000-0005-0000-0000-0000780A0000}"/>
    <cellStyle name="Comma 5 4 3" xfId="2483" xr:uid="{00000000-0005-0000-0000-0000790A0000}"/>
    <cellStyle name="Comma 5 4 3 2" xfId="4727" xr:uid="{00000000-0005-0000-0000-00007A0A0000}"/>
    <cellStyle name="Comma 5 4 4" xfId="3217" xr:uid="{00000000-0005-0000-0000-00007B0A0000}"/>
    <cellStyle name="Comma 5 5" xfId="1224" xr:uid="{00000000-0005-0000-0000-00007C0A0000}"/>
    <cellStyle name="Comma 5 5 2" xfId="2011" xr:uid="{00000000-0005-0000-0000-00007D0A0000}"/>
    <cellStyle name="Comma 5 5 2 2" xfId="4255" xr:uid="{00000000-0005-0000-0000-00007E0A0000}"/>
    <cellStyle name="Comma 5 5 3" xfId="2735" xr:uid="{00000000-0005-0000-0000-00007F0A0000}"/>
    <cellStyle name="Comma 5 5 3 2" xfId="4979" xr:uid="{00000000-0005-0000-0000-0000800A0000}"/>
    <cellStyle name="Comma 5 5 4" xfId="3469" xr:uid="{00000000-0005-0000-0000-0000810A0000}"/>
    <cellStyle name="Comma 5 6" xfId="1439" xr:uid="{00000000-0005-0000-0000-0000820A0000}"/>
    <cellStyle name="Comma 5 6 2" xfId="3683" xr:uid="{00000000-0005-0000-0000-0000830A0000}"/>
    <cellStyle name="Comma 5 7" xfId="2225" xr:uid="{00000000-0005-0000-0000-0000840A0000}"/>
    <cellStyle name="Comma 5 7 2" xfId="4469" xr:uid="{00000000-0005-0000-0000-0000850A0000}"/>
    <cellStyle name="Comma 5 8" xfId="2949" xr:uid="{00000000-0005-0000-0000-0000860A0000}"/>
    <cellStyle name="Comma 50" xfId="844" xr:uid="{00000000-0005-0000-0000-0000870A0000}"/>
    <cellStyle name="Comma 50 2" xfId="1062" xr:uid="{00000000-0005-0000-0000-0000880A0000}"/>
    <cellStyle name="Comma 50 2 2" xfId="1850" xr:uid="{00000000-0005-0000-0000-0000890A0000}"/>
    <cellStyle name="Comma 50 2 2 2" xfId="4094" xr:uid="{00000000-0005-0000-0000-00008A0A0000}"/>
    <cellStyle name="Comma 50 2 3" xfId="2574" xr:uid="{00000000-0005-0000-0000-00008B0A0000}"/>
    <cellStyle name="Comma 50 2 3 2" xfId="4818" xr:uid="{00000000-0005-0000-0000-00008C0A0000}"/>
    <cellStyle name="Comma 50 2 4" xfId="3308" xr:uid="{00000000-0005-0000-0000-00008D0A0000}"/>
    <cellStyle name="Comma 50 3" xfId="1316" xr:uid="{00000000-0005-0000-0000-00008E0A0000}"/>
    <cellStyle name="Comma 50 3 2" xfId="2103" xr:uid="{00000000-0005-0000-0000-00008F0A0000}"/>
    <cellStyle name="Comma 50 3 2 2" xfId="4347" xr:uid="{00000000-0005-0000-0000-0000900A0000}"/>
    <cellStyle name="Comma 50 3 3" xfId="2825" xr:uid="{00000000-0005-0000-0000-0000910A0000}"/>
    <cellStyle name="Comma 50 3 3 2" xfId="5069" xr:uid="{00000000-0005-0000-0000-0000920A0000}"/>
    <cellStyle name="Comma 50 3 4" xfId="3561" xr:uid="{00000000-0005-0000-0000-0000930A0000}"/>
    <cellStyle name="Comma 50 4" xfId="1636" xr:uid="{00000000-0005-0000-0000-0000940A0000}"/>
    <cellStyle name="Comma 50 4 2" xfId="3880" xr:uid="{00000000-0005-0000-0000-0000950A0000}"/>
    <cellStyle name="Comma 50 5" xfId="2360" xr:uid="{00000000-0005-0000-0000-0000960A0000}"/>
    <cellStyle name="Comma 50 5 2" xfId="4604" xr:uid="{00000000-0005-0000-0000-0000970A0000}"/>
    <cellStyle name="Comma 50 6" xfId="3094" xr:uid="{00000000-0005-0000-0000-0000980A0000}"/>
    <cellStyle name="Comma 51" xfId="836" xr:uid="{00000000-0005-0000-0000-0000990A0000}"/>
    <cellStyle name="Comma 51 2" xfId="1059" xr:uid="{00000000-0005-0000-0000-00009A0A0000}"/>
    <cellStyle name="Comma 51 2 2" xfId="1847" xr:uid="{00000000-0005-0000-0000-00009B0A0000}"/>
    <cellStyle name="Comma 51 2 2 2" xfId="4091" xr:uid="{00000000-0005-0000-0000-00009C0A0000}"/>
    <cellStyle name="Comma 51 2 3" xfId="2571" xr:uid="{00000000-0005-0000-0000-00009D0A0000}"/>
    <cellStyle name="Comma 51 2 3 2" xfId="4815" xr:uid="{00000000-0005-0000-0000-00009E0A0000}"/>
    <cellStyle name="Comma 51 2 4" xfId="3305" xr:uid="{00000000-0005-0000-0000-00009F0A0000}"/>
    <cellStyle name="Comma 51 3" xfId="1313" xr:uid="{00000000-0005-0000-0000-0000A00A0000}"/>
    <cellStyle name="Comma 51 3 2" xfId="2100" xr:uid="{00000000-0005-0000-0000-0000A10A0000}"/>
    <cellStyle name="Comma 51 3 2 2" xfId="4344" xr:uid="{00000000-0005-0000-0000-0000A20A0000}"/>
    <cellStyle name="Comma 51 3 3" xfId="2822" xr:uid="{00000000-0005-0000-0000-0000A30A0000}"/>
    <cellStyle name="Comma 51 3 3 2" xfId="5066" xr:uid="{00000000-0005-0000-0000-0000A40A0000}"/>
    <cellStyle name="Comma 51 3 4" xfId="3558" xr:uid="{00000000-0005-0000-0000-0000A50A0000}"/>
    <cellStyle name="Comma 51 4" xfId="1633" xr:uid="{00000000-0005-0000-0000-0000A60A0000}"/>
    <cellStyle name="Comma 51 4 2" xfId="3877" xr:uid="{00000000-0005-0000-0000-0000A70A0000}"/>
    <cellStyle name="Comma 51 5" xfId="2357" xr:uid="{00000000-0005-0000-0000-0000A80A0000}"/>
    <cellStyle name="Comma 51 5 2" xfId="4601" xr:uid="{00000000-0005-0000-0000-0000A90A0000}"/>
    <cellStyle name="Comma 51 6" xfId="3091" xr:uid="{00000000-0005-0000-0000-0000AA0A0000}"/>
    <cellStyle name="Comma 52" xfId="846" xr:uid="{00000000-0005-0000-0000-0000AB0A0000}"/>
    <cellStyle name="Comma 52 2" xfId="1063" xr:uid="{00000000-0005-0000-0000-0000AC0A0000}"/>
    <cellStyle name="Comma 52 2 2" xfId="1851" xr:uid="{00000000-0005-0000-0000-0000AD0A0000}"/>
    <cellStyle name="Comma 52 2 2 2" xfId="4095" xr:uid="{00000000-0005-0000-0000-0000AE0A0000}"/>
    <cellStyle name="Comma 52 2 3" xfId="2575" xr:uid="{00000000-0005-0000-0000-0000AF0A0000}"/>
    <cellStyle name="Comma 52 2 3 2" xfId="4819" xr:uid="{00000000-0005-0000-0000-0000B00A0000}"/>
    <cellStyle name="Comma 52 2 4" xfId="3309" xr:uid="{00000000-0005-0000-0000-0000B10A0000}"/>
    <cellStyle name="Comma 52 3" xfId="1317" xr:uid="{00000000-0005-0000-0000-0000B20A0000}"/>
    <cellStyle name="Comma 52 3 2" xfId="2104" xr:uid="{00000000-0005-0000-0000-0000B30A0000}"/>
    <cellStyle name="Comma 52 3 2 2" xfId="4348" xr:uid="{00000000-0005-0000-0000-0000B40A0000}"/>
    <cellStyle name="Comma 52 3 3" xfId="2826" xr:uid="{00000000-0005-0000-0000-0000B50A0000}"/>
    <cellStyle name="Comma 52 3 3 2" xfId="5070" xr:uid="{00000000-0005-0000-0000-0000B60A0000}"/>
    <cellStyle name="Comma 52 3 4" xfId="3562" xr:uid="{00000000-0005-0000-0000-0000B70A0000}"/>
    <cellStyle name="Comma 52 4" xfId="1637" xr:uid="{00000000-0005-0000-0000-0000B80A0000}"/>
    <cellStyle name="Comma 52 4 2" xfId="3881" xr:uid="{00000000-0005-0000-0000-0000B90A0000}"/>
    <cellStyle name="Comma 52 5" xfId="2361" xr:uid="{00000000-0005-0000-0000-0000BA0A0000}"/>
    <cellStyle name="Comma 52 5 2" xfId="4605" xr:uid="{00000000-0005-0000-0000-0000BB0A0000}"/>
    <cellStyle name="Comma 52 6" xfId="3095" xr:uid="{00000000-0005-0000-0000-0000BC0A0000}"/>
    <cellStyle name="Comma 53" xfId="163" xr:uid="{00000000-0005-0000-0000-0000BD0A0000}"/>
    <cellStyle name="Comma 53 2" xfId="973" xr:uid="{00000000-0005-0000-0000-0000BE0A0000}"/>
    <cellStyle name="Comma 53 2 2" xfId="1761" xr:uid="{00000000-0005-0000-0000-0000BF0A0000}"/>
    <cellStyle name="Comma 53 2 2 2" xfId="4005" xr:uid="{00000000-0005-0000-0000-0000C00A0000}"/>
    <cellStyle name="Comma 53 2 3" xfId="2485" xr:uid="{00000000-0005-0000-0000-0000C10A0000}"/>
    <cellStyle name="Comma 53 2 3 2" xfId="4729" xr:uid="{00000000-0005-0000-0000-0000C20A0000}"/>
    <cellStyle name="Comma 53 2 4" xfId="3219" xr:uid="{00000000-0005-0000-0000-0000C30A0000}"/>
    <cellStyle name="Comma 53 3" xfId="1226" xr:uid="{00000000-0005-0000-0000-0000C40A0000}"/>
    <cellStyle name="Comma 53 3 2" xfId="2013" xr:uid="{00000000-0005-0000-0000-0000C50A0000}"/>
    <cellStyle name="Comma 53 3 2 2" xfId="4257" xr:uid="{00000000-0005-0000-0000-0000C60A0000}"/>
    <cellStyle name="Comma 53 3 3" xfId="2737" xr:uid="{00000000-0005-0000-0000-0000C70A0000}"/>
    <cellStyle name="Comma 53 3 3 2" xfId="4981" xr:uid="{00000000-0005-0000-0000-0000C80A0000}"/>
    <cellStyle name="Comma 53 3 4" xfId="3471" xr:uid="{00000000-0005-0000-0000-0000C90A0000}"/>
    <cellStyle name="Comma 53 4" xfId="1441" xr:uid="{00000000-0005-0000-0000-0000CA0A0000}"/>
    <cellStyle name="Comma 53 4 2" xfId="3685" xr:uid="{00000000-0005-0000-0000-0000CB0A0000}"/>
    <cellStyle name="Comma 53 5" xfId="2227" xr:uid="{00000000-0005-0000-0000-0000CC0A0000}"/>
    <cellStyle name="Comma 53 5 2" xfId="4471" xr:uid="{00000000-0005-0000-0000-0000CD0A0000}"/>
    <cellStyle name="Comma 53 6" xfId="2951" xr:uid="{00000000-0005-0000-0000-0000CE0A0000}"/>
    <cellStyle name="Comma 54" xfId="735" xr:uid="{00000000-0005-0000-0000-0000CF0A0000}"/>
    <cellStyle name="Comma 54 2" xfId="1047" xr:uid="{00000000-0005-0000-0000-0000D00A0000}"/>
    <cellStyle name="Comma 54 2 2" xfId="1835" xr:uid="{00000000-0005-0000-0000-0000D10A0000}"/>
    <cellStyle name="Comma 54 2 2 2" xfId="4079" xr:uid="{00000000-0005-0000-0000-0000D20A0000}"/>
    <cellStyle name="Comma 54 2 3" xfId="2559" xr:uid="{00000000-0005-0000-0000-0000D30A0000}"/>
    <cellStyle name="Comma 54 2 3 2" xfId="4803" xr:uid="{00000000-0005-0000-0000-0000D40A0000}"/>
    <cellStyle name="Comma 54 2 4" xfId="3293" xr:uid="{00000000-0005-0000-0000-0000D50A0000}"/>
    <cellStyle name="Comma 54 3" xfId="1300" xr:uid="{00000000-0005-0000-0000-0000D60A0000}"/>
    <cellStyle name="Comma 54 3 2" xfId="2087" xr:uid="{00000000-0005-0000-0000-0000D70A0000}"/>
    <cellStyle name="Comma 54 3 2 2" xfId="4331" xr:uid="{00000000-0005-0000-0000-0000D80A0000}"/>
    <cellStyle name="Comma 54 3 3" xfId="2810" xr:uid="{00000000-0005-0000-0000-0000D90A0000}"/>
    <cellStyle name="Comma 54 3 3 2" xfId="5054" xr:uid="{00000000-0005-0000-0000-0000DA0A0000}"/>
    <cellStyle name="Comma 54 3 4" xfId="3545" xr:uid="{00000000-0005-0000-0000-0000DB0A0000}"/>
    <cellStyle name="Comma 54 4" xfId="1567" xr:uid="{00000000-0005-0000-0000-0000DC0A0000}"/>
    <cellStyle name="Comma 54 4 2" xfId="3811" xr:uid="{00000000-0005-0000-0000-0000DD0A0000}"/>
    <cellStyle name="Comma 54 5" xfId="2345" xr:uid="{00000000-0005-0000-0000-0000DE0A0000}"/>
    <cellStyle name="Comma 54 5 2" xfId="4589" xr:uid="{00000000-0005-0000-0000-0000DF0A0000}"/>
    <cellStyle name="Comma 54 6" xfId="3025" xr:uid="{00000000-0005-0000-0000-0000E00A0000}"/>
    <cellStyle name="Comma 55" xfId="848" xr:uid="{00000000-0005-0000-0000-0000E10A0000}"/>
    <cellStyle name="Comma 55 2" xfId="1065" xr:uid="{00000000-0005-0000-0000-0000E20A0000}"/>
    <cellStyle name="Comma 55 2 2" xfId="1853" xr:uid="{00000000-0005-0000-0000-0000E30A0000}"/>
    <cellStyle name="Comma 55 2 2 2" xfId="4097" xr:uid="{00000000-0005-0000-0000-0000E40A0000}"/>
    <cellStyle name="Comma 55 2 3" xfId="2577" xr:uid="{00000000-0005-0000-0000-0000E50A0000}"/>
    <cellStyle name="Comma 55 2 3 2" xfId="4821" xr:uid="{00000000-0005-0000-0000-0000E60A0000}"/>
    <cellStyle name="Comma 55 2 4" xfId="3311" xr:uid="{00000000-0005-0000-0000-0000E70A0000}"/>
    <cellStyle name="Comma 55 3" xfId="1319" xr:uid="{00000000-0005-0000-0000-0000E80A0000}"/>
    <cellStyle name="Comma 55 3 2" xfId="2106" xr:uid="{00000000-0005-0000-0000-0000E90A0000}"/>
    <cellStyle name="Comma 55 3 2 2" xfId="4350" xr:uid="{00000000-0005-0000-0000-0000EA0A0000}"/>
    <cellStyle name="Comma 55 3 3" xfId="2828" xr:uid="{00000000-0005-0000-0000-0000EB0A0000}"/>
    <cellStyle name="Comma 55 3 3 2" xfId="5072" xr:uid="{00000000-0005-0000-0000-0000EC0A0000}"/>
    <cellStyle name="Comma 55 3 4" xfId="3564" xr:uid="{00000000-0005-0000-0000-0000ED0A0000}"/>
    <cellStyle name="Comma 55 4" xfId="1639" xr:uid="{00000000-0005-0000-0000-0000EE0A0000}"/>
    <cellStyle name="Comma 55 4 2" xfId="3883" xr:uid="{00000000-0005-0000-0000-0000EF0A0000}"/>
    <cellStyle name="Comma 55 5" xfId="2363" xr:uid="{00000000-0005-0000-0000-0000F00A0000}"/>
    <cellStyle name="Comma 55 5 2" xfId="4607" xr:uid="{00000000-0005-0000-0000-0000F10A0000}"/>
    <cellStyle name="Comma 55 6" xfId="3097" xr:uid="{00000000-0005-0000-0000-0000F20A0000}"/>
    <cellStyle name="Comma 56" xfId="734" xr:uid="{00000000-0005-0000-0000-0000F30A0000}"/>
    <cellStyle name="Comma 56 2" xfId="1046" xr:uid="{00000000-0005-0000-0000-0000F40A0000}"/>
    <cellStyle name="Comma 56 2 2" xfId="1834" xr:uid="{00000000-0005-0000-0000-0000F50A0000}"/>
    <cellStyle name="Comma 56 2 2 2" xfId="4078" xr:uid="{00000000-0005-0000-0000-0000F60A0000}"/>
    <cellStyle name="Comma 56 2 3" xfId="2558" xr:uid="{00000000-0005-0000-0000-0000F70A0000}"/>
    <cellStyle name="Comma 56 2 3 2" xfId="4802" xr:uid="{00000000-0005-0000-0000-0000F80A0000}"/>
    <cellStyle name="Comma 56 2 4" xfId="3292" xr:uid="{00000000-0005-0000-0000-0000F90A0000}"/>
    <cellStyle name="Comma 56 3" xfId="1299" xr:uid="{00000000-0005-0000-0000-0000FA0A0000}"/>
    <cellStyle name="Comma 56 3 2" xfId="2086" xr:uid="{00000000-0005-0000-0000-0000FB0A0000}"/>
    <cellStyle name="Comma 56 3 2 2" xfId="4330" xr:uid="{00000000-0005-0000-0000-0000FC0A0000}"/>
    <cellStyle name="Comma 56 3 3" xfId="2809" xr:uid="{00000000-0005-0000-0000-0000FD0A0000}"/>
    <cellStyle name="Comma 56 3 3 2" xfId="5053" xr:uid="{00000000-0005-0000-0000-0000FE0A0000}"/>
    <cellStyle name="Comma 56 3 4" xfId="3544" xr:uid="{00000000-0005-0000-0000-0000FF0A0000}"/>
    <cellStyle name="Comma 56 4" xfId="1566" xr:uid="{00000000-0005-0000-0000-0000000B0000}"/>
    <cellStyle name="Comma 56 4 2" xfId="3810" xr:uid="{00000000-0005-0000-0000-0000010B0000}"/>
    <cellStyle name="Comma 56 5" xfId="2344" xr:uid="{00000000-0005-0000-0000-0000020B0000}"/>
    <cellStyle name="Comma 56 5 2" xfId="4588" xr:uid="{00000000-0005-0000-0000-0000030B0000}"/>
    <cellStyle name="Comma 56 6" xfId="3024" xr:uid="{00000000-0005-0000-0000-0000040B0000}"/>
    <cellStyle name="Comma 57" xfId="847" xr:uid="{00000000-0005-0000-0000-0000050B0000}"/>
    <cellStyle name="Comma 57 2" xfId="1064" xr:uid="{00000000-0005-0000-0000-0000060B0000}"/>
    <cellStyle name="Comma 57 2 2" xfId="1852" xr:uid="{00000000-0005-0000-0000-0000070B0000}"/>
    <cellStyle name="Comma 57 2 2 2" xfId="4096" xr:uid="{00000000-0005-0000-0000-0000080B0000}"/>
    <cellStyle name="Comma 57 2 3" xfId="2576" xr:uid="{00000000-0005-0000-0000-0000090B0000}"/>
    <cellStyle name="Comma 57 2 3 2" xfId="4820" xr:uid="{00000000-0005-0000-0000-00000A0B0000}"/>
    <cellStyle name="Comma 57 2 4" xfId="3310" xr:uid="{00000000-0005-0000-0000-00000B0B0000}"/>
    <cellStyle name="Comma 57 3" xfId="1318" xr:uid="{00000000-0005-0000-0000-00000C0B0000}"/>
    <cellStyle name="Comma 57 3 2" xfId="2105" xr:uid="{00000000-0005-0000-0000-00000D0B0000}"/>
    <cellStyle name="Comma 57 3 2 2" xfId="4349" xr:uid="{00000000-0005-0000-0000-00000E0B0000}"/>
    <cellStyle name="Comma 57 3 3" xfId="2827" xr:uid="{00000000-0005-0000-0000-00000F0B0000}"/>
    <cellStyle name="Comma 57 3 3 2" xfId="5071" xr:uid="{00000000-0005-0000-0000-0000100B0000}"/>
    <cellStyle name="Comma 57 3 4" xfId="3563" xr:uid="{00000000-0005-0000-0000-0000110B0000}"/>
    <cellStyle name="Comma 57 4" xfId="1638" xr:uid="{00000000-0005-0000-0000-0000120B0000}"/>
    <cellStyle name="Comma 57 4 2" xfId="3882" xr:uid="{00000000-0005-0000-0000-0000130B0000}"/>
    <cellStyle name="Comma 57 5" xfId="2362" xr:uid="{00000000-0005-0000-0000-0000140B0000}"/>
    <cellStyle name="Comma 57 5 2" xfId="4606" xr:uid="{00000000-0005-0000-0000-0000150B0000}"/>
    <cellStyle name="Comma 57 6" xfId="3096" xr:uid="{00000000-0005-0000-0000-0000160B0000}"/>
    <cellStyle name="Comma 58" xfId="164" xr:uid="{00000000-0005-0000-0000-0000170B0000}"/>
    <cellStyle name="Comma 58 2" xfId="974" xr:uid="{00000000-0005-0000-0000-0000180B0000}"/>
    <cellStyle name="Comma 58 2 2" xfId="1762" xr:uid="{00000000-0005-0000-0000-0000190B0000}"/>
    <cellStyle name="Comma 58 2 2 2" xfId="4006" xr:uid="{00000000-0005-0000-0000-00001A0B0000}"/>
    <cellStyle name="Comma 58 2 3" xfId="2486" xr:uid="{00000000-0005-0000-0000-00001B0B0000}"/>
    <cellStyle name="Comma 58 2 3 2" xfId="4730" xr:uid="{00000000-0005-0000-0000-00001C0B0000}"/>
    <cellStyle name="Comma 58 2 4" xfId="3220" xr:uid="{00000000-0005-0000-0000-00001D0B0000}"/>
    <cellStyle name="Comma 58 3" xfId="1227" xr:uid="{00000000-0005-0000-0000-00001E0B0000}"/>
    <cellStyle name="Comma 58 3 2" xfId="2014" xr:uid="{00000000-0005-0000-0000-00001F0B0000}"/>
    <cellStyle name="Comma 58 3 2 2" xfId="4258" xr:uid="{00000000-0005-0000-0000-0000200B0000}"/>
    <cellStyle name="Comma 58 3 3" xfId="2738" xr:uid="{00000000-0005-0000-0000-0000210B0000}"/>
    <cellStyle name="Comma 58 3 3 2" xfId="4982" xr:uid="{00000000-0005-0000-0000-0000220B0000}"/>
    <cellStyle name="Comma 58 3 4" xfId="3472" xr:uid="{00000000-0005-0000-0000-0000230B0000}"/>
    <cellStyle name="Comma 58 4" xfId="1442" xr:uid="{00000000-0005-0000-0000-0000240B0000}"/>
    <cellStyle name="Comma 58 4 2" xfId="3686" xr:uid="{00000000-0005-0000-0000-0000250B0000}"/>
    <cellStyle name="Comma 58 5" xfId="2228" xr:uid="{00000000-0005-0000-0000-0000260B0000}"/>
    <cellStyle name="Comma 58 5 2" xfId="4472" xr:uid="{00000000-0005-0000-0000-0000270B0000}"/>
    <cellStyle name="Comma 58 6" xfId="2952" xr:uid="{00000000-0005-0000-0000-0000280B0000}"/>
    <cellStyle name="Comma 59" xfId="852" xr:uid="{00000000-0005-0000-0000-0000290B0000}"/>
    <cellStyle name="Comma 59 2" xfId="1640" xr:uid="{00000000-0005-0000-0000-00002A0B0000}"/>
    <cellStyle name="Comma 59 2 2" xfId="3884" xr:uid="{00000000-0005-0000-0000-00002B0B0000}"/>
    <cellStyle name="Comma 59 3" xfId="2364" xr:uid="{00000000-0005-0000-0000-00002C0B0000}"/>
    <cellStyle name="Comma 59 3 2" xfId="4608" xr:uid="{00000000-0005-0000-0000-00002D0B0000}"/>
    <cellStyle name="Comma 59 4" xfId="3098" xr:uid="{00000000-0005-0000-0000-00002E0B0000}"/>
    <cellStyle name="Comma 6" xfId="165" xr:uid="{00000000-0005-0000-0000-00002F0B0000}"/>
    <cellStyle name="Comma 6 10" xfId="166" xr:uid="{00000000-0005-0000-0000-0000300B0000}"/>
    <cellStyle name="Comma 6 10 2" xfId="976" xr:uid="{00000000-0005-0000-0000-0000310B0000}"/>
    <cellStyle name="Comma 6 10 2 2" xfId="1764" xr:uid="{00000000-0005-0000-0000-0000320B0000}"/>
    <cellStyle name="Comma 6 10 2 2 2" xfId="4008" xr:uid="{00000000-0005-0000-0000-0000330B0000}"/>
    <cellStyle name="Comma 6 10 2 3" xfId="2488" xr:uid="{00000000-0005-0000-0000-0000340B0000}"/>
    <cellStyle name="Comma 6 10 2 3 2" xfId="4732" xr:uid="{00000000-0005-0000-0000-0000350B0000}"/>
    <cellStyle name="Comma 6 10 2 4" xfId="3222" xr:uid="{00000000-0005-0000-0000-0000360B0000}"/>
    <cellStyle name="Comma 6 10 3" xfId="1229" xr:uid="{00000000-0005-0000-0000-0000370B0000}"/>
    <cellStyle name="Comma 6 10 3 2" xfId="2016" xr:uid="{00000000-0005-0000-0000-0000380B0000}"/>
    <cellStyle name="Comma 6 10 3 2 2" xfId="4260" xr:uid="{00000000-0005-0000-0000-0000390B0000}"/>
    <cellStyle name="Comma 6 10 3 3" xfId="2740" xr:uid="{00000000-0005-0000-0000-00003A0B0000}"/>
    <cellStyle name="Comma 6 10 3 3 2" xfId="4984" xr:uid="{00000000-0005-0000-0000-00003B0B0000}"/>
    <cellStyle name="Comma 6 10 3 4" xfId="3474" xr:uid="{00000000-0005-0000-0000-00003C0B0000}"/>
    <cellStyle name="Comma 6 10 4" xfId="1444" xr:uid="{00000000-0005-0000-0000-00003D0B0000}"/>
    <cellStyle name="Comma 6 10 4 2" xfId="3688" xr:uid="{00000000-0005-0000-0000-00003E0B0000}"/>
    <cellStyle name="Comma 6 10 5" xfId="2230" xr:uid="{00000000-0005-0000-0000-00003F0B0000}"/>
    <cellStyle name="Comma 6 10 5 2" xfId="4474" xr:uid="{00000000-0005-0000-0000-0000400B0000}"/>
    <cellStyle name="Comma 6 10 6" xfId="2954" xr:uid="{00000000-0005-0000-0000-0000410B0000}"/>
    <cellStyle name="Comma 6 11" xfId="167" xr:uid="{00000000-0005-0000-0000-0000420B0000}"/>
    <cellStyle name="Comma 6 11 2" xfId="977" xr:uid="{00000000-0005-0000-0000-0000430B0000}"/>
    <cellStyle name="Comma 6 11 2 2" xfId="1765" xr:uid="{00000000-0005-0000-0000-0000440B0000}"/>
    <cellStyle name="Comma 6 11 2 2 2" xfId="4009" xr:uid="{00000000-0005-0000-0000-0000450B0000}"/>
    <cellStyle name="Comma 6 11 2 3" xfId="2489" xr:uid="{00000000-0005-0000-0000-0000460B0000}"/>
    <cellStyle name="Comma 6 11 2 3 2" xfId="4733" xr:uid="{00000000-0005-0000-0000-0000470B0000}"/>
    <cellStyle name="Comma 6 11 2 4" xfId="3223" xr:uid="{00000000-0005-0000-0000-0000480B0000}"/>
    <cellStyle name="Comma 6 11 3" xfId="1230" xr:uid="{00000000-0005-0000-0000-0000490B0000}"/>
    <cellStyle name="Comma 6 11 3 2" xfId="2017" xr:uid="{00000000-0005-0000-0000-00004A0B0000}"/>
    <cellStyle name="Comma 6 11 3 2 2" xfId="4261" xr:uid="{00000000-0005-0000-0000-00004B0B0000}"/>
    <cellStyle name="Comma 6 11 3 3" xfId="2741" xr:uid="{00000000-0005-0000-0000-00004C0B0000}"/>
    <cellStyle name="Comma 6 11 3 3 2" xfId="4985" xr:uid="{00000000-0005-0000-0000-00004D0B0000}"/>
    <cellStyle name="Comma 6 11 3 4" xfId="3475" xr:uid="{00000000-0005-0000-0000-00004E0B0000}"/>
    <cellStyle name="Comma 6 11 4" xfId="1445" xr:uid="{00000000-0005-0000-0000-00004F0B0000}"/>
    <cellStyle name="Comma 6 11 4 2" xfId="3689" xr:uid="{00000000-0005-0000-0000-0000500B0000}"/>
    <cellStyle name="Comma 6 11 5" xfId="2231" xr:uid="{00000000-0005-0000-0000-0000510B0000}"/>
    <cellStyle name="Comma 6 11 5 2" xfId="4475" xr:uid="{00000000-0005-0000-0000-0000520B0000}"/>
    <cellStyle name="Comma 6 11 6" xfId="2955" xr:uid="{00000000-0005-0000-0000-0000530B0000}"/>
    <cellStyle name="Comma 6 12" xfId="168" xr:uid="{00000000-0005-0000-0000-0000540B0000}"/>
    <cellStyle name="Comma 6 12 2" xfId="978" xr:uid="{00000000-0005-0000-0000-0000550B0000}"/>
    <cellStyle name="Comma 6 12 2 2" xfId="1766" xr:uid="{00000000-0005-0000-0000-0000560B0000}"/>
    <cellStyle name="Comma 6 12 2 2 2" xfId="4010" xr:uid="{00000000-0005-0000-0000-0000570B0000}"/>
    <cellStyle name="Comma 6 12 2 3" xfId="2490" xr:uid="{00000000-0005-0000-0000-0000580B0000}"/>
    <cellStyle name="Comma 6 12 2 3 2" xfId="4734" xr:uid="{00000000-0005-0000-0000-0000590B0000}"/>
    <cellStyle name="Comma 6 12 2 4" xfId="3224" xr:uid="{00000000-0005-0000-0000-00005A0B0000}"/>
    <cellStyle name="Comma 6 12 3" xfId="1231" xr:uid="{00000000-0005-0000-0000-00005B0B0000}"/>
    <cellStyle name="Comma 6 12 3 2" xfId="2018" xr:uid="{00000000-0005-0000-0000-00005C0B0000}"/>
    <cellStyle name="Comma 6 12 3 2 2" xfId="4262" xr:uid="{00000000-0005-0000-0000-00005D0B0000}"/>
    <cellStyle name="Comma 6 12 3 3" xfId="2742" xr:uid="{00000000-0005-0000-0000-00005E0B0000}"/>
    <cellStyle name="Comma 6 12 3 3 2" xfId="4986" xr:uid="{00000000-0005-0000-0000-00005F0B0000}"/>
    <cellStyle name="Comma 6 12 3 4" xfId="3476" xr:uid="{00000000-0005-0000-0000-0000600B0000}"/>
    <cellStyle name="Comma 6 12 4" xfId="1446" xr:uid="{00000000-0005-0000-0000-0000610B0000}"/>
    <cellStyle name="Comma 6 12 4 2" xfId="3690" xr:uid="{00000000-0005-0000-0000-0000620B0000}"/>
    <cellStyle name="Comma 6 12 5" xfId="2232" xr:uid="{00000000-0005-0000-0000-0000630B0000}"/>
    <cellStyle name="Comma 6 12 5 2" xfId="4476" xr:uid="{00000000-0005-0000-0000-0000640B0000}"/>
    <cellStyle name="Comma 6 12 6" xfId="2956" xr:uid="{00000000-0005-0000-0000-0000650B0000}"/>
    <cellStyle name="Comma 6 13" xfId="169" xr:uid="{00000000-0005-0000-0000-0000660B0000}"/>
    <cellStyle name="Comma 6 13 2" xfId="979" xr:uid="{00000000-0005-0000-0000-0000670B0000}"/>
    <cellStyle name="Comma 6 13 2 2" xfId="1767" xr:uid="{00000000-0005-0000-0000-0000680B0000}"/>
    <cellStyle name="Comma 6 13 2 2 2" xfId="4011" xr:uid="{00000000-0005-0000-0000-0000690B0000}"/>
    <cellStyle name="Comma 6 13 2 3" xfId="2491" xr:uid="{00000000-0005-0000-0000-00006A0B0000}"/>
    <cellStyle name="Comma 6 13 2 3 2" xfId="4735" xr:uid="{00000000-0005-0000-0000-00006B0B0000}"/>
    <cellStyle name="Comma 6 13 2 4" xfId="3225" xr:uid="{00000000-0005-0000-0000-00006C0B0000}"/>
    <cellStyle name="Comma 6 13 3" xfId="1232" xr:uid="{00000000-0005-0000-0000-00006D0B0000}"/>
    <cellStyle name="Comma 6 13 3 2" xfId="2019" xr:uid="{00000000-0005-0000-0000-00006E0B0000}"/>
    <cellStyle name="Comma 6 13 3 2 2" xfId="4263" xr:uid="{00000000-0005-0000-0000-00006F0B0000}"/>
    <cellStyle name="Comma 6 13 3 3" xfId="2743" xr:uid="{00000000-0005-0000-0000-0000700B0000}"/>
    <cellStyle name="Comma 6 13 3 3 2" xfId="4987" xr:uid="{00000000-0005-0000-0000-0000710B0000}"/>
    <cellStyle name="Comma 6 13 3 4" xfId="3477" xr:uid="{00000000-0005-0000-0000-0000720B0000}"/>
    <cellStyle name="Comma 6 13 4" xfId="1447" xr:uid="{00000000-0005-0000-0000-0000730B0000}"/>
    <cellStyle name="Comma 6 13 4 2" xfId="3691" xr:uid="{00000000-0005-0000-0000-0000740B0000}"/>
    <cellStyle name="Comma 6 13 5" xfId="2233" xr:uid="{00000000-0005-0000-0000-0000750B0000}"/>
    <cellStyle name="Comma 6 13 5 2" xfId="4477" xr:uid="{00000000-0005-0000-0000-0000760B0000}"/>
    <cellStyle name="Comma 6 13 6" xfId="2957" xr:uid="{00000000-0005-0000-0000-0000770B0000}"/>
    <cellStyle name="Comma 6 14" xfId="170" xr:uid="{00000000-0005-0000-0000-0000780B0000}"/>
    <cellStyle name="Comma 6 14 2" xfId="980" xr:uid="{00000000-0005-0000-0000-0000790B0000}"/>
    <cellStyle name="Comma 6 14 2 2" xfId="1768" xr:uid="{00000000-0005-0000-0000-00007A0B0000}"/>
    <cellStyle name="Comma 6 14 2 2 2" xfId="4012" xr:uid="{00000000-0005-0000-0000-00007B0B0000}"/>
    <cellStyle name="Comma 6 14 2 3" xfId="2492" xr:uid="{00000000-0005-0000-0000-00007C0B0000}"/>
    <cellStyle name="Comma 6 14 2 3 2" xfId="4736" xr:uid="{00000000-0005-0000-0000-00007D0B0000}"/>
    <cellStyle name="Comma 6 14 2 4" xfId="3226" xr:uid="{00000000-0005-0000-0000-00007E0B0000}"/>
    <cellStyle name="Comma 6 14 3" xfId="1233" xr:uid="{00000000-0005-0000-0000-00007F0B0000}"/>
    <cellStyle name="Comma 6 14 3 2" xfId="2020" xr:uid="{00000000-0005-0000-0000-0000800B0000}"/>
    <cellStyle name="Comma 6 14 3 2 2" xfId="4264" xr:uid="{00000000-0005-0000-0000-0000810B0000}"/>
    <cellStyle name="Comma 6 14 3 3" xfId="2744" xr:uid="{00000000-0005-0000-0000-0000820B0000}"/>
    <cellStyle name="Comma 6 14 3 3 2" xfId="4988" xr:uid="{00000000-0005-0000-0000-0000830B0000}"/>
    <cellStyle name="Comma 6 14 3 4" xfId="3478" xr:uid="{00000000-0005-0000-0000-0000840B0000}"/>
    <cellStyle name="Comma 6 14 4" xfId="1448" xr:uid="{00000000-0005-0000-0000-0000850B0000}"/>
    <cellStyle name="Comma 6 14 4 2" xfId="3692" xr:uid="{00000000-0005-0000-0000-0000860B0000}"/>
    <cellStyle name="Comma 6 14 5" xfId="2234" xr:uid="{00000000-0005-0000-0000-0000870B0000}"/>
    <cellStyle name="Comma 6 14 5 2" xfId="4478" xr:uid="{00000000-0005-0000-0000-0000880B0000}"/>
    <cellStyle name="Comma 6 14 6" xfId="2958" xr:uid="{00000000-0005-0000-0000-0000890B0000}"/>
    <cellStyle name="Comma 6 15" xfId="171" xr:uid="{00000000-0005-0000-0000-00008A0B0000}"/>
    <cellStyle name="Comma 6 15 2" xfId="981" xr:uid="{00000000-0005-0000-0000-00008B0B0000}"/>
    <cellStyle name="Comma 6 15 2 2" xfId="1769" xr:uid="{00000000-0005-0000-0000-00008C0B0000}"/>
    <cellStyle name="Comma 6 15 2 2 2" xfId="4013" xr:uid="{00000000-0005-0000-0000-00008D0B0000}"/>
    <cellStyle name="Comma 6 15 2 3" xfId="2493" xr:uid="{00000000-0005-0000-0000-00008E0B0000}"/>
    <cellStyle name="Comma 6 15 2 3 2" xfId="4737" xr:uid="{00000000-0005-0000-0000-00008F0B0000}"/>
    <cellStyle name="Comma 6 15 2 4" xfId="3227" xr:uid="{00000000-0005-0000-0000-0000900B0000}"/>
    <cellStyle name="Comma 6 15 3" xfId="1234" xr:uid="{00000000-0005-0000-0000-0000910B0000}"/>
    <cellStyle name="Comma 6 15 3 2" xfId="2021" xr:uid="{00000000-0005-0000-0000-0000920B0000}"/>
    <cellStyle name="Comma 6 15 3 2 2" xfId="4265" xr:uid="{00000000-0005-0000-0000-0000930B0000}"/>
    <cellStyle name="Comma 6 15 3 3" xfId="2745" xr:uid="{00000000-0005-0000-0000-0000940B0000}"/>
    <cellStyle name="Comma 6 15 3 3 2" xfId="4989" xr:uid="{00000000-0005-0000-0000-0000950B0000}"/>
    <cellStyle name="Comma 6 15 3 4" xfId="3479" xr:uid="{00000000-0005-0000-0000-0000960B0000}"/>
    <cellStyle name="Comma 6 15 4" xfId="1449" xr:uid="{00000000-0005-0000-0000-0000970B0000}"/>
    <cellStyle name="Comma 6 15 4 2" xfId="3693" xr:uid="{00000000-0005-0000-0000-0000980B0000}"/>
    <cellStyle name="Comma 6 15 5" xfId="2235" xr:uid="{00000000-0005-0000-0000-0000990B0000}"/>
    <cellStyle name="Comma 6 15 5 2" xfId="4479" xr:uid="{00000000-0005-0000-0000-00009A0B0000}"/>
    <cellStyle name="Comma 6 15 6" xfId="2959" xr:uid="{00000000-0005-0000-0000-00009B0B0000}"/>
    <cellStyle name="Comma 6 16" xfId="172" xr:uid="{00000000-0005-0000-0000-00009C0B0000}"/>
    <cellStyle name="Comma 6 16 2" xfId="982" xr:uid="{00000000-0005-0000-0000-00009D0B0000}"/>
    <cellStyle name="Comma 6 16 2 2" xfId="1770" xr:uid="{00000000-0005-0000-0000-00009E0B0000}"/>
    <cellStyle name="Comma 6 16 2 2 2" xfId="4014" xr:uid="{00000000-0005-0000-0000-00009F0B0000}"/>
    <cellStyle name="Comma 6 16 2 3" xfId="2494" xr:uid="{00000000-0005-0000-0000-0000A00B0000}"/>
    <cellStyle name="Comma 6 16 2 3 2" xfId="4738" xr:uid="{00000000-0005-0000-0000-0000A10B0000}"/>
    <cellStyle name="Comma 6 16 2 4" xfId="3228" xr:uid="{00000000-0005-0000-0000-0000A20B0000}"/>
    <cellStyle name="Comma 6 16 3" xfId="1235" xr:uid="{00000000-0005-0000-0000-0000A30B0000}"/>
    <cellStyle name="Comma 6 16 3 2" xfId="2022" xr:uid="{00000000-0005-0000-0000-0000A40B0000}"/>
    <cellStyle name="Comma 6 16 3 2 2" xfId="4266" xr:uid="{00000000-0005-0000-0000-0000A50B0000}"/>
    <cellStyle name="Comma 6 16 3 3" xfId="2746" xr:uid="{00000000-0005-0000-0000-0000A60B0000}"/>
    <cellStyle name="Comma 6 16 3 3 2" xfId="4990" xr:uid="{00000000-0005-0000-0000-0000A70B0000}"/>
    <cellStyle name="Comma 6 16 3 4" xfId="3480" xr:uid="{00000000-0005-0000-0000-0000A80B0000}"/>
    <cellStyle name="Comma 6 16 4" xfId="1450" xr:uid="{00000000-0005-0000-0000-0000A90B0000}"/>
    <cellStyle name="Comma 6 16 4 2" xfId="3694" xr:uid="{00000000-0005-0000-0000-0000AA0B0000}"/>
    <cellStyle name="Comma 6 16 5" xfId="2236" xr:uid="{00000000-0005-0000-0000-0000AB0B0000}"/>
    <cellStyle name="Comma 6 16 5 2" xfId="4480" xr:uid="{00000000-0005-0000-0000-0000AC0B0000}"/>
    <cellStyle name="Comma 6 16 6" xfId="2960" xr:uid="{00000000-0005-0000-0000-0000AD0B0000}"/>
    <cellStyle name="Comma 6 17" xfId="173" xr:uid="{00000000-0005-0000-0000-0000AE0B0000}"/>
    <cellStyle name="Comma 6 17 2" xfId="983" xr:uid="{00000000-0005-0000-0000-0000AF0B0000}"/>
    <cellStyle name="Comma 6 17 2 2" xfId="1771" xr:uid="{00000000-0005-0000-0000-0000B00B0000}"/>
    <cellStyle name="Comma 6 17 2 2 2" xfId="4015" xr:uid="{00000000-0005-0000-0000-0000B10B0000}"/>
    <cellStyle name="Comma 6 17 2 3" xfId="2495" xr:uid="{00000000-0005-0000-0000-0000B20B0000}"/>
    <cellStyle name="Comma 6 17 2 3 2" xfId="4739" xr:uid="{00000000-0005-0000-0000-0000B30B0000}"/>
    <cellStyle name="Comma 6 17 2 4" xfId="3229" xr:uid="{00000000-0005-0000-0000-0000B40B0000}"/>
    <cellStyle name="Comma 6 17 3" xfId="1236" xr:uid="{00000000-0005-0000-0000-0000B50B0000}"/>
    <cellStyle name="Comma 6 17 3 2" xfId="2023" xr:uid="{00000000-0005-0000-0000-0000B60B0000}"/>
    <cellStyle name="Comma 6 17 3 2 2" xfId="4267" xr:uid="{00000000-0005-0000-0000-0000B70B0000}"/>
    <cellStyle name="Comma 6 17 3 3" xfId="2747" xr:uid="{00000000-0005-0000-0000-0000B80B0000}"/>
    <cellStyle name="Comma 6 17 3 3 2" xfId="4991" xr:uid="{00000000-0005-0000-0000-0000B90B0000}"/>
    <cellStyle name="Comma 6 17 3 4" xfId="3481" xr:uid="{00000000-0005-0000-0000-0000BA0B0000}"/>
    <cellStyle name="Comma 6 17 4" xfId="1451" xr:uid="{00000000-0005-0000-0000-0000BB0B0000}"/>
    <cellStyle name="Comma 6 17 4 2" xfId="3695" xr:uid="{00000000-0005-0000-0000-0000BC0B0000}"/>
    <cellStyle name="Comma 6 17 5" xfId="2237" xr:uid="{00000000-0005-0000-0000-0000BD0B0000}"/>
    <cellStyle name="Comma 6 17 5 2" xfId="4481" xr:uid="{00000000-0005-0000-0000-0000BE0B0000}"/>
    <cellStyle name="Comma 6 17 6" xfId="2961" xr:uid="{00000000-0005-0000-0000-0000BF0B0000}"/>
    <cellStyle name="Comma 6 18" xfId="174" xr:uid="{00000000-0005-0000-0000-0000C00B0000}"/>
    <cellStyle name="Comma 6 18 2" xfId="984" xr:uid="{00000000-0005-0000-0000-0000C10B0000}"/>
    <cellStyle name="Comma 6 18 2 2" xfId="1772" xr:uid="{00000000-0005-0000-0000-0000C20B0000}"/>
    <cellStyle name="Comma 6 18 2 2 2" xfId="4016" xr:uid="{00000000-0005-0000-0000-0000C30B0000}"/>
    <cellStyle name="Comma 6 18 2 3" xfId="2496" xr:uid="{00000000-0005-0000-0000-0000C40B0000}"/>
    <cellStyle name="Comma 6 18 2 3 2" xfId="4740" xr:uid="{00000000-0005-0000-0000-0000C50B0000}"/>
    <cellStyle name="Comma 6 18 2 4" xfId="3230" xr:uid="{00000000-0005-0000-0000-0000C60B0000}"/>
    <cellStyle name="Comma 6 18 3" xfId="1237" xr:uid="{00000000-0005-0000-0000-0000C70B0000}"/>
    <cellStyle name="Comma 6 18 3 2" xfId="2024" xr:uid="{00000000-0005-0000-0000-0000C80B0000}"/>
    <cellStyle name="Comma 6 18 3 2 2" xfId="4268" xr:uid="{00000000-0005-0000-0000-0000C90B0000}"/>
    <cellStyle name="Comma 6 18 3 3" xfId="2748" xr:uid="{00000000-0005-0000-0000-0000CA0B0000}"/>
    <cellStyle name="Comma 6 18 3 3 2" xfId="4992" xr:uid="{00000000-0005-0000-0000-0000CB0B0000}"/>
    <cellStyle name="Comma 6 18 3 4" xfId="3482" xr:uid="{00000000-0005-0000-0000-0000CC0B0000}"/>
    <cellStyle name="Comma 6 18 4" xfId="1452" xr:uid="{00000000-0005-0000-0000-0000CD0B0000}"/>
    <cellStyle name="Comma 6 18 4 2" xfId="3696" xr:uid="{00000000-0005-0000-0000-0000CE0B0000}"/>
    <cellStyle name="Comma 6 18 5" xfId="2238" xr:uid="{00000000-0005-0000-0000-0000CF0B0000}"/>
    <cellStyle name="Comma 6 18 5 2" xfId="4482" xr:uid="{00000000-0005-0000-0000-0000D00B0000}"/>
    <cellStyle name="Comma 6 18 6" xfId="2962" xr:uid="{00000000-0005-0000-0000-0000D10B0000}"/>
    <cellStyle name="Comma 6 19" xfId="175" xr:uid="{00000000-0005-0000-0000-0000D20B0000}"/>
    <cellStyle name="Comma 6 19 2" xfId="985" xr:uid="{00000000-0005-0000-0000-0000D30B0000}"/>
    <cellStyle name="Comma 6 19 2 2" xfId="1773" xr:uid="{00000000-0005-0000-0000-0000D40B0000}"/>
    <cellStyle name="Comma 6 19 2 2 2" xfId="4017" xr:uid="{00000000-0005-0000-0000-0000D50B0000}"/>
    <cellStyle name="Comma 6 19 2 3" xfId="2497" xr:uid="{00000000-0005-0000-0000-0000D60B0000}"/>
    <cellStyle name="Comma 6 19 2 3 2" xfId="4741" xr:uid="{00000000-0005-0000-0000-0000D70B0000}"/>
    <cellStyle name="Comma 6 19 2 4" xfId="3231" xr:uid="{00000000-0005-0000-0000-0000D80B0000}"/>
    <cellStyle name="Comma 6 19 3" xfId="1238" xr:uid="{00000000-0005-0000-0000-0000D90B0000}"/>
    <cellStyle name="Comma 6 19 3 2" xfId="2025" xr:uid="{00000000-0005-0000-0000-0000DA0B0000}"/>
    <cellStyle name="Comma 6 19 3 2 2" xfId="4269" xr:uid="{00000000-0005-0000-0000-0000DB0B0000}"/>
    <cellStyle name="Comma 6 19 3 3" xfId="2749" xr:uid="{00000000-0005-0000-0000-0000DC0B0000}"/>
    <cellStyle name="Comma 6 19 3 3 2" xfId="4993" xr:uid="{00000000-0005-0000-0000-0000DD0B0000}"/>
    <cellStyle name="Comma 6 19 3 4" xfId="3483" xr:uid="{00000000-0005-0000-0000-0000DE0B0000}"/>
    <cellStyle name="Comma 6 19 4" xfId="1453" xr:uid="{00000000-0005-0000-0000-0000DF0B0000}"/>
    <cellStyle name="Comma 6 19 4 2" xfId="3697" xr:uid="{00000000-0005-0000-0000-0000E00B0000}"/>
    <cellStyle name="Comma 6 19 5" xfId="2239" xr:uid="{00000000-0005-0000-0000-0000E10B0000}"/>
    <cellStyle name="Comma 6 19 5 2" xfId="4483" xr:uid="{00000000-0005-0000-0000-0000E20B0000}"/>
    <cellStyle name="Comma 6 19 6" xfId="2963" xr:uid="{00000000-0005-0000-0000-0000E30B0000}"/>
    <cellStyle name="Comma 6 2" xfId="176" xr:uid="{00000000-0005-0000-0000-0000E40B0000}"/>
    <cellStyle name="Comma 6 2 2" xfId="986" xr:uid="{00000000-0005-0000-0000-0000E50B0000}"/>
    <cellStyle name="Comma 6 2 2 2" xfId="1774" xr:uid="{00000000-0005-0000-0000-0000E60B0000}"/>
    <cellStyle name="Comma 6 2 2 2 2" xfId="4018" xr:uid="{00000000-0005-0000-0000-0000E70B0000}"/>
    <cellStyle name="Comma 6 2 2 3" xfId="2498" xr:uid="{00000000-0005-0000-0000-0000E80B0000}"/>
    <cellStyle name="Comma 6 2 2 3 2" xfId="4742" xr:uid="{00000000-0005-0000-0000-0000E90B0000}"/>
    <cellStyle name="Comma 6 2 2 4" xfId="3232" xr:uid="{00000000-0005-0000-0000-0000EA0B0000}"/>
    <cellStyle name="Comma 6 2 3" xfId="1239" xr:uid="{00000000-0005-0000-0000-0000EB0B0000}"/>
    <cellStyle name="Comma 6 2 3 2" xfId="2026" xr:uid="{00000000-0005-0000-0000-0000EC0B0000}"/>
    <cellStyle name="Comma 6 2 3 2 2" xfId="4270" xr:uid="{00000000-0005-0000-0000-0000ED0B0000}"/>
    <cellStyle name="Comma 6 2 3 3" xfId="2750" xr:uid="{00000000-0005-0000-0000-0000EE0B0000}"/>
    <cellStyle name="Comma 6 2 3 3 2" xfId="4994" xr:uid="{00000000-0005-0000-0000-0000EF0B0000}"/>
    <cellStyle name="Comma 6 2 3 4" xfId="3484" xr:uid="{00000000-0005-0000-0000-0000F00B0000}"/>
    <cellStyle name="Comma 6 2 4" xfId="1454" xr:uid="{00000000-0005-0000-0000-0000F10B0000}"/>
    <cellStyle name="Comma 6 2 4 2" xfId="3698" xr:uid="{00000000-0005-0000-0000-0000F20B0000}"/>
    <cellStyle name="Comma 6 2 5" xfId="2240" xr:uid="{00000000-0005-0000-0000-0000F30B0000}"/>
    <cellStyle name="Comma 6 2 5 2" xfId="4484" xr:uid="{00000000-0005-0000-0000-0000F40B0000}"/>
    <cellStyle name="Comma 6 2 6" xfId="2964" xr:uid="{00000000-0005-0000-0000-0000F50B0000}"/>
    <cellStyle name="Comma 6 20" xfId="177" xr:uid="{00000000-0005-0000-0000-0000F60B0000}"/>
    <cellStyle name="Comma 6 20 2" xfId="987" xr:uid="{00000000-0005-0000-0000-0000F70B0000}"/>
    <cellStyle name="Comma 6 20 2 2" xfId="1775" xr:uid="{00000000-0005-0000-0000-0000F80B0000}"/>
    <cellStyle name="Comma 6 20 2 2 2" xfId="4019" xr:uid="{00000000-0005-0000-0000-0000F90B0000}"/>
    <cellStyle name="Comma 6 20 2 3" xfId="2499" xr:uid="{00000000-0005-0000-0000-0000FA0B0000}"/>
    <cellStyle name="Comma 6 20 2 3 2" xfId="4743" xr:uid="{00000000-0005-0000-0000-0000FB0B0000}"/>
    <cellStyle name="Comma 6 20 2 4" xfId="3233" xr:uid="{00000000-0005-0000-0000-0000FC0B0000}"/>
    <cellStyle name="Comma 6 20 3" xfId="1240" xr:uid="{00000000-0005-0000-0000-0000FD0B0000}"/>
    <cellStyle name="Comma 6 20 3 2" xfId="2027" xr:uid="{00000000-0005-0000-0000-0000FE0B0000}"/>
    <cellStyle name="Comma 6 20 3 2 2" xfId="4271" xr:uid="{00000000-0005-0000-0000-0000FF0B0000}"/>
    <cellStyle name="Comma 6 20 3 3" xfId="2751" xr:uid="{00000000-0005-0000-0000-0000000C0000}"/>
    <cellStyle name="Comma 6 20 3 3 2" xfId="4995" xr:uid="{00000000-0005-0000-0000-0000010C0000}"/>
    <cellStyle name="Comma 6 20 3 4" xfId="3485" xr:uid="{00000000-0005-0000-0000-0000020C0000}"/>
    <cellStyle name="Comma 6 20 4" xfId="1455" xr:uid="{00000000-0005-0000-0000-0000030C0000}"/>
    <cellStyle name="Comma 6 20 4 2" xfId="3699" xr:uid="{00000000-0005-0000-0000-0000040C0000}"/>
    <cellStyle name="Comma 6 20 5" xfId="2241" xr:uid="{00000000-0005-0000-0000-0000050C0000}"/>
    <cellStyle name="Comma 6 20 5 2" xfId="4485" xr:uid="{00000000-0005-0000-0000-0000060C0000}"/>
    <cellStyle name="Comma 6 20 6" xfId="2965" xr:uid="{00000000-0005-0000-0000-0000070C0000}"/>
    <cellStyle name="Comma 6 21" xfId="178" xr:uid="{00000000-0005-0000-0000-0000080C0000}"/>
    <cellStyle name="Comma 6 21 2" xfId="988" xr:uid="{00000000-0005-0000-0000-0000090C0000}"/>
    <cellStyle name="Comma 6 21 2 2" xfId="1776" xr:uid="{00000000-0005-0000-0000-00000A0C0000}"/>
    <cellStyle name="Comma 6 21 2 2 2" xfId="4020" xr:uid="{00000000-0005-0000-0000-00000B0C0000}"/>
    <cellStyle name="Comma 6 21 2 3" xfId="2500" xr:uid="{00000000-0005-0000-0000-00000C0C0000}"/>
    <cellStyle name="Comma 6 21 2 3 2" xfId="4744" xr:uid="{00000000-0005-0000-0000-00000D0C0000}"/>
    <cellStyle name="Comma 6 21 2 4" xfId="3234" xr:uid="{00000000-0005-0000-0000-00000E0C0000}"/>
    <cellStyle name="Comma 6 21 3" xfId="1241" xr:uid="{00000000-0005-0000-0000-00000F0C0000}"/>
    <cellStyle name="Comma 6 21 3 2" xfId="2028" xr:uid="{00000000-0005-0000-0000-0000100C0000}"/>
    <cellStyle name="Comma 6 21 3 2 2" xfId="4272" xr:uid="{00000000-0005-0000-0000-0000110C0000}"/>
    <cellStyle name="Comma 6 21 3 3" xfId="2752" xr:uid="{00000000-0005-0000-0000-0000120C0000}"/>
    <cellStyle name="Comma 6 21 3 3 2" xfId="4996" xr:uid="{00000000-0005-0000-0000-0000130C0000}"/>
    <cellStyle name="Comma 6 21 3 4" xfId="3486" xr:uid="{00000000-0005-0000-0000-0000140C0000}"/>
    <cellStyle name="Comma 6 21 4" xfId="1456" xr:uid="{00000000-0005-0000-0000-0000150C0000}"/>
    <cellStyle name="Comma 6 21 4 2" xfId="3700" xr:uid="{00000000-0005-0000-0000-0000160C0000}"/>
    <cellStyle name="Comma 6 21 5" xfId="2242" xr:uid="{00000000-0005-0000-0000-0000170C0000}"/>
    <cellStyle name="Comma 6 21 5 2" xfId="4486" xr:uid="{00000000-0005-0000-0000-0000180C0000}"/>
    <cellStyle name="Comma 6 21 6" xfId="2966" xr:uid="{00000000-0005-0000-0000-0000190C0000}"/>
    <cellStyle name="Comma 6 22" xfId="179" xr:uid="{00000000-0005-0000-0000-00001A0C0000}"/>
    <cellStyle name="Comma 6 22 2" xfId="989" xr:uid="{00000000-0005-0000-0000-00001B0C0000}"/>
    <cellStyle name="Comma 6 22 2 2" xfId="1777" xr:uid="{00000000-0005-0000-0000-00001C0C0000}"/>
    <cellStyle name="Comma 6 22 2 2 2" xfId="4021" xr:uid="{00000000-0005-0000-0000-00001D0C0000}"/>
    <cellStyle name="Comma 6 22 2 3" xfId="2501" xr:uid="{00000000-0005-0000-0000-00001E0C0000}"/>
    <cellStyle name="Comma 6 22 2 3 2" xfId="4745" xr:uid="{00000000-0005-0000-0000-00001F0C0000}"/>
    <cellStyle name="Comma 6 22 2 4" xfId="3235" xr:uid="{00000000-0005-0000-0000-0000200C0000}"/>
    <cellStyle name="Comma 6 22 3" xfId="1242" xr:uid="{00000000-0005-0000-0000-0000210C0000}"/>
    <cellStyle name="Comma 6 22 3 2" xfId="2029" xr:uid="{00000000-0005-0000-0000-0000220C0000}"/>
    <cellStyle name="Comma 6 22 3 2 2" xfId="4273" xr:uid="{00000000-0005-0000-0000-0000230C0000}"/>
    <cellStyle name="Comma 6 22 3 3" xfId="2753" xr:uid="{00000000-0005-0000-0000-0000240C0000}"/>
    <cellStyle name="Comma 6 22 3 3 2" xfId="4997" xr:uid="{00000000-0005-0000-0000-0000250C0000}"/>
    <cellStyle name="Comma 6 22 3 4" xfId="3487" xr:uid="{00000000-0005-0000-0000-0000260C0000}"/>
    <cellStyle name="Comma 6 22 4" xfId="1457" xr:uid="{00000000-0005-0000-0000-0000270C0000}"/>
    <cellStyle name="Comma 6 22 4 2" xfId="3701" xr:uid="{00000000-0005-0000-0000-0000280C0000}"/>
    <cellStyle name="Comma 6 22 5" xfId="2243" xr:uid="{00000000-0005-0000-0000-0000290C0000}"/>
    <cellStyle name="Comma 6 22 5 2" xfId="4487" xr:uid="{00000000-0005-0000-0000-00002A0C0000}"/>
    <cellStyle name="Comma 6 22 6" xfId="2967" xr:uid="{00000000-0005-0000-0000-00002B0C0000}"/>
    <cellStyle name="Comma 6 23" xfId="180" xr:uid="{00000000-0005-0000-0000-00002C0C0000}"/>
    <cellStyle name="Comma 6 23 2" xfId="990" xr:uid="{00000000-0005-0000-0000-00002D0C0000}"/>
    <cellStyle name="Comma 6 23 2 2" xfId="1778" xr:uid="{00000000-0005-0000-0000-00002E0C0000}"/>
    <cellStyle name="Comma 6 23 2 2 2" xfId="4022" xr:uid="{00000000-0005-0000-0000-00002F0C0000}"/>
    <cellStyle name="Comma 6 23 2 3" xfId="2502" xr:uid="{00000000-0005-0000-0000-0000300C0000}"/>
    <cellStyle name="Comma 6 23 2 3 2" xfId="4746" xr:uid="{00000000-0005-0000-0000-0000310C0000}"/>
    <cellStyle name="Comma 6 23 2 4" xfId="3236" xr:uid="{00000000-0005-0000-0000-0000320C0000}"/>
    <cellStyle name="Comma 6 23 3" xfId="1243" xr:uid="{00000000-0005-0000-0000-0000330C0000}"/>
    <cellStyle name="Comma 6 23 3 2" xfId="2030" xr:uid="{00000000-0005-0000-0000-0000340C0000}"/>
    <cellStyle name="Comma 6 23 3 2 2" xfId="4274" xr:uid="{00000000-0005-0000-0000-0000350C0000}"/>
    <cellStyle name="Comma 6 23 3 3" xfId="2754" xr:uid="{00000000-0005-0000-0000-0000360C0000}"/>
    <cellStyle name="Comma 6 23 3 3 2" xfId="4998" xr:uid="{00000000-0005-0000-0000-0000370C0000}"/>
    <cellStyle name="Comma 6 23 3 4" xfId="3488" xr:uid="{00000000-0005-0000-0000-0000380C0000}"/>
    <cellStyle name="Comma 6 23 4" xfId="1458" xr:uid="{00000000-0005-0000-0000-0000390C0000}"/>
    <cellStyle name="Comma 6 23 4 2" xfId="3702" xr:uid="{00000000-0005-0000-0000-00003A0C0000}"/>
    <cellStyle name="Comma 6 23 5" xfId="2244" xr:uid="{00000000-0005-0000-0000-00003B0C0000}"/>
    <cellStyle name="Comma 6 23 5 2" xfId="4488" xr:uid="{00000000-0005-0000-0000-00003C0C0000}"/>
    <cellStyle name="Comma 6 23 6" xfId="2968" xr:uid="{00000000-0005-0000-0000-00003D0C0000}"/>
    <cellStyle name="Comma 6 24" xfId="181" xr:uid="{00000000-0005-0000-0000-00003E0C0000}"/>
    <cellStyle name="Comma 6 24 2" xfId="991" xr:uid="{00000000-0005-0000-0000-00003F0C0000}"/>
    <cellStyle name="Comma 6 24 2 2" xfId="1779" xr:uid="{00000000-0005-0000-0000-0000400C0000}"/>
    <cellStyle name="Comma 6 24 2 2 2" xfId="4023" xr:uid="{00000000-0005-0000-0000-0000410C0000}"/>
    <cellStyle name="Comma 6 24 2 3" xfId="2503" xr:uid="{00000000-0005-0000-0000-0000420C0000}"/>
    <cellStyle name="Comma 6 24 2 3 2" xfId="4747" xr:uid="{00000000-0005-0000-0000-0000430C0000}"/>
    <cellStyle name="Comma 6 24 2 4" xfId="3237" xr:uid="{00000000-0005-0000-0000-0000440C0000}"/>
    <cellStyle name="Comma 6 24 3" xfId="1244" xr:uid="{00000000-0005-0000-0000-0000450C0000}"/>
    <cellStyle name="Comma 6 24 3 2" xfId="2031" xr:uid="{00000000-0005-0000-0000-0000460C0000}"/>
    <cellStyle name="Comma 6 24 3 2 2" xfId="4275" xr:uid="{00000000-0005-0000-0000-0000470C0000}"/>
    <cellStyle name="Comma 6 24 3 3" xfId="2755" xr:uid="{00000000-0005-0000-0000-0000480C0000}"/>
    <cellStyle name="Comma 6 24 3 3 2" xfId="4999" xr:uid="{00000000-0005-0000-0000-0000490C0000}"/>
    <cellStyle name="Comma 6 24 3 4" xfId="3489" xr:uid="{00000000-0005-0000-0000-00004A0C0000}"/>
    <cellStyle name="Comma 6 24 4" xfId="1459" xr:uid="{00000000-0005-0000-0000-00004B0C0000}"/>
    <cellStyle name="Comma 6 24 4 2" xfId="3703" xr:uid="{00000000-0005-0000-0000-00004C0C0000}"/>
    <cellStyle name="Comma 6 24 5" xfId="2245" xr:uid="{00000000-0005-0000-0000-00004D0C0000}"/>
    <cellStyle name="Comma 6 24 5 2" xfId="4489" xr:uid="{00000000-0005-0000-0000-00004E0C0000}"/>
    <cellStyle name="Comma 6 24 6" xfId="2969" xr:uid="{00000000-0005-0000-0000-00004F0C0000}"/>
    <cellStyle name="Comma 6 25" xfId="182" xr:uid="{00000000-0005-0000-0000-0000500C0000}"/>
    <cellStyle name="Comma 6 25 2" xfId="992" xr:uid="{00000000-0005-0000-0000-0000510C0000}"/>
    <cellStyle name="Comma 6 25 2 2" xfId="1780" xr:uid="{00000000-0005-0000-0000-0000520C0000}"/>
    <cellStyle name="Comma 6 25 2 2 2" xfId="4024" xr:uid="{00000000-0005-0000-0000-0000530C0000}"/>
    <cellStyle name="Comma 6 25 2 3" xfId="2504" xr:uid="{00000000-0005-0000-0000-0000540C0000}"/>
    <cellStyle name="Comma 6 25 2 3 2" xfId="4748" xr:uid="{00000000-0005-0000-0000-0000550C0000}"/>
    <cellStyle name="Comma 6 25 2 4" xfId="3238" xr:uid="{00000000-0005-0000-0000-0000560C0000}"/>
    <cellStyle name="Comma 6 25 3" xfId="1245" xr:uid="{00000000-0005-0000-0000-0000570C0000}"/>
    <cellStyle name="Comma 6 25 3 2" xfId="2032" xr:uid="{00000000-0005-0000-0000-0000580C0000}"/>
    <cellStyle name="Comma 6 25 3 2 2" xfId="4276" xr:uid="{00000000-0005-0000-0000-0000590C0000}"/>
    <cellStyle name="Comma 6 25 3 3" xfId="2756" xr:uid="{00000000-0005-0000-0000-00005A0C0000}"/>
    <cellStyle name="Comma 6 25 3 3 2" xfId="5000" xr:uid="{00000000-0005-0000-0000-00005B0C0000}"/>
    <cellStyle name="Comma 6 25 3 4" xfId="3490" xr:uid="{00000000-0005-0000-0000-00005C0C0000}"/>
    <cellStyle name="Comma 6 25 4" xfId="1460" xr:uid="{00000000-0005-0000-0000-00005D0C0000}"/>
    <cellStyle name="Comma 6 25 4 2" xfId="3704" xr:uid="{00000000-0005-0000-0000-00005E0C0000}"/>
    <cellStyle name="Comma 6 25 5" xfId="2246" xr:uid="{00000000-0005-0000-0000-00005F0C0000}"/>
    <cellStyle name="Comma 6 25 5 2" xfId="4490" xr:uid="{00000000-0005-0000-0000-0000600C0000}"/>
    <cellStyle name="Comma 6 25 6" xfId="2970" xr:uid="{00000000-0005-0000-0000-0000610C0000}"/>
    <cellStyle name="Comma 6 26" xfId="183" xr:uid="{00000000-0005-0000-0000-0000620C0000}"/>
    <cellStyle name="Comma 6 26 2" xfId="993" xr:uid="{00000000-0005-0000-0000-0000630C0000}"/>
    <cellStyle name="Comma 6 26 2 2" xfId="1781" xr:uid="{00000000-0005-0000-0000-0000640C0000}"/>
    <cellStyle name="Comma 6 26 2 2 2" xfId="4025" xr:uid="{00000000-0005-0000-0000-0000650C0000}"/>
    <cellStyle name="Comma 6 26 2 3" xfId="2505" xr:uid="{00000000-0005-0000-0000-0000660C0000}"/>
    <cellStyle name="Comma 6 26 2 3 2" xfId="4749" xr:uid="{00000000-0005-0000-0000-0000670C0000}"/>
    <cellStyle name="Comma 6 26 2 4" xfId="3239" xr:uid="{00000000-0005-0000-0000-0000680C0000}"/>
    <cellStyle name="Comma 6 26 3" xfId="1246" xr:uid="{00000000-0005-0000-0000-0000690C0000}"/>
    <cellStyle name="Comma 6 26 3 2" xfId="2033" xr:uid="{00000000-0005-0000-0000-00006A0C0000}"/>
    <cellStyle name="Comma 6 26 3 2 2" xfId="4277" xr:uid="{00000000-0005-0000-0000-00006B0C0000}"/>
    <cellStyle name="Comma 6 26 3 3" xfId="2757" xr:uid="{00000000-0005-0000-0000-00006C0C0000}"/>
    <cellStyle name="Comma 6 26 3 3 2" xfId="5001" xr:uid="{00000000-0005-0000-0000-00006D0C0000}"/>
    <cellStyle name="Comma 6 26 3 4" xfId="3491" xr:uid="{00000000-0005-0000-0000-00006E0C0000}"/>
    <cellStyle name="Comma 6 26 4" xfId="1461" xr:uid="{00000000-0005-0000-0000-00006F0C0000}"/>
    <cellStyle name="Comma 6 26 4 2" xfId="3705" xr:uid="{00000000-0005-0000-0000-0000700C0000}"/>
    <cellStyle name="Comma 6 26 5" xfId="2247" xr:uid="{00000000-0005-0000-0000-0000710C0000}"/>
    <cellStyle name="Comma 6 26 5 2" xfId="4491" xr:uid="{00000000-0005-0000-0000-0000720C0000}"/>
    <cellStyle name="Comma 6 26 6" xfId="2971" xr:uid="{00000000-0005-0000-0000-0000730C0000}"/>
    <cellStyle name="Comma 6 27" xfId="184" xr:uid="{00000000-0005-0000-0000-0000740C0000}"/>
    <cellStyle name="Comma 6 27 2" xfId="994" xr:uid="{00000000-0005-0000-0000-0000750C0000}"/>
    <cellStyle name="Comma 6 27 2 2" xfId="1782" xr:uid="{00000000-0005-0000-0000-0000760C0000}"/>
    <cellStyle name="Comma 6 27 2 2 2" xfId="4026" xr:uid="{00000000-0005-0000-0000-0000770C0000}"/>
    <cellStyle name="Comma 6 27 2 3" xfId="2506" xr:uid="{00000000-0005-0000-0000-0000780C0000}"/>
    <cellStyle name="Comma 6 27 2 3 2" xfId="4750" xr:uid="{00000000-0005-0000-0000-0000790C0000}"/>
    <cellStyle name="Comma 6 27 2 4" xfId="3240" xr:uid="{00000000-0005-0000-0000-00007A0C0000}"/>
    <cellStyle name="Comma 6 27 3" xfId="1247" xr:uid="{00000000-0005-0000-0000-00007B0C0000}"/>
    <cellStyle name="Comma 6 27 3 2" xfId="2034" xr:uid="{00000000-0005-0000-0000-00007C0C0000}"/>
    <cellStyle name="Comma 6 27 3 2 2" xfId="4278" xr:uid="{00000000-0005-0000-0000-00007D0C0000}"/>
    <cellStyle name="Comma 6 27 3 3" xfId="2758" xr:uid="{00000000-0005-0000-0000-00007E0C0000}"/>
    <cellStyle name="Comma 6 27 3 3 2" xfId="5002" xr:uid="{00000000-0005-0000-0000-00007F0C0000}"/>
    <cellStyle name="Comma 6 27 3 4" xfId="3492" xr:uid="{00000000-0005-0000-0000-0000800C0000}"/>
    <cellStyle name="Comma 6 27 4" xfId="1462" xr:uid="{00000000-0005-0000-0000-0000810C0000}"/>
    <cellStyle name="Comma 6 27 4 2" xfId="3706" xr:uid="{00000000-0005-0000-0000-0000820C0000}"/>
    <cellStyle name="Comma 6 27 5" xfId="2248" xr:uid="{00000000-0005-0000-0000-0000830C0000}"/>
    <cellStyle name="Comma 6 27 5 2" xfId="4492" xr:uid="{00000000-0005-0000-0000-0000840C0000}"/>
    <cellStyle name="Comma 6 27 6" xfId="2972" xr:uid="{00000000-0005-0000-0000-0000850C0000}"/>
    <cellStyle name="Comma 6 28" xfId="185" xr:uid="{00000000-0005-0000-0000-0000860C0000}"/>
    <cellStyle name="Comma 6 28 2" xfId="995" xr:uid="{00000000-0005-0000-0000-0000870C0000}"/>
    <cellStyle name="Comma 6 28 2 2" xfId="1783" xr:uid="{00000000-0005-0000-0000-0000880C0000}"/>
    <cellStyle name="Comma 6 28 2 2 2" xfId="4027" xr:uid="{00000000-0005-0000-0000-0000890C0000}"/>
    <cellStyle name="Comma 6 28 2 3" xfId="2507" xr:uid="{00000000-0005-0000-0000-00008A0C0000}"/>
    <cellStyle name="Comma 6 28 2 3 2" xfId="4751" xr:uid="{00000000-0005-0000-0000-00008B0C0000}"/>
    <cellStyle name="Comma 6 28 2 4" xfId="3241" xr:uid="{00000000-0005-0000-0000-00008C0C0000}"/>
    <cellStyle name="Comma 6 28 3" xfId="1248" xr:uid="{00000000-0005-0000-0000-00008D0C0000}"/>
    <cellStyle name="Comma 6 28 3 2" xfId="2035" xr:uid="{00000000-0005-0000-0000-00008E0C0000}"/>
    <cellStyle name="Comma 6 28 3 2 2" xfId="4279" xr:uid="{00000000-0005-0000-0000-00008F0C0000}"/>
    <cellStyle name="Comma 6 28 3 3" xfId="2759" xr:uid="{00000000-0005-0000-0000-0000900C0000}"/>
    <cellStyle name="Comma 6 28 3 3 2" xfId="5003" xr:uid="{00000000-0005-0000-0000-0000910C0000}"/>
    <cellStyle name="Comma 6 28 3 4" xfId="3493" xr:uid="{00000000-0005-0000-0000-0000920C0000}"/>
    <cellStyle name="Comma 6 28 4" xfId="1463" xr:uid="{00000000-0005-0000-0000-0000930C0000}"/>
    <cellStyle name="Comma 6 28 4 2" xfId="3707" xr:uid="{00000000-0005-0000-0000-0000940C0000}"/>
    <cellStyle name="Comma 6 28 5" xfId="2249" xr:uid="{00000000-0005-0000-0000-0000950C0000}"/>
    <cellStyle name="Comma 6 28 5 2" xfId="4493" xr:uid="{00000000-0005-0000-0000-0000960C0000}"/>
    <cellStyle name="Comma 6 28 6" xfId="2973" xr:uid="{00000000-0005-0000-0000-0000970C0000}"/>
    <cellStyle name="Comma 6 29" xfId="186" xr:uid="{00000000-0005-0000-0000-0000980C0000}"/>
    <cellStyle name="Comma 6 29 2" xfId="996" xr:uid="{00000000-0005-0000-0000-0000990C0000}"/>
    <cellStyle name="Comma 6 29 2 2" xfId="1784" xr:uid="{00000000-0005-0000-0000-00009A0C0000}"/>
    <cellStyle name="Comma 6 29 2 2 2" xfId="4028" xr:uid="{00000000-0005-0000-0000-00009B0C0000}"/>
    <cellStyle name="Comma 6 29 2 3" xfId="2508" xr:uid="{00000000-0005-0000-0000-00009C0C0000}"/>
    <cellStyle name="Comma 6 29 2 3 2" xfId="4752" xr:uid="{00000000-0005-0000-0000-00009D0C0000}"/>
    <cellStyle name="Comma 6 29 2 4" xfId="3242" xr:uid="{00000000-0005-0000-0000-00009E0C0000}"/>
    <cellStyle name="Comma 6 29 3" xfId="1249" xr:uid="{00000000-0005-0000-0000-00009F0C0000}"/>
    <cellStyle name="Comma 6 29 3 2" xfId="2036" xr:uid="{00000000-0005-0000-0000-0000A00C0000}"/>
    <cellStyle name="Comma 6 29 3 2 2" xfId="4280" xr:uid="{00000000-0005-0000-0000-0000A10C0000}"/>
    <cellStyle name="Comma 6 29 3 3" xfId="2760" xr:uid="{00000000-0005-0000-0000-0000A20C0000}"/>
    <cellStyle name="Comma 6 29 3 3 2" xfId="5004" xr:uid="{00000000-0005-0000-0000-0000A30C0000}"/>
    <cellStyle name="Comma 6 29 3 4" xfId="3494" xr:uid="{00000000-0005-0000-0000-0000A40C0000}"/>
    <cellStyle name="Comma 6 29 4" xfId="1464" xr:uid="{00000000-0005-0000-0000-0000A50C0000}"/>
    <cellStyle name="Comma 6 29 4 2" xfId="3708" xr:uid="{00000000-0005-0000-0000-0000A60C0000}"/>
    <cellStyle name="Comma 6 29 5" xfId="2250" xr:uid="{00000000-0005-0000-0000-0000A70C0000}"/>
    <cellStyle name="Comma 6 29 5 2" xfId="4494" xr:uid="{00000000-0005-0000-0000-0000A80C0000}"/>
    <cellStyle name="Comma 6 29 6" xfId="2974" xr:uid="{00000000-0005-0000-0000-0000A90C0000}"/>
    <cellStyle name="Comma 6 3" xfId="187" xr:uid="{00000000-0005-0000-0000-0000AA0C0000}"/>
    <cellStyle name="Comma 6 3 2" xfId="997" xr:uid="{00000000-0005-0000-0000-0000AB0C0000}"/>
    <cellStyle name="Comma 6 3 2 2" xfId="1785" xr:uid="{00000000-0005-0000-0000-0000AC0C0000}"/>
    <cellStyle name="Comma 6 3 2 2 2" xfId="4029" xr:uid="{00000000-0005-0000-0000-0000AD0C0000}"/>
    <cellStyle name="Comma 6 3 2 3" xfId="2509" xr:uid="{00000000-0005-0000-0000-0000AE0C0000}"/>
    <cellStyle name="Comma 6 3 2 3 2" xfId="4753" xr:uid="{00000000-0005-0000-0000-0000AF0C0000}"/>
    <cellStyle name="Comma 6 3 2 4" xfId="3243" xr:uid="{00000000-0005-0000-0000-0000B00C0000}"/>
    <cellStyle name="Comma 6 3 3" xfId="1250" xr:uid="{00000000-0005-0000-0000-0000B10C0000}"/>
    <cellStyle name="Comma 6 3 3 2" xfId="2037" xr:uid="{00000000-0005-0000-0000-0000B20C0000}"/>
    <cellStyle name="Comma 6 3 3 2 2" xfId="4281" xr:uid="{00000000-0005-0000-0000-0000B30C0000}"/>
    <cellStyle name="Comma 6 3 3 3" xfId="2761" xr:uid="{00000000-0005-0000-0000-0000B40C0000}"/>
    <cellStyle name="Comma 6 3 3 3 2" xfId="5005" xr:uid="{00000000-0005-0000-0000-0000B50C0000}"/>
    <cellStyle name="Comma 6 3 3 4" xfId="3495" xr:uid="{00000000-0005-0000-0000-0000B60C0000}"/>
    <cellStyle name="Comma 6 3 4" xfId="1465" xr:uid="{00000000-0005-0000-0000-0000B70C0000}"/>
    <cellStyle name="Comma 6 3 4 2" xfId="3709" xr:uid="{00000000-0005-0000-0000-0000B80C0000}"/>
    <cellStyle name="Comma 6 3 5" xfId="2251" xr:uid="{00000000-0005-0000-0000-0000B90C0000}"/>
    <cellStyle name="Comma 6 3 5 2" xfId="4495" xr:uid="{00000000-0005-0000-0000-0000BA0C0000}"/>
    <cellStyle name="Comma 6 3 6" xfId="2975" xr:uid="{00000000-0005-0000-0000-0000BB0C0000}"/>
    <cellStyle name="Comma 6 30" xfId="188" xr:uid="{00000000-0005-0000-0000-0000BC0C0000}"/>
    <cellStyle name="Comma 6 30 2" xfId="998" xr:uid="{00000000-0005-0000-0000-0000BD0C0000}"/>
    <cellStyle name="Comma 6 30 2 2" xfId="1786" xr:uid="{00000000-0005-0000-0000-0000BE0C0000}"/>
    <cellStyle name="Comma 6 30 2 2 2" xfId="4030" xr:uid="{00000000-0005-0000-0000-0000BF0C0000}"/>
    <cellStyle name="Comma 6 30 2 3" xfId="2510" xr:uid="{00000000-0005-0000-0000-0000C00C0000}"/>
    <cellStyle name="Comma 6 30 2 3 2" xfId="4754" xr:uid="{00000000-0005-0000-0000-0000C10C0000}"/>
    <cellStyle name="Comma 6 30 2 4" xfId="3244" xr:uid="{00000000-0005-0000-0000-0000C20C0000}"/>
    <cellStyle name="Comma 6 30 3" xfId="1251" xr:uid="{00000000-0005-0000-0000-0000C30C0000}"/>
    <cellStyle name="Comma 6 30 3 2" xfId="2038" xr:uid="{00000000-0005-0000-0000-0000C40C0000}"/>
    <cellStyle name="Comma 6 30 3 2 2" xfId="4282" xr:uid="{00000000-0005-0000-0000-0000C50C0000}"/>
    <cellStyle name="Comma 6 30 3 3" xfId="2762" xr:uid="{00000000-0005-0000-0000-0000C60C0000}"/>
    <cellStyle name="Comma 6 30 3 3 2" xfId="5006" xr:uid="{00000000-0005-0000-0000-0000C70C0000}"/>
    <cellStyle name="Comma 6 30 3 4" xfId="3496" xr:uid="{00000000-0005-0000-0000-0000C80C0000}"/>
    <cellStyle name="Comma 6 30 4" xfId="1466" xr:uid="{00000000-0005-0000-0000-0000C90C0000}"/>
    <cellStyle name="Comma 6 30 4 2" xfId="3710" xr:uid="{00000000-0005-0000-0000-0000CA0C0000}"/>
    <cellStyle name="Comma 6 30 5" xfId="2252" xr:uid="{00000000-0005-0000-0000-0000CB0C0000}"/>
    <cellStyle name="Comma 6 30 5 2" xfId="4496" xr:uid="{00000000-0005-0000-0000-0000CC0C0000}"/>
    <cellStyle name="Comma 6 30 6" xfId="2976" xr:uid="{00000000-0005-0000-0000-0000CD0C0000}"/>
    <cellStyle name="Comma 6 31" xfId="189" xr:uid="{00000000-0005-0000-0000-0000CE0C0000}"/>
    <cellStyle name="Comma 6 31 2" xfId="999" xr:uid="{00000000-0005-0000-0000-0000CF0C0000}"/>
    <cellStyle name="Comma 6 31 2 2" xfId="1787" xr:uid="{00000000-0005-0000-0000-0000D00C0000}"/>
    <cellStyle name="Comma 6 31 2 2 2" xfId="4031" xr:uid="{00000000-0005-0000-0000-0000D10C0000}"/>
    <cellStyle name="Comma 6 31 2 3" xfId="2511" xr:uid="{00000000-0005-0000-0000-0000D20C0000}"/>
    <cellStyle name="Comma 6 31 2 3 2" xfId="4755" xr:uid="{00000000-0005-0000-0000-0000D30C0000}"/>
    <cellStyle name="Comma 6 31 2 4" xfId="3245" xr:uid="{00000000-0005-0000-0000-0000D40C0000}"/>
    <cellStyle name="Comma 6 31 3" xfId="1252" xr:uid="{00000000-0005-0000-0000-0000D50C0000}"/>
    <cellStyle name="Comma 6 31 3 2" xfId="2039" xr:uid="{00000000-0005-0000-0000-0000D60C0000}"/>
    <cellStyle name="Comma 6 31 3 2 2" xfId="4283" xr:uid="{00000000-0005-0000-0000-0000D70C0000}"/>
    <cellStyle name="Comma 6 31 3 3" xfId="2763" xr:uid="{00000000-0005-0000-0000-0000D80C0000}"/>
    <cellStyle name="Comma 6 31 3 3 2" xfId="5007" xr:uid="{00000000-0005-0000-0000-0000D90C0000}"/>
    <cellStyle name="Comma 6 31 3 4" xfId="3497" xr:uid="{00000000-0005-0000-0000-0000DA0C0000}"/>
    <cellStyle name="Comma 6 31 4" xfId="1467" xr:uid="{00000000-0005-0000-0000-0000DB0C0000}"/>
    <cellStyle name="Comma 6 31 4 2" xfId="3711" xr:uid="{00000000-0005-0000-0000-0000DC0C0000}"/>
    <cellStyle name="Comma 6 31 5" xfId="2253" xr:uid="{00000000-0005-0000-0000-0000DD0C0000}"/>
    <cellStyle name="Comma 6 31 5 2" xfId="4497" xr:uid="{00000000-0005-0000-0000-0000DE0C0000}"/>
    <cellStyle name="Comma 6 31 6" xfId="2977" xr:uid="{00000000-0005-0000-0000-0000DF0C0000}"/>
    <cellStyle name="Comma 6 32" xfId="190" xr:uid="{00000000-0005-0000-0000-0000E00C0000}"/>
    <cellStyle name="Comma 6 32 2" xfId="1000" xr:uid="{00000000-0005-0000-0000-0000E10C0000}"/>
    <cellStyle name="Comma 6 32 2 2" xfId="1788" xr:uid="{00000000-0005-0000-0000-0000E20C0000}"/>
    <cellStyle name="Comma 6 32 2 2 2" xfId="4032" xr:uid="{00000000-0005-0000-0000-0000E30C0000}"/>
    <cellStyle name="Comma 6 32 2 3" xfId="2512" xr:uid="{00000000-0005-0000-0000-0000E40C0000}"/>
    <cellStyle name="Comma 6 32 2 3 2" xfId="4756" xr:uid="{00000000-0005-0000-0000-0000E50C0000}"/>
    <cellStyle name="Comma 6 32 2 4" xfId="3246" xr:uid="{00000000-0005-0000-0000-0000E60C0000}"/>
    <cellStyle name="Comma 6 32 3" xfId="1253" xr:uid="{00000000-0005-0000-0000-0000E70C0000}"/>
    <cellStyle name="Comma 6 32 3 2" xfId="2040" xr:uid="{00000000-0005-0000-0000-0000E80C0000}"/>
    <cellStyle name="Comma 6 32 3 2 2" xfId="4284" xr:uid="{00000000-0005-0000-0000-0000E90C0000}"/>
    <cellStyle name="Comma 6 32 3 3" xfId="2764" xr:uid="{00000000-0005-0000-0000-0000EA0C0000}"/>
    <cellStyle name="Comma 6 32 3 3 2" xfId="5008" xr:uid="{00000000-0005-0000-0000-0000EB0C0000}"/>
    <cellStyle name="Comma 6 32 3 4" xfId="3498" xr:uid="{00000000-0005-0000-0000-0000EC0C0000}"/>
    <cellStyle name="Comma 6 32 4" xfId="1468" xr:uid="{00000000-0005-0000-0000-0000ED0C0000}"/>
    <cellStyle name="Comma 6 32 4 2" xfId="3712" xr:uid="{00000000-0005-0000-0000-0000EE0C0000}"/>
    <cellStyle name="Comma 6 32 5" xfId="2254" xr:uid="{00000000-0005-0000-0000-0000EF0C0000}"/>
    <cellStyle name="Comma 6 32 5 2" xfId="4498" xr:uid="{00000000-0005-0000-0000-0000F00C0000}"/>
    <cellStyle name="Comma 6 32 6" xfId="2978" xr:uid="{00000000-0005-0000-0000-0000F10C0000}"/>
    <cellStyle name="Comma 6 33" xfId="191" xr:uid="{00000000-0005-0000-0000-0000F20C0000}"/>
    <cellStyle name="Comma 6 33 2" xfId="1001" xr:uid="{00000000-0005-0000-0000-0000F30C0000}"/>
    <cellStyle name="Comma 6 33 2 2" xfId="1789" xr:uid="{00000000-0005-0000-0000-0000F40C0000}"/>
    <cellStyle name="Comma 6 33 2 2 2" xfId="4033" xr:uid="{00000000-0005-0000-0000-0000F50C0000}"/>
    <cellStyle name="Comma 6 33 2 3" xfId="2513" xr:uid="{00000000-0005-0000-0000-0000F60C0000}"/>
    <cellStyle name="Comma 6 33 2 3 2" xfId="4757" xr:uid="{00000000-0005-0000-0000-0000F70C0000}"/>
    <cellStyle name="Comma 6 33 2 4" xfId="3247" xr:uid="{00000000-0005-0000-0000-0000F80C0000}"/>
    <cellStyle name="Comma 6 33 3" xfId="1254" xr:uid="{00000000-0005-0000-0000-0000F90C0000}"/>
    <cellStyle name="Comma 6 33 3 2" xfId="2041" xr:uid="{00000000-0005-0000-0000-0000FA0C0000}"/>
    <cellStyle name="Comma 6 33 3 2 2" xfId="4285" xr:uid="{00000000-0005-0000-0000-0000FB0C0000}"/>
    <cellStyle name="Comma 6 33 3 3" xfId="2765" xr:uid="{00000000-0005-0000-0000-0000FC0C0000}"/>
    <cellStyle name="Comma 6 33 3 3 2" xfId="5009" xr:uid="{00000000-0005-0000-0000-0000FD0C0000}"/>
    <cellStyle name="Comma 6 33 3 4" xfId="3499" xr:uid="{00000000-0005-0000-0000-0000FE0C0000}"/>
    <cellStyle name="Comma 6 33 4" xfId="1469" xr:uid="{00000000-0005-0000-0000-0000FF0C0000}"/>
    <cellStyle name="Comma 6 33 4 2" xfId="3713" xr:uid="{00000000-0005-0000-0000-0000000D0000}"/>
    <cellStyle name="Comma 6 33 5" xfId="2255" xr:uid="{00000000-0005-0000-0000-0000010D0000}"/>
    <cellStyle name="Comma 6 33 5 2" xfId="4499" xr:uid="{00000000-0005-0000-0000-0000020D0000}"/>
    <cellStyle name="Comma 6 33 6" xfId="2979" xr:uid="{00000000-0005-0000-0000-0000030D0000}"/>
    <cellStyle name="Comma 6 34" xfId="192" xr:uid="{00000000-0005-0000-0000-0000040D0000}"/>
    <cellStyle name="Comma 6 34 2" xfId="1002" xr:uid="{00000000-0005-0000-0000-0000050D0000}"/>
    <cellStyle name="Comma 6 34 2 2" xfId="1790" xr:uid="{00000000-0005-0000-0000-0000060D0000}"/>
    <cellStyle name="Comma 6 34 2 2 2" xfId="4034" xr:uid="{00000000-0005-0000-0000-0000070D0000}"/>
    <cellStyle name="Comma 6 34 2 3" xfId="2514" xr:uid="{00000000-0005-0000-0000-0000080D0000}"/>
    <cellStyle name="Comma 6 34 2 3 2" xfId="4758" xr:uid="{00000000-0005-0000-0000-0000090D0000}"/>
    <cellStyle name="Comma 6 34 2 4" xfId="3248" xr:uid="{00000000-0005-0000-0000-00000A0D0000}"/>
    <cellStyle name="Comma 6 34 3" xfId="1255" xr:uid="{00000000-0005-0000-0000-00000B0D0000}"/>
    <cellStyle name="Comma 6 34 3 2" xfId="2042" xr:uid="{00000000-0005-0000-0000-00000C0D0000}"/>
    <cellStyle name="Comma 6 34 3 2 2" xfId="4286" xr:uid="{00000000-0005-0000-0000-00000D0D0000}"/>
    <cellStyle name="Comma 6 34 3 3" xfId="2766" xr:uid="{00000000-0005-0000-0000-00000E0D0000}"/>
    <cellStyle name="Comma 6 34 3 3 2" xfId="5010" xr:uid="{00000000-0005-0000-0000-00000F0D0000}"/>
    <cellStyle name="Comma 6 34 3 4" xfId="3500" xr:uid="{00000000-0005-0000-0000-0000100D0000}"/>
    <cellStyle name="Comma 6 34 4" xfId="1470" xr:uid="{00000000-0005-0000-0000-0000110D0000}"/>
    <cellStyle name="Comma 6 34 4 2" xfId="3714" xr:uid="{00000000-0005-0000-0000-0000120D0000}"/>
    <cellStyle name="Comma 6 34 5" xfId="2256" xr:uid="{00000000-0005-0000-0000-0000130D0000}"/>
    <cellStyle name="Comma 6 34 5 2" xfId="4500" xr:uid="{00000000-0005-0000-0000-0000140D0000}"/>
    <cellStyle name="Comma 6 34 6" xfId="2980" xr:uid="{00000000-0005-0000-0000-0000150D0000}"/>
    <cellStyle name="Comma 6 35" xfId="193" xr:uid="{00000000-0005-0000-0000-0000160D0000}"/>
    <cellStyle name="Comma 6 35 2" xfId="1003" xr:uid="{00000000-0005-0000-0000-0000170D0000}"/>
    <cellStyle name="Comma 6 35 2 2" xfId="1791" xr:uid="{00000000-0005-0000-0000-0000180D0000}"/>
    <cellStyle name="Comma 6 35 2 2 2" xfId="4035" xr:uid="{00000000-0005-0000-0000-0000190D0000}"/>
    <cellStyle name="Comma 6 35 2 3" xfId="2515" xr:uid="{00000000-0005-0000-0000-00001A0D0000}"/>
    <cellStyle name="Comma 6 35 2 3 2" xfId="4759" xr:uid="{00000000-0005-0000-0000-00001B0D0000}"/>
    <cellStyle name="Comma 6 35 2 4" xfId="3249" xr:uid="{00000000-0005-0000-0000-00001C0D0000}"/>
    <cellStyle name="Comma 6 35 3" xfId="1256" xr:uid="{00000000-0005-0000-0000-00001D0D0000}"/>
    <cellStyle name="Comma 6 35 3 2" xfId="2043" xr:uid="{00000000-0005-0000-0000-00001E0D0000}"/>
    <cellStyle name="Comma 6 35 3 2 2" xfId="4287" xr:uid="{00000000-0005-0000-0000-00001F0D0000}"/>
    <cellStyle name="Comma 6 35 3 3" xfId="2767" xr:uid="{00000000-0005-0000-0000-0000200D0000}"/>
    <cellStyle name="Comma 6 35 3 3 2" xfId="5011" xr:uid="{00000000-0005-0000-0000-0000210D0000}"/>
    <cellStyle name="Comma 6 35 3 4" xfId="3501" xr:uid="{00000000-0005-0000-0000-0000220D0000}"/>
    <cellStyle name="Comma 6 35 4" xfId="1471" xr:uid="{00000000-0005-0000-0000-0000230D0000}"/>
    <cellStyle name="Comma 6 35 4 2" xfId="3715" xr:uid="{00000000-0005-0000-0000-0000240D0000}"/>
    <cellStyle name="Comma 6 35 5" xfId="2257" xr:uid="{00000000-0005-0000-0000-0000250D0000}"/>
    <cellStyle name="Comma 6 35 5 2" xfId="4501" xr:uid="{00000000-0005-0000-0000-0000260D0000}"/>
    <cellStyle name="Comma 6 35 6" xfId="2981" xr:uid="{00000000-0005-0000-0000-0000270D0000}"/>
    <cellStyle name="Comma 6 36" xfId="194" xr:uid="{00000000-0005-0000-0000-0000280D0000}"/>
    <cellStyle name="Comma 6 36 2" xfId="1004" xr:uid="{00000000-0005-0000-0000-0000290D0000}"/>
    <cellStyle name="Comma 6 36 2 2" xfId="1792" xr:uid="{00000000-0005-0000-0000-00002A0D0000}"/>
    <cellStyle name="Comma 6 36 2 2 2" xfId="4036" xr:uid="{00000000-0005-0000-0000-00002B0D0000}"/>
    <cellStyle name="Comma 6 36 2 3" xfId="2516" xr:uid="{00000000-0005-0000-0000-00002C0D0000}"/>
    <cellStyle name="Comma 6 36 2 3 2" xfId="4760" xr:uid="{00000000-0005-0000-0000-00002D0D0000}"/>
    <cellStyle name="Comma 6 36 2 4" xfId="3250" xr:uid="{00000000-0005-0000-0000-00002E0D0000}"/>
    <cellStyle name="Comma 6 36 3" xfId="1257" xr:uid="{00000000-0005-0000-0000-00002F0D0000}"/>
    <cellStyle name="Comma 6 36 3 2" xfId="2044" xr:uid="{00000000-0005-0000-0000-0000300D0000}"/>
    <cellStyle name="Comma 6 36 3 2 2" xfId="4288" xr:uid="{00000000-0005-0000-0000-0000310D0000}"/>
    <cellStyle name="Comma 6 36 3 3" xfId="2768" xr:uid="{00000000-0005-0000-0000-0000320D0000}"/>
    <cellStyle name="Comma 6 36 3 3 2" xfId="5012" xr:uid="{00000000-0005-0000-0000-0000330D0000}"/>
    <cellStyle name="Comma 6 36 3 4" xfId="3502" xr:uid="{00000000-0005-0000-0000-0000340D0000}"/>
    <cellStyle name="Comma 6 36 4" xfId="1472" xr:uid="{00000000-0005-0000-0000-0000350D0000}"/>
    <cellStyle name="Comma 6 36 4 2" xfId="3716" xr:uid="{00000000-0005-0000-0000-0000360D0000}"/>
    <cellStyle name="Comma 6 36 5" xfId="2258" xr:uid="{00000000-0005-0000-0000-0000370D0000}"/>
    <cellStyle name="Comma 6 36 5 2" xfId="4502" xr:uid="{00000000-0005-0000-0000-0000380D0000}"/>
    <cellStyle name="Comma 6 36 6" xfId="2982" xr:uid="{00000000-0005-0000-0000-0000390D0000}"/>
    <cellStyle name="Comma 6 37" xfId="195" xr:uid="{00000000-0005-0000-0000-00003A0D0000}"/>
    <cellStyle name="Comma 6 37 2" xfId="1005" xr:uid="{00000000-0005-0000-0000-00003B0D0000}"/>
    <cellStyle name="Comma 6 37 2 2" xfId="1793" xr:uid="{00000000-0005-0000-0000-00003C0D0000}"/>
    <cellStyle name="Comma 6 37 2 2 2" xfId="4037" xr:uid="{00000000-0005-0000-0000-00003D0D0000}"/>
    <cellStyle name="Comma 6 37 2 3" xfId="2517" xr:uid="{00000000-0005-0000-0000-00003E0D0000}"/>
    <cellStyle name="Comma 6 37 2 3 2" xfId="4761" xr:uid="{00000000-0005-0000-0000-00003F0D0000}"/>
    <cellStyle name="Comma 6 37 2 4" xfId="3251" xr:uid="{00000000-0005-0000-0000-0000400D0000}"/>
    <cellStyle name="Comma 6 37 3" xfId="1258" xr:uid="{00000000-0005-0000-0000-0000410D0000}"/>
    <cellStyle name="Comma 6 37 3 2" xfId="2045" xr:uid="{00000000-0005-0000-0000-0000420D0000}"/>
    <cellStyle name="Comma 6 37 3 2 2" xfId="4289" xr:uid="{00000000-0005-0000-0000-0000430D0000}"/>
    <cellStyle name="Comma 6 37 3 3" xfId="2769" xr:uid="{00000000-0005-0000-0000-0000440D0000}"/>
    <cellStyle name="Comma 6 37 3 3 2" xfId="5013" xr:uid="{00000000-0005-0000-0000-0000450D0000}"/>
    <cellStyle name="Comma 6 37 3 4" xfId="3503" xr:uid="{00000000-0005-0000-0000-0000460D0000}"/>
    <cellStyle name="Comma 6 37 4" xfId="1473" xr:uid="{00000000-0005-0000-0000-0000470D0000}"/>
    <cellStyle name="Comma 6 37 4 2" xfId="3717" xr:uid="{00000000-0005-0000-0000-0000480D0000}"/>
    <cellStyle name="Comma 6 37 5" xfId="2259" xr:uid="{00000000-0005-0000-0000-0000490D0000}"/>
    <cellStyle name="Comma 6 37 5 2" xfId="4503" xr:uid="{00000000-0005-0000-0000-00004A0D0000}"/>
    <cellStyle name="Comma 6 37 6" xfId="2983" xr:uid="{00000000-0005-0000-0000-00004B0D0000}"/>
    <cellStyle name="Comma 6 38" xfId="975" xr:uid="{00000000-0005-0000-0000-00004C0D0000}"/>
    <cellStyle name="Comma 6 38 2" xfId="1763" xr:uid="{00000000-0005-0000-0000-00004D0D0000}"/>
    <cellStyle name="Comma 6 38 2 2" xfId="4007" xr:uid="{00000000-0005-0000-0000-00004E0D0000}"/>
    <cellStyle name="Comma 6 38 3" xfId="2487" xr:uid="{00000000-0005-0000-0000-00004F0D0000}"/>
    <cellStyle name="Comma 6 38 3 2" xfId="4731" xr:uid="{00000000-0005-0000-0000-0000500D0000}"/>
    <cellStyle name="Comma 6 38 4" xfId="3221" xr:uid="{00000000-0005-0000-0000-0000510D0000}"/>
    <cellStyle name="Comma 6 39" xfId="1228" xr:uid="{00000000-0005-0000-0000-0000520D0000}"/>
    <cellStyle name="Comma 6 39 2" xfId="2015" xr:uid="{00000000-0005-0000-0000-0000530D0000}"/>
    <cellStyle name="Comma 6 39 2 2" xfId="4259" xr:uid="{00000000-0005-0000-0000-0000540D0000}"/>
    <cellStyle name="Comma 6 39 3" xfId="2739" xr:uid="{00000000-0005-0000-0000-0000550D0000}"/>
    <cellStyle name="Comma 6 39 3 2" xfId="4983" xr:uid="{00000000-0005-0000-0000-0000560D0000}"/>
    <cellStyle name="Comma 6 39 4" xfId="3473" xr:uid="{00000000-0005-0000-0000-0000570D0000}"/>
    <cellStyle name="Comma 6 4" xfId="196" xr:uid="{00000000-0005-0000-0000-0000580D0000}"/>
    <cellStyle name="Comma 6 4 2" xfId="1006" xr:uid="{00000000-0005-0000-0000-0000590D0000}"/>
    <cellStyle name="Comma 6 4 2 2" xfId="1794" xr:uid="{00000000-0005-0000-0000-00005A0D0000}"/>
    <cellStyle name="Comma 6 4 2 2 2" xfId="4038" xr:uid="{00000000-0005-0000-0000-00005B0D0000}"/>
    <cellStyle name="Comma 6 4 2 3" xfId="2518" xr:uid="{00000000-0005-0000-0000-00005C0D0000}"/>
    <cellStyle name="Comma 6 4 2 3 2" xfId="4762" xr:uid="{00000000-0005-0000-0000-00005D0D0000}"/>
    <cellStyle name="Comma 6 4 2 4" xfId="3252" xr:uid="{00000000-0005-0000-0000-00005E0D0000}"/>
    <cellStyle name="Comma 6 4 3" xfId="1259" xr:uid="{00000000-0005-0000-0000-00005F0D0000}"/>
    <cellStyle name="Comma 6 4 3 2" xfId="2046" xr:uid="{00000000-0005-0000-0000-0000600D0000}"/>
    <cellStyle name="Comma 6 4 3 2 2" xfId="4290" xr:uid="{00000000-0005-0000-0000-0000610D0000}"/>
    <cellStyle name="Comma 6 4 3 3" xfId="2770" xr:uid="{00000000-0005-0000-0000-0000620D0000}"/>
    <cellStyle name="Comma 6 4 3 3 2" xfId="5014" xr:uid="{00000000-0005-0000-0000-0000630D0000}"/>
    <cellStyle name="Comma 6 4 3 4" xfId="3504" xr:uid="{00000000-0005-0000-0000-0000640D0000}"/>
    <cellStyle name="Comma 6 4 4" xfId="1474" xr:uid="{00000000-0005-0000-0000-0000650D0000}"/>
    <cellStyle name="Comma 6 4 4 2" xfId="3718" xr:uid="{00000000-0005-0000-0000-0000660D0000}"/>
    <cellStyle name="Comma 6 4 5" xfId="2260" xr:uid="{00000000-0005-0000-0000-0000670D0000}"/>
    <cellStyle name="Comma 6 4 5 2" xfId="4504" xr:uid="{00000000-0005-0000-0000-0000680D0000}"/>
    <cellStyle name="Comma 6 4 6" xfId="2984" xr:uid="{00000000-0005-0000-0000-0000690D0000}"/>
    <cellStyle name="Comma 6 40" xfId="1443" xr:uid="{00000000-0005-0000-0000-00006A0D0000}"/>
    <cellStyle name="Comma 6 40 2" xfId="3687" xr:uid="{00000000-0005-0000-0000-00006B0D0000}"/>
    <cellStyle name="Comma 6 41" xfId="2229" xr:uid="{00000000-0005-0000-0000-00006C0D0000}"/>
    <cellStyle name="Comma 6 41 2" xfId="4473" xr:uid="{00000000-0005-0000-0000-00006D0D0000}"/>
    <cellStyle name="Comma 6 42" xfId="2953" xr:uid="{00000000-0005-0000-0000-00006E0D0000}"/>
    <cellStyle name="Comma 6 5" xfId="197" xr:uid="{00000000-0005-0000-0000-00006F0D0000}"/>
    <cellStyle name="Comma 6 5 2" xfId="1007" xr:uid="{00000000-0005-0000-0000-0000700D0000}"/>
    <cellStyle name="Comma 6 5 2 2" xfId="1795" xr:uid="{00000000-0005-0000-0000-0000710D0000}"/>
    <cellStyle name="Comma 6 5 2 2 2" xfId="4039" xr:uid="{00000000-0005-0000-0000-0000720D0000}"/>
    <cellStyle name="Comma 6 5 2 3" xfId="2519" xr:uid="{00000000-0005-0000-0000-0000730D0000}"/>
    <cellStyle name="Comma 6 5 2 3 2" xfId="4763" xr:uid="{00000000-0005-0000-0000-0000740D0000}"/>
    <cellStyle name="Comma 6 5 2 4" xfId="3253" xr:uid="{00000000-0005-0000-0000-0000750D0000}"/>
    <cellStyle name="Comma 6 5 3" xfId="1260" xr:uid="{00000000-0005-0000-0000-0000760D0000}"/>
    <cellStyle name="Comma 6 5 3 2" xfId="2047" xr:uid="{00000000-0005-0000-0000-0000770D0000}"/>
    <cellStyle name="Comma 6 5 3 2 2" xfId="4291" xr:uid="{00000000-0005-0000-0000-0000780D0000}"/>
    <cellStyle name="Comma 6 5 3 3" xfId="2771" xr:uid="{00000000-0005-0000-0000-0000790D0000}"/>
    <cellStyle name="Comma 6 5 3 3 2" xfId="5015" xr:uid="{00000000-0005-0000-0000-00007A0D0000}"/>
    <cellStyle name="Comma 6 5 3 4" xfId="3505" xr:uid="{00000000-0005-0000-0000-00007B0D0000}"/>
    <cellStyle name="Comma 6 5 4" xfId="1475" xr:uid="{00000000-0005-0000-0000-00007C0D0000}"/>
    <cellStyle name="Comma 6 5 4 2" xfId="3719" xr:uid="{00000000-0005-0000-0000-00007D0D0000}"/>
    <cellStyle name="Comma 6 5 5" xfId="2261" xr:uid="{00000000-0005-0000-0000-00007E0D0000}"/>
    <cellStyle name="Comma 6 5 5 2" xfId="4505" xr:uid="{00000000-0005-0000-0000-00007F0D0000}"/>
    <cellStyle name="Comma 6 5 6" xfId="2985" xr:uid="{00000000-0005-0000-0000-0000800D0000}"/>
    <cellStyle name="Comma 6 6" xfId="198" xr:uid="{00000000-0005-0000-0000-0000810D0000}"/>
    <cellStyle name="Comma 6 6 2" xfId="1008" xr:uid="{00000000-0005-0000-0000-0000820D0000}"/>
    <cellStyle name="Comma 6 6 2 2" xfId="1796" xr:uid="{00000000-0005-0000-0000-0000830D0000}"/>
    <cellStyle name="Comma 6 6 2 2 2" xfId="4040" xr:uid="{00000000-0005-0000-0000-0000840D0000}"/>
    <cellStyle name="Comma 6 6 2 3" xfId="2520" xr:uid="{00000000-0005-0000-0000-0000850D0000}"/>
    <cellStyle name="Comma 6 6 2 3 2" xfId="4764" xr:uid="{00000000-0005-0000-0000-0000860D0000}"/>
    <cellStyle name="Comma 6 6 2 4" xfId="3254" xr:uid="{00000000-0005-0000-0000-0000870D0000}"/>
    <cellStyle name="Comma 6 6 3" xfId="1261" xr:uid="{00000000-0005-0000-0000-0000880D0000}"/>
    <cellStyle name="Comma 6 6 3 2" xfId="2048" xr:uid="{00000000-0005-0000-0000-0000890D0000}"/>
    <cellStyle name="Comma 6 6 3 2 2" xfId="4292" xr:uid="{00000000-0005-0000-0000-00008A0D0000}"/>
    <cellStyle name="Comma 6 6 3 3" xfId="2772" xr:uid="{00000000-0005-0000-0000-00008B0D0000}"/>
    <cellStyle name="Comma 6 6 3 3 2" xfId="5016" xr:uid="{00000000-0005-0000-0000-00008C0D0000}"/>
    <cellStyle name="Comma 6 6 3 4" xfId="3506" xr:uid="{00000000-0005-0000-0000-00008D0D0000}"/>
    <cellStyle name="Comma 6 6 4" xfId="1476" xr:uid="{00000000-0005-0000-0000-00008E0D0000}"/>
    <cellStyle name="Comma 6 6 4 2" xfId="3720" xr:uid="{00000000-0005-0000-0000-00008F0D0000}"/>
    <cellStyle name="Comma 6 6 5" xfId="2262" xr:uid="{00000000-0005-0000-0000-0000900D0000}"/>
    <cellStyle name="Comma 6 6 5 2" xfId="4506" xr:uid="{00000000-0005-0000-0000-0000910D0000}"/>
    <cellStyle name="Comma 6 6 6" xfId="2986" xr:uid="{00000000-0005-0000-0000-0000920D0000}"/>
    <cellStyle name="Comma 6 7" xfId="199" xr:uid="{00000000-0005-0000-0000-0000930D0000}"/>
    <cellStyle name="Comma 6 7 2" xfId="1009" xr:uid="{00000000-0005-0000-0000-0000940D0000}"/>
    <cellStyle name="Comma 6 7 2 2" xfId="1797" xr:uid="{00000000-0005-0000-0000-0000950D0000}"/>
    <cellStyle name="Comma 6 7 2 2 2" xfId="4041" xr:uid="{00000000-0005-0000-0000-0000960D0000}"/>
    <cellStyle name="Comma 6 7 2 3" xfId="2521" xr:uid="{00000000-0005-0000-0000-0000970D0000}"/>
    <cellStyle name="Comma 6 7 2 3 2" xfId="4765" xr:uid="{00000000-0005-0000-0000-0000980D0000}"/>
    <cellStyle name="Comma 6 7 2 4" xfId="3255" xr:uid="{00000000-0005-0000-0000-0000990D0000}"/>
    <cellStyle name="Comma 6 7 3" xfId="1262" xr:uid="{00000000-0005-0000-0000-00009A0D0000}"/>
    <cellStyle name="Comma 6 7 3 2" xfId="2049" xr:uid="{00000000-0005-0000-0000-00009B0D0000}"/>
    <cellStyle name="Comma 6 7 3 2 2" xfId="4293" xr:uid="{00000000-0005-0000-0000-00009C0D0000}"/>
    <cellStyle name="Comma 6 7 3 3" xfId="2773" xr:uid="{00000000-0005-0000-0000-00009D0D0000}"/>
    <cellStyle name="Comma 6 7 3 3 2" xfId="5017" xr:uid="{00000000-0005-0000-0000-00009E0D0000}"/>
    <cellStyle name="Comma 6 7 3 4" xfId="3507" xr:uid="{00000000-0005-0000-0000-00009F0D0000}"/>
    <cellStyle name="Comma 6 7 4" xfId="1477" xr:uid="{00000000-0005-0000-0000-0000A00D0000}"/>
    <cellStyle name="Comma 6 7 4 2" xfId="3721" xr:uid="{00000000-0005-0000-0000-0000A10D0000}"/>
    <cellStyle name="Comma 6 7 5" xfId="2263" xr:uid="{00000000-0005-0000-0000-0000A20D0000}"/>
    <cellStyle name="Comma 6 7 5 2" xfId="4507" xr:uid="{00000000-0005-0000-0000-0000A30D0000}"/>
    <cellStyle name="Comma 6 7 6" xfId="2987" xr:uid="{00000000-0005-0000-0000-0000A40D0000}"/>
    <cellStyle name="Comma 6 8" xfId="200" xr:uid="{00000000-0005-0000-0000-0000A50D0000}"/>
    <cellStyle name="Comma 6 8 2" xfId="1010" xr:uid="{00000000-0005-0000-0000-0000A60D0000}"/>
    <cellStyle name="Comma 6 8 2 2" xfId="1798" xr:uid="{00000000-0005-0000-0000-0000A70D0000}"/>
    <cellStyle name="Comma 6 8 2 2 2" xfId="4042" xr:uid="{00000000-0005-0000-0000-0000A80D0000}"/>
    <cellStyle name="Comma 6 8 2 3" xfId="2522" xr:uid="{00000000-0005-0000-0000-0000A90D0000}"/>
    <cellStyle name="Comma 6 8 2 3 2" xfId="4766" xr:uid="{00000000-0005-0000-0000-0000AA0D0000}"/>
    <cellStyle name="Comma 6 8 2 4" xfId="3256" xr:uid="{00000000-0005-0000-0000-0000AB0D0000}"/>
    <cellStyle name="Comma 6 8 3" xfId="1263" xr:uid="{00000000-0005-0000-0000-0000AC0D0000}"/>
    <cellStyle name="Comma 6 8 3 2" xfId="2050" xr:uid="{00000000-0005-0000-0000-0000AD0D0000}"/>
    <cellStyle name="Comma 6 8 3 2 2" xfId="4294" xr:uid="{00000000-0005-0000-0000-0000AE0D0000}"/>
    <cellStyle name="Comma 6 8 3 3" xfId="2774" xr:uid="{00000000-0005-0000-0000-0000AF0D0000}"/>
    <cellStyle name="Comma 6 8 3 3 2" xfId="5018" xr:uid="{00000000-0005-0000-0000-0000B00D0000}"/>
    <cellStyle name="Comma 6 8 3 4" xfId="3508" xr:uid="{00000000-0005-0000-0000-0000B10D0000}"/>
    <cellStyle name="Comma 6 8 4" xfId="1478" xr:uid="{00000000-0005-0000-0000-0000B20D0000}"/>
    <cellStyle name="Comma 6 8 4 2" xfId="3722" xr:uid="{00000000-0005-0000-0000-0000B30D0000}"/>
    <cellStyle name="Comma 6 8 5" xfId="2264" xr:uid="{00000000-0005-0000-0000-0000B40D0000}"/>
    <cellStyle name="Comma 6 8 5 2" xfId="4508" xr:uid="{00000000-0005-0000-0000-0000B50D0000}"/>
    <cellStyle name="Comma 6 8 6" xfId="2988" xr:uid="{00000000-0005-0000-0000-0000B60D0000}"/>
    <cellStyle name="Comma 6 9" xfId="201" xr:uid="{00000000-0005-0000-0000-0000B70D0000}"/>
    <cellStyle name="Comma 6 9 2" xfId="1011" xr:uid="{00000000-0005-0000-0000-0000B80D0000}"/>
    <cellStyle name="Comma 6 9 2 2" xfId="1799" xr:uid="{00000000-0005-0000-0000-0000B90D0000}"/>
    <cellStyle name="Comma 6 9 2 2 2" xfId="4043" xr:uid="{00000000-0005-0000-0000-0000BA0D0000}"/>
    <cellStyle name="Comma 6 9 2 3" xfId="2523" xr:uid="{00000000-0005-0000-0000-0000BB0D0000}"/>
    <cellStyle name="Comma 6 9 2 3 2" xfId="4767" xr:uid="{00000000-0005-0000-0000-0000BC0D0000}"/>
    <cellStyle name="Comma 6 9 2 4" xfId="3257" xr:uid="{00000000-0005-0000-0000-0000BD0D0000}"/>
    <cellStyle name="Comma 6 9 3" xfId="1264" xr:uid="{00000000-0005-0000-0000-0000BE0D0000}"/>
    <cellStyle name="Comma 6 9 3 2" xfId="2051" xr:uid="{00000000-0005-0000-0000-0000BF0D0000}"/>
    <cellStyle name="Comma 6 9 3 2 2" xfId="4295" xr:uid="{00000000-0005-0000-0000-0000C00D0000}"/>
    <cellStyle name="Comma 6 9 3 3" xfId="2775" xr:uid="{00000000-0005-0000-0000-0000C10D0000}"/>
    <cellStyle name="Comma 6 9 3 3 2" xfId="5019" xr:uid="{00000000-0005-0000-0000-0000C20D0000}"/>
    <cellStyle name="Comma 6 9 3 4" xfId="3509" xr:uid="{00000000-0005-0000-0000-0000C30D0000}"/>
    <cellStyle name="Comma 6 9 4" xfId="1479" xr:uid="{00000000-0005-0000-0000-0000C40D0000}"/>
    <cellStyle name="Comma 6 9 4 2" xfId="3723" xr:uid="{00000000-0005-0000-0000-0000C50D0000}"/>
    <cellStyle name="Comma 6 9 5" xfId="2265" xr:uid="{00000000-0005-0000-0000-0000C60D0000}"/>
    <cellStyle name="Comma 6 9 5 2" xfId="4509" xr:uid="{00000000-0005-0000-0000-0000C70D0000}"/>
    <cellStyle name="Comma 6 9 6" xfId="2989" xr:uid="{00000000-0005-0000-0000-0000C80D0000}"/>
    <cellStyle name="Comma 60" xfId="1033" xr:uid="{00000000-0005-0000-0000-0000C90D0000}"/>
    <cellStyle name="Comma 60 2" xfId="1821" xr:uid="{00000000-0005-0000-0000-0000CA0D0000}"/>
    <cellStyle name="Comma 60 2 2" xfId="4065" xr:uid="{00000000-0005-0000-0000-0000CB0D0000}"/>
    <cellStyle name="Comma 60 3" xfId="2545" xr:uid="{00000000-0005-0000-0000-0000CC0D0000}"/>
    <cellStyle name="Comma 60 3 2" xfId="4789" xr:uid="{00000000-0005-0000-0000-0000CD0D0000}"/>
    <cellStyle name="Comma 60 4" xfId="3279" xr:uid="{00000000-0005-0000-0000-0000CE0D0000}"/>
    <cellStyle name="Comma 61" xfId="1067" xr:uid="{00000000-0005-0000-0000-0000CF0D0000}"/>
    <cellStyle name="Comma 61 2" xfId="1854" xr:uid="{00000000-0005-0000-0000-0000D00D0000}"/>
    <cellStyle name="Comma 61 2 2" xfId="4098" xr:uid="{00000000-0005-0000-0000-0000D10D0000}"/>
    <cellStyle name="Comma 61 3" xfId="2578" xr:uid="{00000000-0005-0000-0000-0000D20D0000}"/>
    <cellStyle name="Comma 61 3 2" xfId="4822" xr:uid="{00000000-0005-0000-0000-0000D30D0000}"/>
    <cellStyle name="Comma 61 4" xfId="3312" xr:uid="{00000000-0005-0000-0000-0000D40D0000}"/>
    <cellStyle name="Comma 62" xfId="1069" xr:uid="{00000000-0005-0000-0000-0000D50D0000}"/>
    <cellStyle name="Comma 62 2" xfId="1856" xr:uid="{00000000-0005-0000-0000-0000D60D0000}"/>
    <cellStyle name="Comma 62 2 2" xfId="4100" xr:uid="{00000000-0005-0000-0000-0000D70D0000}"/>
    <cellStyle name="Comma 62 3" xfId="2580" xr:uid="{00000000-0005-0000-0000-0000D80D0000}"/>
    <cellStyle name="Comma 62 3 2" xfId="4824" xr:uid="{00000000-0005-0000-0000-0000D90D0000}"/>
    <cellStyle name="Comma 62 4" xfId="3314" xr:uid="{00000000-0005-0000-0000-0000DA0D0000}"/>
    <cellStyle name="Comma 63" xfId="1082" xr:uid="{00000000-0005-0000-0000-0000DB0D0000}"/>
    <cellStyle name="Comma 63 2" xfId="1869" xr:uid="{00000000-0005-0000-0000-0000DC0D0000}"/>
    <cellStyle name="Comma 63 2 2" xfId="4113" xr:uid="{00000000-0005-0000-0000-0000DD0D0000}"/>
    <cellStyle name="Comma 63 3" xfId="2593" xr:uid="{00000000-0005-0000-0000-0000DE0D0000}"/>
    <cellStyle name="Comma 63 3 2" xfId="4837" xr:uid="{00000000-0005-0000-0000-0000DF0D0000}"/>
    <cellStyle name="Comma 63 4" xfId="3327" xr:uid="{00000000-0005-0000-0000-0000E00D0000}"/>
    <cellStyle name="Comma 64" xfId="1084" xr:uid="{00000000-0005-0000-0000-0000E10D0000}"/>
    <cellStyle name="Comma 64 2" xfId="1871" xr:uid="{00000000-0005-0000-0000-0000E20D0000}"/>
    <cellStyle name="Comma 64 2 2" xfId="4115" xr:uid="{00000000-0005-0000-0000-0000E30D0000}"/>
    <cellStyle name="Comma 64 3" xfId="2595" xr:uid="{00000000-0005-0000-0000-0000E40D0000}"/>
    <cellStyle name="Comma 64 3 2" xfId="4839" xr:uid="{00000000-0005-0000-0000-0000E50D0000}"/>
    <cellStyle name="Comma 64 4" xfId="3329" xr:uid="{00000000-0005-0000-0000-0000E60D0000}"/>
    <cellStyle name="Comma 65" xfId="1103" xr:uid="{00000000-0005-0000-0000-0000E70D0000}"/>
    <cellStyle name="Comma 65 2" xfId="1890" xr:uid="{00000000-0005-0000-0000-0000E80D0000}"/>
    <cellStyle name="Comma 65 2 2" xfId="4134" xr:uid="{00000000-0005-0000-0000-0000E90D0000}"/>
    <cellStyle name="Comma 65 3" xfId="2614" xr:uid="{00000000-0005-0000-0000-0000EA0D0000}"/>
    <cellStyle name="Comma 65 3 2" xfId="4858" xr:uid="{00000000-0005-0000-0000-0000EB0D0000}"/>
    <cellStyle name="Comma 65 4" xfId="3348" xr:uid="{00000000-0005-0000-0000-0000EC0D0000}"/>
    <cellStyle name="Comma 66" xfId="1105" xr:uid="{00000000-0005-0000-0000-0000ED0D0000}"/>
    <cellStyle name="Comma 66 2" xfId="1892" xr:uid="{00000000-0005-0000-0000-0000EE0D0000}"/>
    <cellStyle name="Comma 66 2 2" xfId="4136" xr:uid="{00000000-0005-0000-0000-0000EF0D0000}"/>
    <cellStyle name="Comma 66 3" xfId="2616" xr:uid="{00000000-0005-0000-0000-0000F00D0000}"/>
    <cellStyle name="Comma 66 3 2" xfId="4860" xr:uid="{00000000-0005-0000-0000-0000F10D0000}"/>
    <cellStyle name="Comma 66 4" xfId="3350" xr:uid="{00000000-0005-0000-0000-0000F20D0000}"/>
    <cellStyle name="Comma 67" xfId="1111" xr:uid="{00000000-0005-0000-0000-0000F30D0000}"/>
    <cellStyle name="Comma 67 2" xfId="1898" xr:uid="{00000000-0005-0000-0000-0000F40D0000}"/>
    <cellStyle name="Comma 67 2 2" xfId="4142" xr:uid="{00000000-0005-0000-0000-0000F50D0000}"/>
    <cellStyle name="Comma 67 3" xfId="2622" xr:uid="{00000000-0005-0000-0000-0000F60D0000}"/>
    <cellStyle name="Comma 67 3 2" xfId="4866" xr:uid="{00000000-0005-0000-0000-0000F70D0000}"/>
    <cellStyle name="Comma 67 4" xfId="3356" xr:uid="{00000000-0005-0000-0000-0000F80D0000}"/>
    <cellStyle name="Comma 68" xfId="1125" xr:uid="{00000000-0005-0000-0000-0000F90D0000}"/>
    <cellStyle name="Comma 68 2" xfId="1912" xr:uid="{00000000-0005-0000-0000-0000FA0D0000}"/>
    <cellStyle name="Comma 68 2 2" xfId="4156" xr:uid="{00000000-0005-0000-0000-0000FB0D0000}"/>
    <cellStyle name="Comma 68 3" xfId="2636" xr:uid="{00000000-0005-0000-0000-0000FC0D0000}"/>
    <cellStyle name="Comma 68 3 2" xfId="4880" xr:uid="{00000000-0005-0000-0000-0000FD0D0000}"/>
    <cellStyle name="Comma 68 4" xfId="3370" xr:uid="{00000000-0005-0000-0000-0000FE0D0000}"/>
    <cellStyle name="Comma 69" xfId="1321" xr:uid="{00000000-0005-0000-0000-0000FF0D0000}"/>
    <cellStyle name="Comma 69 2" xfId="3565" xr:uid="{00000000-0005-0000-0000-0000000E0000}"/>
    <cellStyle name="Comma 7" xfId="202" xr:uid="{00000000-0005-0000-0000-0000010E0000}"/>
    <cellStyle name="Comma 7 10" xfId="203" xr:uid="{00000000-0005-0000-0000-0000020E0000}"/>
    <cellStyle name="Comma 7 10 2" xfId="1013" xr:uid="{00000000-0005-0000-0000-0000030E0000}"/>
    <cellStyle name="Comma 7 10 2 2" xfId="1801" xr:uid="{00000000-0005-0000-0000-0000040E0000}"/>
    <cellStyle name="Comma 7 10 2 2 2" xfId="4045" xr:uid="{00000000-0005-0000-0000-0000050E0000}"/>
    <cellStyle name="Comma 7 10 2 3" xfId="2525" xr:uid="{00000000-0005-0000-0000-0000060E0000}"/>
    <cellStyle name="Comma 7 10 2 3 2" xfId="4769" xr:uid="{00000000-0005-0000-0000-0000070E0000}"/>
    <cellStyle name="Comma 7 10 2 4" xfId="3259" xr:uid="{00000000-0005-0000-0000-0000080E0000}"/>
    <cellStyle name="Comma 7 10 3" xfId="1266" xr:uid="{00000000-0005-0000-0000-0000090E0000}"/>
    <cellStyle name="Comma 7 10 3 2" xfId="2053" xr:uid="{00000000-0005-0000-0000-00000A0E0000}"/>
    <cellStyle name="Comma 7 10 3 2 2" xfId="4297" xr:uid="{00000000-0005-0000-0000-00000B0E0000}"/>
    <cellStyle name="Comma 7 10 3 3" xfId="2777" xr:uid="{00000000-0005-0000-0000-00000C0E0000}"/>
    <cellStyle name="Comma 7 10 3 3 2" xfId="5021" xr:uid="{00000000-0005-0000-0000-00000D0E0000}"/>
    <cellStyle name="Comma 7 10 3 4" xfId="3511" xr:uid="{00000000-0005-0000-0000-00000E0E0000}"/>
    <cellStyle name="Comma 7 10 4" xfId="1481" xr:uid="{00000000-0005-0000-0000-00000F0E0000}"/>
    <cellStyle name="Comma 7 10 4 2" xfId="3725" xr:uid="{00000000-0005-0000-0000-0000100E0000}"/>
    <cellStyle name="Comma 7 10 5" xfId="2267" xr:uid="{00000000-0005-0000-0000-0000110E0000}"/>
    <cellStyle name="Comma 7 10 5 2" xfId="4511" xr:uid="{00000000-0005-0000-0000-0000120E0000}"/>
    <cellStyle name="Comma 7 10 6" xfId="2991" xr:uid="{00000000-0005-0000-0000-0000130E0000}"/>
    <cellStyle name="Comma 7 11" xfId="204" xr:uid="{00000000-0005-0000-0000-0000140E0000}"/>
    <cellStyle name="Comma 7 11 2" xfId="1014" xr:uid="{00000000-0005-0000-0000-0000150E0000}"/>
    <cellStyle name="Comma 7 11 2 2" xfId="1802" xr:uid="{00000000-0005-0000-0000-0000160E0000}"/>
    <cellStyle name="Comma 7 11 2 2 2" xfId="4046" xr:uid="{00000000-0005-0000-0000-0000170E0000}"/>
    <cellStyle name="Comma 7 11 2 3" xfId="2526" xr:uid="{00000000-0005-0000-0000-0000180E0000}"/>
    <cellStyle name="Comma 7 11 2 3 2" xfId="4770" xr:uid="{00000000-0005-0000-0000-0000190E0000}"/>
    <cellStyle name="Comma 7 11 2 4" xfId="3260" xr:uid="{00000000-0005-0000-0000-00001A0E0000}"/>
    <cellStyle name="Comma 7 11 3" xfId="1267" xr:uid="{00000000-0005-0000-0000-00001B0E0000}"/>
    <cellStyle name="Comma 7 11 3 2" xfId="2054" xr:uid="{00000000-0005-0000-0000-00001C0E0000}"/>
    <cellStyle name="Comma 7 11 3 2 2" xfId="4298" xr:uid="{00000000-0005-0000-0000-00001D0E0000}"/>
    <cellStyle name="Comma 7 11 3 3" xfId="2778" xr:uid="{00000000-0005-0000-0000-00001E0E0000}"/>
    <cellStyle name="Comma 7 11 3 3 2" xfId="5022" xr:uid="{00000000-0005-0000-0000-00001F0E0000}"/>
    <cellStyle name="Comma 7 11 3 4" xfId="3512" xr:uid="{00000000-0005-0000-0000-0000200E0000}"/>
    <cellStyle name="Comma 7 11 4" xfId="1482" xr:uid="{00000000-0005-0000-0000-0000210E0000}"/>
    <cellStyle name="Comma 7 11 4 2" xfId="3726" xr:uid="{00000000-0005-0000-0000-0000220E0000}"/>
    <cellStyle name="Comma 7 11 5" xfId="2268" xr:uid="{00000000-0005-0000-0000-0000230E0000}"/>
    <cellStyle name="Comma 7 11 5 2" xfId="4512" xr:uid="{00000000-0005-0000-0000-0000240E0000}"/>
    <cellStyle name="Comma 7 11 6" xfId="2992" xr:uid="{00000000-0005-0000-0000-0000250E0000}"/>
    <cellStyle name="Comma 7 12" xfId="205" xr:uid="{00000000-0005-0000-0000-0000260E0000}"/>
    <cellStyle name="Comma 7 12 2" xfId="1015" xr:uid="{00000000-0005-0000-0000-0000270E0000}"/>
    <cellStyle name="Comma 7 12 2 2" xfId="1803" xr:uid="{00000000-0005-0000-0000-0000280E0000}"/>
    <cellStyle name="Comma 7 12 2 2 2" xfId="4047" xr:uid="{00000000-0005-0000-0000-0000290E0000}"/>
    <cellStyle name="Comma 7 12 2 3" xfId="2527" xr:uid="{00000000-0005-0000-0000-00002A0E0000}"/>
    <cellStyle name="Comma 7 12 2 3 2" xfId="4771" xr:uid="{00000000-0005-0000-0000-00002B0E0000}"/>
    <cellStyle name="Comma 7 12 2 4" xfId="3261" xr:uid="{00000000-0005-0000-0000-00002C0E0000}"/>
    <cellStyle name="Comma 7 12 3" xfId="1268" xr:uid="{00000000-0005-0000-0000-00002D0E0000}"/>
    <cellStyle name="Comma 7 12 3 2" xfId="2055" xr:uid="{00000000-0005-0000-0000-00002E0E0000}"/>
    <cellStyle name="Comma 7 12 3 2 2" xfId="4299" xr:uid="{00000000-0005-0000-0000-00002F0E0000}"/>
    <cellStyle name="Comma 7 12 3 3" xfId="2779" xr:uid="{00000000-0005-0000-0000-0000300E0000}"/>
    <cellStyle name="Comma 7 12 3 3 2" xfId="5023" xr:uid="{00000000-0005-0000-0000-0000310E0000}"/>
    <cellStyle name="Comma 7 12 3 4" xfId="3513" xr:uid="{00000000-0005-0000-0000-0000320E0000}"/>
    <cellStyle name="Comma 7 12 4" xfId="1483" xr:uid="{00000000-0005-0000-0000-0000330E0000}"/>
    <cellStyle name="Comma 7 12 4 2" xfId="3727" xr:uid="{00000000-0005-0000-0000-0000340E0000}"/>
    <cellStyle name="Comma 7 12 5" xfId="2269" xr:uid="{00000000-0005-0000-0000-0000350E0000}"/>
    <cellStyle name="Comma 7 12 5 2" xfId="4513" xr:uid="{00000000-0005-0000-0000-0000360E0000}"/>
    <cellStyle name="Comma 7 12 6" xfId="2993" xr:uid="{00000000-0005-0000-0000-0000370E0000}"/>
    <cellStyle name="Comma 7 13" xfId="206" xr:uid="{00000000-0005-0000-0000-0000380E0000}"/>
    <cellStyle name="Comma 7 13 2" xfId="1016" xr:uid="{00000000-0005-0000-0000-0000390E0000}"/>
    <cellStyle name="Comma 7 13 2 2" xfId="1804" xr:uid="{00000000-0005-0000-0000-00003A0E0000}"/>
    <cellStyle name="Comma 7 13 2 2 2" xfId="4048" xr:uid="{00000000-0005-0000-0000-00003B0E0000}"/>
    <cellStyle name="Comma 7 13 2 3" xfId="2528" xr:uid="{00000000-0005-0000-0000-00003C0E0000}"/>
    <cellStyle name="Comma 7 13 2 3 2" xfId="4772" xr:uid="{00000000-0005-0000-0000-00003D0E0000}"/>
    <cellStyle name="Comma 7 13 2 4" xfId="3262" xr:uid="{00000000-0005-0000-0000-00003E0E0000}"/>
    <cellStyle name="Comma 7 13 3" xfId="1269" xr:uid="{00000000-0005-0000-0000-00003F0E0000}"/>
    <cellStyle name="Comma 7 13 3 2" xfId="2056" xr:uid="{00000000-0005-0000-0000-0000400E0000}"/>
    <cellStyle name="Comma 7 13 3 2 2" xfId="4300" xr:uid="{00000000-0005-0000-0000-0000410E0000}"/>
    <cellStyle name="Comma 7 13 3 3" xfId="2780" xr:uid="{00000000-0005-0000-0000-0000420E0000}"/>
    <cellStyle name="Comma 7 13 3 3 2" xfId="5024" xr:uid="{00000000-0005-0000-0000-0000430E0000}"/>
    <cellStyle name="Comma 7 13 3 4" xfId="3514" xr:uid="{00000000-0005-0000-0000-0000440E0000}"/>
    <cellStyle name="Comma 7 13 4" xfId="1484" xr:uid="{00000000-0005-0000-0000-0000450E0000}"/>
    <cellStyle name="Comma 7 13 4 2" xfId="3728" xr:uid="{00000000-0005-0000-0000-0000460E0000}"/>
    <cellStyle name="Comma 7 13 5" xfId="2270" xr:uid="{00000000-0005-0000-0000-0000470E0000}"/>
    <cellStyle name="Comma 7 13 5 2" xfId="4514" xr:uid="{00000000-0005-0000-0000-0000480E0000}"/>
    <cellStyle name="Comma 7 13 6" xfId="2994" xr:uid="{00000000-0005-0000-0000-0000490E0000}"/>
    <cellStyle name="Comma 7 14" xfId="207" xr:uid="{00000000-0005-0000-0000-00004A0E0000}"/>
    <cellStyle name="Comma 7 14 2" xfId="1017" xr:uid="{00000000-0005-0000-0000-00004B0E0000}"/>
    <cellStyle name="Comma 7 14 2 2" xfId="1805" xr:uid="{00000000-0005-0000-0000-00004C0E0000}"/>
    <cellStyle name="Comma 7 14 2 2 2" xfId="4049" xr:uid="{00000000-0005-0000-0000-00004D0E0000}"/>
    <cellStyle name="Comma 7 14 2 3" xfId="2529" xr:uid="{00000000-0005-0000-0000-00004E0E0000}"/>
    <cellStyle name="Comma 7 14 2 3 2" xfId="4773" xr:uid="{00000000-0005-0000-0000-00004F0E0000}"/>
    <cellStyle name="Comma 7 14 2 4" xfId="3263" xr:uid="{00000000-0005-0000-0000-0000500E0000}"/>
    <cellStyle name="Comma 7 14 3" xfId="1270" xr:uid="{00000000-0005-0000-0000-0000510E0000}"/>
    <cellStyle name="Comma 7 14 3 2" xfId="2057" xr:uid="{00000000-0005-0000-0000-0000520E0000}"/>
    <cellStyle name="Comma 7 14 3 2 2" xfId="4301" xr:uid="{00000000-0005-0000-0000-0000530E0000}"/>
    <cellStyle name="Comma 7 14 3 3" xfId="2781" xr:uid="{00000000-0005-0000-0000-0000540E0000}"/>
    <cellStyle name="Comma 7 14 3 3 2" xfId="5025" xr:uid="{00000000-0005-0000-0000-0000550E0000}"/>
    <cellStyle name="Comma 7 14 3 4" xfId="3515" xr:uid="{00000000-0005-0000-0000-0000560E0000}"/>
    <cellStyle name="Comma 7 14 4" xfId="1485" xr:uid="{00000000-0005-0000-0000-0000570E0000}"/>
    <cellStyle name="Comma 7 14 4 2" xfId="3729" xr:uid="{00000000-0005-0000-0000-0000580E0000}"/>
    <cellStyle name="Comma 7 14 5" xfId="2271" xr:uid="{00000000-0005-0000-0000-0000590E0000}"/>
    <cellStyle name="Comma 7 14 5 2" xfId="4515" xr:uid="{00000000-0005-0000-0000-00005A0E0000}"/>
    <cellStyle name="Comma 7 14 6" xfId="2995" xr:uid="{00000000-0005-0000-0000-00005B0E0000}"/>
    <cellStyle name="Comma 7 15" xfId="208" xr:uid="{00000000-0005-0000-0000-00005C0E0000}"/>
    <cellStyle name="Comma 7 15 2" xfId="1018" xr:uid="{00000000-0005-0000-0000-00005D0E0000}"/>
    <cellStyle name="Comma 7 15 2 2" xfId="1806" xr:uid="{00000000-0005-0000-0000-00005E0E0000}"/>
    <cellStyle name="Comma 7 15 2 2 2" xfId="4050" xr:uid="{00000000-0005-0000-0000-00005F0E0000}"/>
    <cellStyle name="Comma 7 15 2 3" xfId="2530" xr:uid="{00000000-0005-0000-0000-0000600E0000}"/>
    <cellStyle name="Comma 7 15 2 3 2" xfId="4774" xr:uid="{00000000-0005-0000-0000-0000610E0000}"/>
    <cellStyle name="Comma 7 15 2 4" xfId="3264" xr:uid="{00000000-0005-0000-0000-0000620E0000}"/>
    <cellStyle name="Comma 7 15 3" xfId="1271" xr:uid="{00000000-0005-0000-0000-0000630E0000}"/>
    <cellStyle name="Comma 7 15 3 2" xfId="2058" xr:uid="{00000000-0005-0000-0000-0000640E0000}"/>
    <cellStyle name="Comma 7 15 3 2 2" xfId="4302" xr:uid="{00000000-0005-0000-0000-0000650E0000}"/>
    <cellStyle name="Comma 7 15 3 3" xfId="2782" xr:uid="{00000000-0005-0000-0000-0000660E0000}"/>
    <cellStyle name="Comma 7 15 3 3 2" xfId="5026" xr:uid="{00000000-0005-0000-0000-0000670E0000}"/>
    <cellStyle name="Comma 7 15 3 4" xfId="3516" xr:uid="{00000000-0005-0000-0000-0000680E0000}"/>
    <cellStyle name="Comma 7 15 4" xfId="1486" xr:uid="{00000000-0005-0000-0000-0000690E0000}"/>
    <cellStyle name="Comma 7 15 4 2" xfId="3730" xr:uid="{00000000-0005-0000-0000-00006A0E0000}"/>
    <cellStyle name="Comma 7 15 5" xfId="2272" xr:uid="{00000000-0005-0000-0000-00006B0E0000}"/>
    <cellStyle name="Comma 7 15 5 2" xfId="4516" xr:uid="{00000000-0005-0000-0000-00006C0E0000}"/>
    <cellStyle name="Comma 7 15 6" xfId="2996" xr:uid="{00000000-0005-0000-0000-00006D0E0000}"/>
    <cellStyle name="Comma 7 16" xfId="1012" xr:uid="{00000000-0005-0000-0000-00006E0E0000}"/>
    <cellStyle name="Comma 7 16 2" xfId="1800" xr:uid="{00000000-0005-0000-0000-00006F0E0000}"/>
    <cellStyle name="Comma 7 16 2 2" xfId="4044" xr:uid="{00000000-0005-0000-0000-0000700E0000}"/>
    <cellStyle name="Comma 7 16 3" xfId="2524" xr:uid="{00000000-0005-0000-0000-0000710E0000}"/>
    <cellStyle name="Comma 7 16 3 2" xfId="4768" xr:uid="{00000000-0005-0000-0000-0000720E0000}"/>
    <cellStyle name="Comma 7 16 4" xfId="3258" xr:uid="{00000000-0005-0000-0000-0000730E0000}"/>
    <cellStyle name="Comma 7 17" xfId="1265" xr:uid="{00000000-0005-0000-0000-0000740E0000}"/>
    <cellStyle name="Comma 7 17 2" xfId="2052" xr:uid="{00000000-0005-0000-0000-0000750E0000}"/>
    <cellStyle name="Comma 7 17 2 2" xfId="4296" xr:uid="{00000000-0005-0000-0000-0000760E0000}"/>
    <cellStyle name="Comma 7 17 3" xfId="2776" xr:uid="{00000000-0005-0000-0000-0000770E0000}"/>
    <cellStyle name="Comma 7 17 3 2" xfId="5020" xr:uid="{00000000-0005-0000-0000-0000780E0000}"/>
    <cellStyle name="Comma 7 17 4" xfId="3510" xr:uid="{00000000-0005-0000-0000-0000790E0000}"/>
    <cellStyle name="Comma 7 18" xfId="1480" xr:uid="{00000000-0005-0000-0000-00007A0E0000}"/>
    <cellStyle name="Comma 7 18 2" xfId="3724" xr:uid="{00000000-0005-0000-0000-00007B0E0000}"/>
    <cellStyle name="Comma 7 19" xfId="2266" xr:uid="{00000000-0005-0000-0000-00007C0E0000}"/>
    <cellStyle name="Comma 7 19 2" xfId="4510" xr:uid="{00000000-0005-0000-0000-00007D0E0000}"/>
    <cellStyle name="Comma 7 2" xfId="209" xr:uid="{00000000-0005-0000-0000-00007E0E0000}"/>
    <cellStyle name="Comma 7 2 2" xfId="1019" xr:uid="{00000000-0005-0000-0000-00007F0E0000}"/>
    <cellStyle name="Comma 7 2 2 2" xfId="1807" xr:uid="{00000000-0005-0000-0000-0000800E0000}"/>
    <cellStyle name="Comma 7 2 2 2 2" xfId="4051" xr:uid="{00000000-0005-0000-0000-0000810E0000}"/>
    <cellStyle name="Comma 7 2 2 3" xfId="2531" xr:uid="{00000000-0005-0000-0000-0000820E0000}"/>
    <cellStyle name="Comma 7 2 2 3 2" xfId="4775" xr:uid="{00000000-0005-0000-0000-0000830E0000}"/>
    <cellStyle name="Comma 7 2 2 4" xfId="3265" xr:uid="{00000000-0005-0000-0000-0000840E0000}"/>
    <cellStyle name="Comma 7 2 3" xfId="1272" xr:uid="{00000000-0005-0000-0000-0000850E0000}"/>
    <cellStyle name="Comma 7 2 3 2" xfId="2059" xr:uid="{00000000-0005-0000-0000-0000860E0000}"/>
    <cellStyle name="Comma 7 2 3 2 2" xfId="4303" xr:uid="{00000000-0005-0000-0000-0000870E0000}"/>
    <cellStyle name="Comma 7 2 3 3" xfId="2783" xr:uid="{00000000-0005-0000-0000-0000880E0000}"/>
    <cellStyle name="Comma 7 2 3 3 2" xfId="5027" xr:uid="{00000000-0005-0000-0000-0000890E0000}"/>
    <cellStyle name="Comma 7 2 3 4" xfId="3517" xr:uid="{00000000-0005-0000-0000-00008A0E0000}"/>
    <cellStyle name="Comma 7 2 4" xfId="1487" xr:uid="{00000000-0005-0000-0000-00008B0E0000}"/>
    <cellStyle name="Comma 7 2 4 2" xfId="3731" xr:uid="{00000000-0005-0000-0000-00008C0E0000}"/>
    <cellStyle name="Comma 7 2 5" xfId="2273" xr:uid="{00000000-0005-0000-0000-00008D0E0000}"/>
    <cellStyle name="Comma 7 2 5 2" xfId="4517" xr:uid="{00000000-0005-0000-0000-00008E0E0000}"/>
    <cellStyle name="Comma 7 2 6" xfId="2997" xr:uid="{00000000-0005-0000-0000-00008F0E0000}"/>
    <cellStyle name="Comma 7 20" xfId="2990" xr:uid="{00000000-0005-0000-0000-0000900E0000}"/>
    <cellStyle name="Comma 7 3" xfId="210" xr:uid="{00000000-0005-0000-0000-0000910E0000}"/>
    <cellStyle name="Comma 7 3 2" xfId="1020" xr:uid="{00000000-0005-0000-0000-0000920E0000}"/>
    <cellStyle name="Comma 7 3 2 2" xfId="1808" xr:uid="{00000000-0005-0000-0000-0000930E0000}"/>
    <cellStyle name="Comma 7 3 2 2 2" xfId="4052" xr:uid="{00000000-0005-0000-0000-0000940E0000}"/>
    <cellStyle name="Comma 7 3 2 3" xfId="2532" xr:uid="{00000000-0005-0000-0000-0000950E0000}"/>
    <cellStyle name="Comma 7 3 2 3 2" xfId="4776" xr:uid="{00000000-0005-0000-0000-0000960E0000}"/>
    <cellStyle name="Comma 7 3 2 4" xfId="3266" xr:uid="{00000000-0005-0000-0000-0000970E0000}"/>
    <cellStyle name="Comma 7 3 3" xfId="1273" xr:uid="{00000000-0005-0000-0000-0000980E0000}"/>
    <cellStyle name="Comma 7 3 3 2" xfId="2060" xr:uid="{00000000-0005-0000-0000-0000990E0000}"/>
    <cellStyle name="Comma 7 3 3 2 2" xfId="4304" xr:uid="{00000000-0005-0000-0000-00009A0E0000}"/>
    <cellStyle name="Comma 7 3 3 3" xfId="2784" xr:uid="{00000000-0005-0000-0000-00009B0E0000}"/>
    <cellStyle name="Comma 7 3 3 3 2" xfId="5028" xr:uid="{00000000-0005-0000-0000-00009C0E0000}"/>
    <cellStyle name="Comma 7 3 3 4" xfId="3518" xr:uid="{00000000-0005-0000-0000-00009D0E0000}"/>
    <cellStyle name="Comma 7 3 4" xfId="1488" xr:uid="{00000000-0005-0000-0000-00009E0E0000}"/>
    <cellStyle name="Comma 7 3 4 2" xfId="3732" xr:uid="{00000000-0005-0000-0000-00009F0E0000}"/>
    <cellStyle name="Comma 7 3 5" xfId="2274" xr:uid="{00000000-0005-0000-0000-0000A00E0000}"/>
    <cellStyle name="Comma 7 3 5 2" xfId="4518" xr:uid="{00000000-0005-0000-0000-0000A10E0000}"/>
    <cellStyle name="Comma 7 3 6" xfId="2998" xr:uid="{00000000-0005-0000-0000-0000A20E0000}"/>
    <cellStyle name="Comma 7 4" xfId="211" xr:uid="{00000000-0005-0000-0000-0000A30E0000}"/>
    <cellStyle name="Comma 7 4 2" xfId="1021" xr:uid="{00000000-0005-0000-0000-0000A40E0000}"/>
    <cellStyle name="Comma 7 4 2 2" xfId="1809" xr:uid="{00000000-0005-0000-0000-0000A50E0000}"/>
    <cellStyle name="Comma 7 4 2 2 2" xfId="4053" xr:uid="{00000000-0005-0000-0000-0000A60E0000}"/>
    <cellStyle name="Comma 7 4 2 3" xfId="2533" xr:uid="{00000000-0005-0000-0000-0000A70E0000}"/>
    <cellStyle name="Comma 7 4 2 3 2" xfId="4777" xr:uid="{00000000-0005-0000-0000-0000A80E0000}"/>
    <cellStyle name="Comma 7 4 2 4" xfId="3267" xr:uid="{00000000-0005-0000-0000-0000A90E0000}"/>
    <cellStyle name="Comma 7 4 3" xfId="1274" xr:uid="{00000000-0005-0000-0000-0000AA0E0000}"/>
    <cellStyle name="Comma 7 4 3 2" xfId="2061" xr:uid="{00000000-0005-0000-0000-0000AB0E0000}"/>
    <cellStyle name="Comma 7 4 3 2 2" xfId="4305" xr:uid="{00000000-0005-0000-0000-0000AC0E0000}"/>
    <cellStyle name="Comma 7 4 3 3" xfId="2785" xr:uid="{00000000-0005-0000-0000-0000AD0E0000}"/>
    <cellStyle name="Comma 7 4 3 3 2" xfId="5029" xr:uid="{00000000-0005-0000-0000-0000AE0E0000}"/>
    <cellStyle name="Comma 7 4 3 4" xfId="3519" xr:uid="{00000000-0005-0000-0000-0000AF0E0000}"/>
    <cellStyle name="Comma 7 4 4" xfId="1489" xr:uid="{00000000-0005-0000-0000-0000B00E0000}"/>
    <cellStyle name="Comma 7 4 4 2" xfId="3733" xr:uid="{00000000-0005-0000-0000-0000B10E0000}"/>
    <cellStyle name="Comma 7 4 5" xfId="2275" xr:uid="{00000000-0005-0000-0000-0000B20E0000}"/>
    <cellStyle name="Comma 7 4 5 2" xfId="4519" xr:uid="{00000000-0005-0000-0000-0000B30E0000}"/>
    <cellStyle name="Comma 7 4 6" xfId="2999" xr:uid="{00000000-0005-0000-0000-0000B40E0000}"/>
    <cellStyle name="Comma 7 5" xfId="212" xr:uid="{00000000-0005-0000-0000-0000B50E0000}"/>
    <cellStyle name="Comma 7 5 2" xfId="1022" xr:uid="{00000000-0005-0000-0000-0000B60E0000}"/>
    <cellStyle name="Comma 7 5 2 2" xfId="1810" xr:uid="{00000000-0005-0000-0000-0000B70E0000}"/>
    <cellStyle name="Comma 7 5 2 2 2" xfId="4054" xr:uid="{00000000-0005-0000-0000-0000B80E0000}"/>
    <cellStyle name="Comma 7 5 2 3" xfId="2534" xr:uid="{00000000-0005-0000-0000-0000B90E0000}"/>
    <cellStyle name="Comma 7 5 2 3 2" xfId="4778" xr:uid="{00000000-0005-0000-0000-0000BA0E0000}"/>
    <cellStyle name="Comma 7 5 2 4" xfId="3268" xr:uid="{00000000-0005-0000-0000-0000BB0E0000}"/>
    <cellStyle name="Comma 7 5 3" xfId="1275" xr:uid="{00000000-0005-0000-0000-0000BC0E0000}"/>
    <cellStyle name="Comma 7 5 3 2" xfId="2062" xr:uid="{00000000-0005-0000-0000-0000BD0E0000}"/>
    <cellStyle name="Comma 7 5 3 2 2" xfId="4306" xr:uid="{00000000-0005-0000-0000-0000BE0E0000}"/>
    <cellStyle name="Comma 7 5 3 3" xfId="2786" xr:uid="{00000000-0005-0000-0000-0000BF0E0000}"/>
    <cellStyle name="Comma 7 5 3 3 2" xfId="5030" xr:uid="{00000000-0005-0000-0000-0000C00E0000}"/>
    <cellStyle name="Comma 7 5 3 4" xfId="3520" xr:uid="{00000000-0005-0000-0000-0000C10E0000}"/>
    <cellStyle name="Comma 7 5 4" xfId="1490" xr:uid="{00000000-0005-0000-0000-0000C20E0000}"/>
    <cellStyle name="Comma 7 5 4 2" xfId="3734" xr:uid="{00000000-0005-0000-0000-0000C30E0000}"/>
    <cellStyle name="Comma 7 5 5" xfId="2276" xr:uid="{00000000-0005-0000-0000-0000C40E0000}"/>
    <cellStyle name="Comma 7 5 5 2" xfId="4520" xr:uid="{00000000-0005-0000-0000-0000C50E0000}"/>
    <cellStyle name="Comma 7 5 6" xfId="3000" xr:uid="{00000000-0005-0000-0000-0000C60E0000}"/>
    <cellStyle name="Comma 7 6" xfId="213" xr:uid="{00000000-0005-0000-0000-0000C70E0000}"/>
    <cellStyle name="Comma 7 6 2" xfId="1023" xr:uid="{00000000-0005-0000-0000-0000C80E0000}"/>
    <cellStyle name="Comma 7 6 2 2" xfId="1811" xr:uid="{00000000-0005-0000-0000-0000C90E0000}"/>
    <cellStyle name="Comma 7 6 2 2 2" xfId="4055" xr:uid="{00000000-0005-0000-0000-0000CA0E0000}"/>
    <cellStyle name="Comma 7 6 2 3" xfId="2535" xr:uid="{00000000-0005-0000-0000-0000CB0E0000}"/>
    <cellStyle name="Comma 7 6 2 3 2" xfId="4779" xr:uid="{00000000-0005-0000-0000-0000CC0E0000}"/>
    <cellStyle name="Comma 7 6 2 4" xfId="3269" xr:uid="{00000000-0005-0000-0000-0000CD0E0000}"/>
    <cellStyle name="Comma 7 6 3" xfId="1276" xr:uid="{00000000-0005-0000-0000-0000CE0E0000}"/>
    <cellStyle name="Comma 7 6 3 2" xfId="2063" xr:uid="{00000000-0005-0000-0000-0000CF0E0000}"/>
    <cellStyle name="Comma 7 6 3 2 2" xfId="4307" xr:uid="{00000000-0005-0000-0000-0000D00E0000}"/>
    <cellStyle name="Comma 7 6 3 3" xfId="2787" xr:uid="{00000000-0005-0000-0000-0000D10E0000}"/>
    <cellStyle name="Comma 7 6 3 3 2" xfId="5031" xr:uid="{00000000-0005-0000-0000-0000D20E0000}"/>
    <cellStyle name="Comma 7 6 3 4" xfId="3521" xr:uid="{00000000-0005-0000-0000-0000D30E0000}"/>
    <cellStyle name="Comma 7 6 4" xfId="1491" xr:uid="{00000000-0005-0000-0000-0000D40E0000}"/>
    <cellStyle name="Comma 7 6 4 2" xfId="3735" xr:uid="{00000000-0005-0000-0000-0000D50E0000}"/>
    <cellStyle name="Comma 7 6 5" xfId="2277" xr:uid="{00000000-0005-0000-0000-0000D60E0000}"/>
    <cellStyle name="Comma 7 6 5 2" xfId="4521" xr:uid="{00000000-0005-0000-0000-0000D70E0000}"/>
    <cellStyle name="Comma 7 6 6" xfId="3001" xr:uid="{00000000-0005-0000-0000-0000D80E0000}"/>
    <cellStyle name="Comma 7 7" xfId="214" xr:uid="{00000000-0005-0000-0000-0000D90E0000}"/>
    <cellStyle name="Comma 7 7 2" xfId="1024" xr:uid="{00000000-0005-0000-0000-0000DA0E0000}"/>
    <cellStyle name="Comma 7 7 2 2" xfId="1812" xr:uid="{00000000-0005-0000-0000-0000DB0E0000}"/>
    <cellStyle name="Comma 7 7 2 2 2" xfId="4056" xr:uid="{00000000-0005-0000-0000-0000DC0E0000}"/>
    <cellStyle name="Comma 7 7 2 3" xfId="2536" xr:uid="{00000000-0005-0000-0000-0000DD0E0000}"/>
    <cellStyle name="Comma 7 7 2 3 2" xfId="4780" xr:uid="{00000000-0005-0000-0000-0000DE0E0000}"/>
    <cellStyle name="Comma 7 7 2 4" xfId="3270" xr:uid="{00000000-0005-0000-0000-0000DF0E0000}"/>
    <cellStyle name="Comma 7 7 3" xfId="1277" xr:uid="{00000000-0005-0000-0000-0000E00E0000}"/>
    <cellStyle name="Comma 7 7 3 2" xfId="2064" xr:uid="{00000000-0005-0000-0000-0000E10E0000}"/>
    <cellStyle name="Comma 7 7 3 2 2" xfId="4308" xr:uid="{00000000-0005-0000-0000-0000E20E0000}"/>
    <cellStyle name="Comma 7 7 3 3" xfId="2788" xr:uid="{00000000-0005-0000-0000-0000E30E0000}"/>
    <cellStyle name="Comma 7 7 3 3 2" xfId="5032" xr:uid="{00000000-0005-0000-0000-0000E40E0000}"/>
    <cellStyle name="Comma 7 7 3 4" xfId="3522" xr:uid="{00000000-0005-0000-0000-0000E50E0000}"/>
    <cellStyle name="Comma 7 7 4" xfId="1492" xr:uid="{00000000-0005-0000-0000-0000E60E0000}"/>
    <cellStyle name="Comma 7 7 4 2" xfId="3736" xr:uid="{00000000-0005-0000-0000-0000E70E0000}"/>
    <cellStyle name="Comma 7 7 5" xfId="2278" xr:uid="{00000000-0005-0000-0000-0000E80E0000}"/>
    <cellStyle name="Comma 7 7 5 2" xfId="4522" xr:uid="{00000000-0005-0000-0000-0000E90E0000}"/>
    <cellStyle name="Comma 7 7 6" xfId="3002" xr:uid="{00000000-0005-0000-0000-0000EA0E0000}"/>
    <cellStyle name="Comma 7 8" xfId="215" xr:uid="{00000000-0005-0000-0000-0000EB0E0000}"/>
    <cellStyle name="Comma 7 8 2" xfId="1025" xr:uid="{00000000-0005-0000-0000-0000EC0E0000}"/>
    <cellStyle name="Comma 7 8 2 2" xfId="1813" xr:uid="{00000000-0005-0000-0000-0000ED0E0000}"/>
    <cellStyle name="Comma 7 8 2 2 2" xfId="4057" xr:uid="{00000000-0005-0000-0000-0000EE0E0000}"/>
    <cellStyle name="Comma 7 8 2 3" xfId="2537" xr:uid="{00000000-0005-0000-0000-0000EF0E0000}"/>
    <cellStyle name="Comma 7 8 2 3 2" xfId="4781" xr:uid="{00000000-0005-0000-0000-0000F00E0000}"/>
    <cellStyle name="Comma 7 8 2 4" xfId="3271" xr:uid="{00000000-0005-0000-0000-0000F10E0000}"/>
    <cellStyle name="Comma 7 8 3" xfId="1278" xr:uid="{00000000-0005-0000-0000-0000F20E0000}"/>
    <cellStyle name="Comma 7 8 3 2" xfId="2065" xr:uid="{00000000-0005-0000-0000-0000F30E0000}"/>
    <cellStyle name="Comma 7 8 3 2 2" xfId="4309" xr:uid="{00000000-0005-0000-0000-0000F40E0000}"/>
    <cellStyle name="Comma 7 8 3 3" xfId="2789" xr:uid="{00000000-0005-0000-0000-0000F50E0000}"/>
    <cellStyle name="Comma 7 8 3 3 2" xfId="5033" xr:uid="{00000000-0005-0000-0000-0000F60E0000}"/>
    <cellStyle name="Comma 7 8 3 4" xfId="3523" xr:uid="{00000000-0005-0000-0000-0000F70E0000}"/>
    <cellStyle name="Comma 7 8 4" xfId="1493" xr:uid="{00000000-0005-0000-0000-0000F80E0000}"/>
    <cellStyle name="Comma 7 8 4 2" xfId="3737" xr:uid="{00000000-0005-0000-0000-0000F90E0000}"/>
    <cellStyle name="Comma 7 8 5" xfId="2279" xr:uid="{00000000-0005-0000-0000-0000FA0E0000}"/>
    <cellStyle name="Comma 7 8 5 2" xfId="4523" xr:uid="{00000000-0005-0000-0000-0000FB0E0000}"/>
    <cellStyle name="Comma 7 8 6" xfId="3003" xr:uid="{00000000-0005-0000-0000-0000FC0E0000}"/>
    <cellStyle name="Comma 7 9" xfId="216" xr:uid="{00000000-0005-0000-0000-0000FD0E0000}"/>
    <cellStyle name="Comma 7 9 2" xfId="1026" xr:uid="{00000000-0005-0000-0000-0000FE0E0000}"/>
    <cellStyle name="Comma 7 9 2 2" xfId="1814" xr:uid="{00000000-0005-0000-0000-0000FF0E0000}"/>
    <cellStyle name="Comma 7 9 2 2 2" xfId="4058" xr:uid="{00000000-0005-0000-0000-0000000F0000}"/>
    <cellStyle name="Comma 7 9 2 3" xfId="2538" xr:uid="{00000000-0005-0000-0000-0000010F0000}"/>
    <cellStyle name="Comma 7 9 2 3 2" xfId="4782" xr:uid="{00000000-0005-0000-0000-0000020F0000}"/>
    <cellStyle name="Comma 7 9 2 4" xfId="3272" xr:uid="{00000000-0005-0000-0000-0000030F0000}"/>
    <cellStyle name="Comma 7 9 3" xfId="1279" xr:uid="{00000000-0005-0000-0000-0000040F0000}"/>
    <cellStyle name="Comma 7 9 3 2" xfId="2066" xr:uid="{00000000-0005-0000-0000-0000050F0000}"/>
    <cellStyle name="Comma 7 9 3 2 2" xfId="4310" xr:uid="{00000000-0005-0000-0000-0000060F0000}"/>
    <cellStyle name="Comma 7 9 3 3" xfId="2790" xr:uid="{00000000-0005-0000-0000-0000070F0000}"/>
    <cellStyle name="Comma 7 9 3 3 2" xfId="5034" xr:uid="{00000000-0005-0000-0000-0000080F0000}"/>
    <cellStyle name="Comma 7 9 3 4" xfId="3524" xr:uid="{00000000-0005-0000-0000-0000090F0000}"/>
    <cellStyle name="Comma 7 9 4" xfId="1494" xr:uid="{00000000-0005-0000-0000-00000A0F0000}"/>
    <cellStyle name="Comma 7 9 4 2" xfId="3738" xr:uid="{00000000-0005-0000-0000-00000B0F0000}"/>
    <cellStyle name="Comma 7 9 5" xfId="2280" xr:uid="{00000000-0005-0000-0000-00000C0F0000}"/>
    <cellStyle name="Comma 7 9 5 2" xfId="4524" xr:uid="{00000000-0005-0000-0000-00000D0F0000}"/>
    <cellStyle name="Comma 7 9 6" xfId="3004" xr:uid="{00000000-0005-0000-0000-00000E0F0000}"/>
    <cellStyle name="Comma 70" xfId="2107" xr:uid="{00000000-0005-0000-0000-00000F0F0000}"/>
    <cellStyle name="Comma 70 2" xfId="4351" xr:uid="{00000000-0005-0000-0000-0000100F0000}"/>
    <cellStyle name="Comma 71" xfId="2831" xr:uid="{00000000-0005-0000-0000-0000110F0000}"/>
    <cellStyle name="Comma 72" xfId="3007" xr:uid="{00000000-0005-0000-0000-0000120F0000}"/>
    <cellStyle name="Comma 73" xfId="5073" xr:uid="{00000000-0005-0000-0000-0000130F0000}"/>
    <cellStyle name="Comma 8" xfId="217" xr:uid="{00000000-0005-0000-0000-0000140F0000}"/>
    <cellStyle name="Comma 8 2" xfId="218" xr:uid="{00000000-0005-0000-0000-0000150F0000}"/>
    <cellStyle name="Comma 8 2 2" xfId="1028" xr:uid="{00000000-0005-0000-0000-0000160F0000}"/>
    <cellStyle name="Comma 8 2 2 2" xfId="1816" xr:uid="{00000000-0005-0000-0000-0000170F0000}"/>
    <cellStyle name="Comma 8 2 2 2 2" xfId="4060" xr:uid="{00000000-0005-0000-0000-0000180F0000}"/>
    <cellStyle name="Comma 8 2 2 3" xfId="2540" xr:uid="{00000000-0005-0000-0000-0000190F0000}"/>
    <cellStyle name="Comma 8 2 2 3 2" xfId="4784" xr:uid="{00000000-0005-0000-0000-00001A0F0000}"/>
    <cellStyle name="Comma 8 2 2 4" xfId="3274" xr:uid="{00000000-0005-0000-0000-00001B0F0000}"/>
    <cellStyle name="Comma 8 2 3" xfId="1281" xr:uid="{00000000-0005-0000-0000-00001C0F0000}"/>
    <cellStyle name="Comma 8 2 3 2" xfId="2068" xr:uid="{00000000-0005-0000-0000-00001D0F0000}"/>
    <cellStyle name="Comma 8 2 3 2 2" xfId="4312" xr:uid="{00000000-0005-0000-0000-00001E0F0000}"/>
    <cellStyle name="Comma 8 2 3 3" xfId="2792" xr:uid="{00000000-0005-0000-0000-00001F0F0000}"/>
    <cellStyle name="Comma 8 2 3 3 2" xfId="5036" xr:uid="{00000000-0005-0000-0000-0000200F0000}"/>
    <cellStyle name="Comma 8 2 3 4" xfId="3526" xr:uid="{00000000-0005-0000-0000-0000210F0000}"/>
    <cellStyle name="Comma 8 2 4" xfId="1496" xr:uid="{00000000-0005-0000-0000-0000220F0000}"/>
    <cellStyle name="Comma 8 2 4 2" xfId="3740" xr:uid="{00000000-0005-0000-0000-0000230F0000}"/>
    <cellStyle name="Comma 8 2 5" xfId="2282" xr:uid="{00000000-0005-0000-0000-0000240F0000}"/>
    <cellStyle name="Comma 8 2 5 2" xfId="4526" xr:uid="{00000000-0005-0000-0000-0000250F0000}"/>
    <cellStyle name="Comma 8 2 6" xfId="3006" xr:uid="{00000000-0005-0000-0000-0000260F0000}"/>
    <cellStyle name="Comma 8 3" xfId="1027" xr:uid="{00000000-0005-0000-0000-0000270F0000}"/>
    <cellStyle name="Comma 8 3 2" xfId="1815" xr:uid="{00000000-0005-0000-0000-0000280F0000}"/>
    <cellStyle name="Comma 8 3 2 2" xfId="4059" xr:uid="{00000000-0005-0000-0000-0000290F0000}"/>
    <cellStyle name="Comma 8 3 3" xfId="2539" xr:uid="{00000000-0005-0000-0000-00002A0F0000}"/>
    <cellStyle name="Comma 8 3 3 2" xfId="4783" xr:uid="{00000000-0005-0000-0000-00002B0F0000}"/>
    <cellStyle name="Comma 8 3 4" xfId="3273" xr:uid="{00000000-0005-0000-0000-00002C0F0000}"/>
    <cellStyle name="Comma 8 4" xfId="1280" xr:uid="{00000000-0005-0000-0000-00002D0F0000}"/>
    <cellStyle name="Comma 8 4 2" xfId="2067" xr:uid="{00000000-0005-0000-0000-00002E0F0000}"/>
    <cellStyle name="Comma 8 4 2 2" xfId="4311" xr:uid="{00000000-0005-0000-0000-00002F0F0000}"/>
    <cellStyle name="Comma 8 4 3" xfId="2791" xr:uid="{00000000-0005-0000-0000-0000300F0000}"/>
    <cellStyle name="Comma 8 4 3 2" xfId="5035" xr:uid="{00000000-0005-0000-0000-0000310F0000}"/>
    <cellStyle name="Comma 8 4 4" xfId="3525" xr:uid="{00000000-0005-0000-0000-0000320F0000}"/>
    <cellStyle name="Comma 8 5" xfId="1495" xr:uid="{00000000-0005-0000-0000-0000330F0000}"/>
    <cellStyle name="Comma 8 5 2" xfId="3739" xr:uid="{00000000-0005-0000-0000-0000340F0000}"/>
    <cellStyle name="Comma 8 6" xfId="2281" xr:uid="{00000000-0005-0000-0000-0000350F0000}"/>
    <cellStyle name="Comma 8 6 2" xfId="4525" xr:uid="{00000000-0005-0000-0000-0000360F0000}"/>
    <cellStyle name="Comma 8 7" xfId="3005" xr:uid="{00000000-0005-0000-0000-0000370F0000}"/>
    <cellStyle name="Comma 9" xfId="56" xr:uid="{00000000-0005-0000-0000-0000380F0000}"/>
    <cellStyle name="Comma 9 2" xfId="873" xr:uid="{00000000-0005-0000-0000-0000390F0000}"/>
    <cellStyle name="Comma 9 2 2" xfId="1661" xr:uid="{00000000-0005-0000-0000-00003A0F0000}"/>
    <cellStyle name="Comma 9 2 2 2" xfId="3905" xr:uid="{00000000-0005-0000-0000-00003B0F0000}"/>
    <cellStyle name="Comma 9 2 3" xfId="2385" xr:uid="{00000000-0005-0000-0000-00003C0F0000}"/>
    <cellStyle name="Comma 9 2 3 2" xfId="4629" xr:uid="{00000000-0005-0000-0000-00003D0F0000}"/>
    <cellStyle name="Comma 9 2 4" xfId="3119" xr:uid="{00000000-0005-0000-0000-00003E0F0000}"/>
    <cellStyle name="Comma 9 3" xfId="1126" xr:uid="{00000000-0005-0000-0000-00003F0F0000}"/>
    <cellStyle name="Comma 9 3 2" xfId="1913" xr:uid="{00000000-0005-0000-0000-0000400F0000}"/>
    <cellStyle name="Comma 9 3 2 2" xfId="4157" xr:uid="{00000000-0005-0000-0000-0000410F0000}"/>
    <cellStyle name="Comma 9 3 3" xfId="2637" xr:uid="{00000000-0005-0000-0000-0000420F0000}"/>
    <cellStyle name="Comma 9 3 3 2" xfId="4881" xr:uid="{00000000-0005-0000-0000-0000430F0000}"/>
    <cellStyle name="Comma 9 3 4" xfId="3371" xr:uid="{00000000-0005-0000-0000-0000440F0000}"/>
    <cellStyle name="Comma 9 4" xfId="1341" xr:uid="{00000000-0005-0000-0000-0000450F0000}"/>
    <cellStyle name="Comma 9 4 2" xfId="3585" xr:uid="{00000000-0005-0000-0000-0000460F0000}"/>
    <cellStyle name="Comma 9 5" xfId="2127" xr:uid="{00000000-0005-0000-0000-0000470F0000}"/>
    <cellStyle name="Comma 9 5 2" xfId="4371" xr:uid="{00000000-0005-0000-0000-0000480F0000}"/>
    <cellStyle name="Comma 9 6" xfId="2851" xr:uid="{00000000-0005-0000-0000-0000490F0000}"/>
    <cellStyle name="Copied" xfId="219" xr:uid="{00000000-0005-0000-0000-00004A0F0000}"/>
    <cellStyle name="Currency [00]" xfId="221" xr:uid="{00000000-0005-0000-0000-00004B0F0000}"/>
    <cellStyle name="Currency 10" xfId="805" xr:uid="{00000000-0005-0000-0000-00004C0F0000}"/>
    <cellStyle name="Currency 11" xfId="741" xr:uid="{00000000-0005-0000-0000-00004D0F0000}"/>
    <cellStyle name="Currency 12" xfId="807" xr:uid="{00000000-0005-0000-0000-00004E0F0000}"/>
    <cellStyle name="Currency 13" xfId="743" xr:uid="{00000000-0005-0000-0000-00004F0F0000}"/>
    <cellStyle name="Currency 14" xfId="806" xr:uid="{00000000-0005-0000-0000-0000500F0000}"/>
    <cellStyle name="Currency 15" xfId="740" xr:uid="{00000000-0005-0000-0000-0000510F0000}"/>
    <cellStyle name="Currency 16" xfId="808" xr:uid="{00000000-0005-0000-0000-0000520F0000}"/>
    <cellStyle name="Currency 17" xfId="744" xr:uid="{00000000-0005-0000-0000-0000530F0000}"/>
    <cellStyle name="Currency 18" xfId="809" xr:uid="{00000000-0005-0000-0000-0000540F0000}"/>
    <cellStyle name="Currency 19" xfId="742" xr:uid="{00000000-0005-0000-0000-0000550F0000}"/>
    <cellStyle name="Currency 2" xfId="6" xr:uid="{00000000-0005-0000-0000-0000560F0000}"/>
    <cellStyle name="Currency 2 2" xfId="222" xr:uid="{00000000-0005-0000-0000-0000570F0000}"/>
    <cellStyle name="Currency 20" xfId="810" xr:uid="{00000000-0005-0000-0000-0000580F0000}"/>
    <cellStyle name="Currency 21" xfId="745" xr:uid="{00000000-0005-0000-0000-0000590F0000}"/>
    <cellStyle name="Currency 22" xfId="811" xr:uid="{00000000-0005-0000-0000-00005A0F0000}"/>
    <cellStyle name="Currency 23" xfId="802" xr:uid="{00000000-0005-0000-0000-00005B0F0000}"/>
    <cellStyle name="Currency 24" xfId="812" xr:uid="{00000000-0005-0000-0000-00005C0F0000}"/>
    <cellStyle name="Currency 25" xfId="801" xr:uid="{00000000-0005-0000-0000-00005D0F0000}"/>
    <cellStyle name="Currency 26" xfId="814" xr:uid="{00000000-0005-0000-0000-00005E0F0000}"/>
    <cellStyle name="Currency 27" xfId="800" xr:uid="{00000000-0005-0000-0000-00005F0F0000}"/>
    <cellStyle name="Currency 28" xfId="813" xr:uid="{00000000-0005-0000-0000-0000600F0000}"/>
    <cellStyle name="Currency 3" xfId="9" xr:uid="{00000000-0005-0000-0000-0000610F0000}"/>
    <cellStyle name="Currency 3 10" xfId="2836" xr:uid="{00000000-0005-0000-0000-0000620F0000}"/>
    <cellStyle name="Currency 3 11" xfId="5078" xr:uid="{00000000-0005-0000-0000-0000630F0000}"/>
    <cellStyle name="Currency 3 2" xfId="19" xr:uid="{00000000-0005-0000-0000-0000640F0000}"/>
    <cellStyle name="Currency 3 2 2" xfId="866" xr:uid="{00000000-0005-0000-0000-0000650F0000}"/>
    <cellStyle name="Currency 3 2 2 2" xfId="1654" xr:uid="{00000000-0005-0000-0000-0000660F0000}"/>
    <cellStyle name="Currency 3 2 2 2 2" xfId="3898" xr:uid="{00000000-0005-0000-0000-0000670F0000}"/>
    <cellStyle name="Currency 3 2 2 3" xfId="2378" xr:uid="{00000000-0005-0000-0000-0000680F0000}"/>
    <cellStyle name="Currency 3 2 2 3 2" xfId="4622" xr:uid="{00000000-0005-0000-0000-0000690F0000}"/>
    <cellStyle name="Currency 3 2 2 4" xfId="3112" xr:uid="{00000000-0005-0000-0000-00006A0F0000}"/>
    <cellStyle name="Currency 3 2 3" xfId="1096" xr:uid="{00000000-0005-0000-0000-00006B0F0000}"/>
    <cellStyle name="Currency 3 2 3 2" xfId="1883" xr:uid="{00000000-0005-0000-0000-00006C0F0000}"/>
    <cellStyle name="Currency 3 2 3 2 2" xfId="4127" xr:uid="{00000000-0005-0000-0000-00006D0F0000}"/>
    <cellStyle name="Currency 3 2 3 3" xfId="2607" xr:uid="{00000000-0005-0000-0000-00006E0F0000}"/>
    <cellStyle name="Currency 3 2 3 3 2" xfId="4851" xr:uid="{00000000-0005-0000-0000-00006F0F0000}"/>
    <cellStyle name="Currency 3 2 3 4" xfId="3341" xr:uid="{00000000-0005-0000-0000-0000700F0000}"/>
    <cellStyle name="Currency 3 2 4" xfId="1118" xr:uid="{00000000-0005-0000-0000-0000710F0000}"/>
    <cellStyle name="Currency 3 2 4 2" xfId="1905" xr:uid="{00000000-0005-0000-0000-0000720F0000}"/>
    <cellStyle name="Currency 3 2 4 2 2" xfId="4149" xr:uid="{00000000-0005-0000-0000-0000730F0000}"/>
    <cellStyle name="Currency 3 2 4 3" xfId="2629" xr:uid="{00000000-0005-0000-0000-0000740F0000}"/>
    <cellStyle name="Currency 3 2 4 3 2" xfId="4873" xr:uid="{00000000-0005-0000-0000-0000750F0000}"/>
    <cellStyle name="Currency 3 2 4 4" xfId="3363" xr:uid="{00000000-0005-0000-0000-0000760F0000}"/>
    <cellStyle name="Currency 3 2 5" xfId="1334" xr:uid="{00000000-0005-0000-0000-0000770F0000}"/>
    <cellStyle name="Currency 3 2 5 2" xfId="3578" xr:uid="{00000000-0005-0000-0000-0000780F0000}"/>
    <cellStyle name="Currency 3 2 6" xfId="2120" xr:uid="{00000000-0005-0000-0000-0000790F0000}"/>
    <cellStyle name="Currency 3 2 6 2" xfId="4364" xr:uid="{00000000-0005-0000-0000-00007A0F0000}"/>
    <cellStyle name="Currency 3 2 7" xfId="2844" xr:uid="{00000000-0005-0000-0000-00007B0F0000}"/>
    <cellStyle name="Currency 3 2 8" xfId="5086" xr:uid="{00000000-0005-0000-0000-00007C0F0000}"/>
    <cellStyle name="Currency 3 3" xfId="223" xr:uid="{00000000-0005-0000-0000-00007D0F0000}"/>
    <cellStyle name="Currency 3 4" xfId="857" xr:uid="{00000000-0005-0000-0000-00007E0F0000}"/>
    <cellStyle name="Currency 3 4 2" xfId="1645" xr:uid="{00000000-0005-0000-0000-00007F0F0000}"/>
    <cellStyle name="Currency 3 4 2 2" xfId="3889" xr:uid="{00000000-0005-0000-0000-0000800F0000}"/>
    <cellStyle name="Currency 3 4 3" xfId="2369" xr:uid="{00000000-0005-0000-0000-0000810F0000}"/>
    <cellStyle name="Currency 3 4 3 2" xfId="4613" xr:uid="{00000000-0005-0000-0000-0000820F0000}"/>
    <cellStyle name="Currency 3 4 4" xfId="3103" xr:uid="{00000000-0005-0000-0000-0000830F0000}"/>
    <cellStyle name="Currency 3 5" xfId="1074" xr:uid="{00000000-0005-0000-0000-0000840F0000}"/>
    <cellStyle name="Currency 3 5 2" xfId="1861" xr:uid="{00000000-0005-0000-0000-0000850F0000}"/>
    <cellStyle name="Currency 3 5 2 2" xfId="4105" xr:uid="{00000000-0005-0000-0000-0000860F0000}"/>
    <cellStyle name="Currency 3 5 3" xfId="2585" xr:uid="{00000000-0005-0000-0000-0000870F0000}"/>
    <cellStyle name="Currency 3 5 3 2" xfId="4829" xr:uid="{00000000-0005-0000-0000-0000880F0000}"/>
    <cellStyle name="Currency 3 5 4" xfId="3319" xr:uid="{00000000-0005-0000-0000-0000890F0000}"/>
    <cellStyle name="Currency 3 6" xfId="1088" xr:uid="{00000000-0005-0000-0000-00008A0F0000}"/>
    <cellStyle name="Currency 3 6 2" xfId="1875" xr:uid="{00000000-0005-0000-0000-00008B0F0000}"/>
    <cellStyle name="Currency 3 6 2 2" xfId="4119" xr:uid="{00000000-0005-0000-0000-00008C0F0000}"/>
    <cellStyle name="Currency 3 6 3" xfId="2599" xr:uid="{00000000-0005-0000-0000-00008D0F0000}"/>
    <cellStyle name="Currency 3 6 3 2" xfId="4843" xr:uid="{00000000-0005-0000-0000-00008E0F0000}"/>
    <cellStyle name="Currency 3 6 4" xfId="3333" xr:uid="{00000000-0005-0000-0000-00008F0F0000}"/>
    <cellStyle name="Currency 3 7" xfId="1109" xr:uid="{00000000-0005-0000-0000-0000900F0000}"/>
    <cellStyle name="Currency 3 7 2" xfId="1896" xr:uid="{00000000-0005-0000-0000-0000910F0000}"/>
    <cellStyle name="Currency 3 7 2 2" xfId="4140" xr:uid="{00000000-0005-0000-0000-0000920F0000}"/>
    <cellStyle name="Currency 3 7 3" xfId="2620" xr:uid="{00000000-0005-0000-0000-0000930F0000}"/>
    <cellStyle name="Currency 3 7 3 2" xfId="4864" xr:uid="{00000000-0005-0000-0000-0000940F0000}"/>
    <cellStyle name="Currency 3 7 4" xfId="3354" xr:uid="{00000000-0005-0000-0000-0000950F0000}"/>
    <cellStyle name="Currency 3 8" xfId="1326" xr:uid="{00000000-0005-0000-0000-0000960F0000}"/>
    <cellStyle name="Currency 3 8 2" xfId="3570" xr:uid="{00000000-0005-0000-0000-0000970F0000}"/>
    <cellStyle name="Currency 3 9" xfId="2112" xr:uid="{00000000-0005-0000-0000-0000980F0000}"/>
    <cellStyle name="Currency 3 9 2" xfId="4356" xr:uid="{00000000-0005-0000-0000-0000990F0000}"/>
    <cellStyle name="Currency 4" xfId="220" xr:uid="{00000000-0005-0000-0000-00009A0F0000}"/>
    <cellStyle name="Currency 5" xfId="738" xr:uid="{00000000-0005-0000-0000-00009B0F0000}"/>
    <cellStyle name="Currency 6" xfId="803" xr:uid="{00000000-0005-0000-0000-00009C0F0000}"/>
    <cellStyle name="Currency 7" xfId="739" xr:uid="{00000000-0005-0000-0000-00009D0F0000}"/>
    <cellStyle name="Currency 8" xfId="804" xr:uid="{00000000-0005-0000-0000-00009E0F0000}"/>
    <cellStyle name="Currency 9" xfId="737" xr:uid="{00000000-0005-0000-0000-00009F0F0000}"/>
    <cellStyle name="Date Short" xfId="224" xr:uid="{00000000-0005-0000-0000-0000A00F0000}"/>
    <cellStyle name="DELTA" xfId="225" xr:uid="{00000000-0005-0000-0000-0000A10F0000}"/>
    <cellStyle name="Dezimal [0]_NEGS" xfId="226" xr:uid="{00000000-0005-0000-0000-0000A20F0000}"/>
    <cellStyle name="Dezimal_NEGS" xfId="227" xr:uid="{00000000-0005-0000-0000-0000A30F0000}"/>
    <cellStyle name="Enter Currency (0)" xfId="228" xr:uid="{00000000-0005-0000-0000-0000A40F0000}"/>
    <cellStyle name="Enter Currency (2)" xfId="229" xr:uid="{00000000-0005-0000-0000-0000A50F0000}"/>
    <cellStyle name="Enter Units (0)" xfId="230" xr:uid="{00000000-0005-0000-0000-0000A60F0000}"/>
    <cellStyle name="Enter Units (1)" xfId="231" xr:uid="{00000000-0005-0000-0000-0000A70F0000}"/>
    <cellStyle name="Enter Units (2)" xfId="232" xr:uid="{00000000-0005-0000-0000-0000A80F0000}"/>
    <cellStyle name="Entered" xfId="233" xr:uid="{00000000-0005-0000-0000-0000A90F0000}"/>
    <cellStyle name="Euro" xfId="234" xr:uid="{00000000-0005-0000-0000-0000AA0F0000}"/>
    <cellStyle name="Excel Built-in Normal 1 3" xfId="1066" xr:uid="{00000000-0005-0000-0000-0000AB0F0000}"/>
    <cellStyle name="Grey" xfId="235" xr:uid="{00000000-0005-0000-0000-0000AC0F0000}"/>
    <cellStyle name="Grey 10" xfId="236" xr:uid="{00000000-0005-0000-0000-0000AD0F0000}"/>
    <cellStyle name="Grey 11" xfId="237" xr:uid="{00000000-0005-0000-0000-0000AE0F0000}"/>
    <cellStyle name="Grey 12" xfId="238" xr:uid="{00000000-0005-0000-0000-0000AF0F0000}"/>
    <cellStyle name="Grey 13" xfId="239" xr:uid="{00000000-0005-0000-0000-0000B00F0000}"/>
    <cellStyle name="Grey 14" xfId="240" xr:uid="{00000000-0005-0000-0000-0000B10F0000}"/>
    <cellStyle name="Grey 15" xfId="241" xr:uid="{00000000-0005-0000-0000-0000B20F0000}"/>
    <cellStyle name="Grey 16" xfId="242" xr:uid="{00000000-0005-0000-0000-0000B30F0000}"/>
    <cellStyle name="Grey 17" xfId="243" xr:uid="{00000000-0005-0000-0000-0000B40F0000}"/>
    <cellStyle name="Grey 18" xfId="244" xr:uid="{00000000-0005-0000-0000-0000B50F0000}"/>
    <cellStyle name="Grey 19" xfId="245" xr:uid="{00000000-0005-0000-0000-0000B60F0000}"/>
    <cellStyle name="Grey 2" xfId="246" xr:uid="{00000000-0005-0000-0000-0000B70F0000}"/>
    <cellStyle name="Grey 2 2" xfId="247" xr:uid="{00000000-0005-0000-0000-0000B80F0000}"/>
    <cellStyle name="Grey 20" xfId="248" xr:uid="{00000000-0005-0000-0000-0000B90F0000}"/>
    <cellStyle name="Grey 21" xfId="249" xr:uid="{00000000-0005-0000-0000-0000BA0F0000}"/>
    <cellStyle name="Grey 22" xfId="250" xr:uid="{00000000-0005-0000-0000-0000BB0F0000}"/>
    <cellStyle name="Grey 23" xfId="251" xr:uid="{00000000-0005-0000-0000-0000BC0F0000}"/>
    <cellStyle name="Grey 24" xfId="252" xr:uid="{00000000-0005-0000-0000-0000BD0F0000}"/>
    <cellStyle name="Grey 25" xfId="253" xr:uid="{00000000-0005-0000-0000-0000BE0F0000}"/>
    <cellStyle name="Grey 26" xfId="254" xr:uid="{00000000-0005-0000-0000-0000BF0F0000}"/>
    <cellStyle name="Grey 27" xfId="255" xr:uid="{00000000-0005-0000-0000-0000C00F0000}"/>
    <cellStyle name="Grey 28" xfId="256" xr:uid="{00000000-0005-0000-0000-0000C10F0000}"/>
    <cellStyle name="Grey 29" xfId="257" xr:uid="{00000000-0005-0000-0000-0000C20F0000}"/>
    <cellStyle name="Grey 3" xfId="258" xr:uid="{00000000-0005-0000-0000-0000C30F0000}"/>
    <cellStyle name="Grey 30" xfId="259" xr:uid="{00000000-0005-0000-0000-0000C40F0000}"/>
    <cellStyle name="Grey 31" xfId="260" xr:uid="{00000000-0005-0000-0000-0000C50F0000}"/>
    <cellStyle name="Grey 32" xfId="261" xr:uid="{00000000-0005-0000-0000-0000C60F0000}"/>
    <cellStyle name="Grey 33" xfId="262" xr:uid="{00000000-0005-0000-0000-0000C70F0000}"/>
    <cellStyle name="Grey 34" xfId="263" xr:uid="{00000000-0005-0000-0000-0000C80F0000}"/>
    <cellStyle name="Grey 35" xfId="264" xr:uid="{00000000-0005-0000-0000-0000C90F0000}"/>
    <cellStyle name="Grey 36" xfId="265" xr:uid="{00000000-0005-0000-0000-0000CA0F0000}"/>
    <cellStyle name="Grey 37" xfId="266" xr:uid="{00000000-0005-0000-0000-0000CB0F0000}"/>
    <cellStyle name="Grey 38" xfId="267" xr:uid="{00000000-0005-0000-0000-0000CC0F0000}"/>
    <cellStyle name="Grey 39" xfId="268" xr:uid="{00000000-0005-0000-0000-0000CD0F0000}"/>
    <cellStyle name="Grey 4" xfId="269" xr:uid="{00000000-0005-0000-0000-0000CE0F0000}"/>
    <cellStyle name="Grey 40" xfId="270" xr:uid="{00000000-0005-0000-0000-0000CF0F0000}"/>
    <cellStyle name="Grey 41" xfId="271" xr:uid="{00000000-0005-0000-0000-0000D00F0000}"/>
    <cellStyle name="Grey 42" xfId="272" xr:uid="{00000000-0005-0000-0000-0000D10F0000}"/>
    <cellStyle name="Grey 43" xfId="273" xr:uid="{00000000-0005-0000-0000-0000D20F0000}"/>
    <cellStyle name="Grey 44" xfId="274" xr:uid="{00000000-0005-0000-0000-0000D30F0000}"/>
    <cellStyle name="Grey 45" xfId="275" xr:uid="{00000000-0005-0000-0000-0000D40F0000}"/>
    <cellStyle name="Grey 46" xfId="276" xr:uid="{00000000-0005-0000-0000-0000D50F0000}"/>
    <cellStyle name="Grey 47" xfId="277" xr:uid="{00000000-0005-0000-0000-0000D60F0000}"/>
    <cellStyle name="Grey 48" xfId="278" xr:uid="{00000000-0005-0000-0000-0000D70F0000}"/>
    <cellStyle name="Grey 49" xfId="279" xr:uid="{00000000-0005-0000-0000-0000D80F0000}"/>
    <cellStyle name="Grey 5" xfId="280" xr:uid="{00000000-0005-0000-0000-0000D90F0000}"/>
    <cellStyle name="Grey 50" xfId="281" xr:uid="{00000000-0005-0000-0000-0000DA0F0000}"/>
    <cellStyle name="Grey 51" xfId="282" xr:uid="{00000000-0005-0000-0000-0000DB0F0000}"/>
    <cellStyle name="Grey 52" xfId="283" xr:uid="{00000000-0005-0000-0000-0000DC0F0000}"/>
    <cellStyle name="Grey 53" xfId="284" xr:uid="{00000000-0005-0000-0000-0000DD0F0000}"/>
    <cellStyle name="Grey 6" xfId="285" xr:uid="{00000000-0005-0000-0000-0000DE0F0000}"/>
    <cellStyle name="Grey 7" xfId="286" xr:uid="{00000000-0005-0000-0000-0000DF0F0000}"/>
    <cellStyle name="Grey 8" xfId="287" xr:uid="{00000000-0005-0000-0000-0000E00F0000}"/>
    <cellStyle name="Grey 9" xfId="288" xr:uid="{00000000-0005-0000-0000-0000E10F0000}"/>
    <cellStyle name="HEADER" xfId="289" xr:uid="{00000000-0005-0000-0000-0000E20F0000}"/>
    <cellStyle name="HEADER 2" xfId="290" xr:uid="{00000000-0005-0000-0000-0000E30F0000}"/>
    <cellStyle name="Header1" xfId="291" xr:uid="{00000000-0005-0000-0000-0000E40F0000}"/>
    <cellStyle name="Header2" xfId="292" xr:uid="{00000000-0005-0000-0000-0000E50F0000}"/>
    <cellStyle name="Header2 2" xfId="746" xr:uid="{00000000-0005-0000-0000-0000E60F0000}"/>
    <cellStyle name="Header2 2 2" xfId="1302" xr:uid="{00000000-0005-0000-0000-0000E70F0000}"/>
    <cellStyle name="Header2 2 2 2" xfId="2089" xr:uid="{00000000-0005-0000-0000-0000E80F0000}"/>
    <cellStyle name="Header2 2 2 2 2" xfId="4333" xr:uid="{00000000-0005-0000-0000-0000E90F0000}"/>
    <cellStyle name="Header2 2 2 3" xfId="3547" xr:uid="{00000000-0005-0000-0000-0000EA0F0000}"/>
    <cellStyle name="Header2 2 3" xfId="1569" xr:uid="{00000000-0005-0000-0000-0000EB0F0000}"/>
    <cellStyle name="Header2 2 3 2" xfId="3813" xr:uid="{00000000-0005-0000-0000-0000EC0F0000}"/>
    <cellStyle name="Header2 2 4" xfId="3027" xr:uid="{00000000-0005-0000-0000-0000ED0F0000}"/>
    <cellStyle name="Header2 3" xfId="1282" xr:uid="{00000000-0005-0000-0000-0000EE0F0000}"/>
    <cellStyle name="Header2 3 2" xfId="2069" xr:uid="{00000000-0005-0000-0000-0000EF0F0000}"/>
    <cellStyle name="Header2 3 2 2" xfId="4313" xr:uid="{00000000-0005-0000-0000-0000F00F0000}"/>
    <cellStyle name="Header2 3 3" xfId="3527" xr:uid="{00000000-0005-0000-0000-0000F10F0000}"/>
    <cellStyle name="Hyperlink 2" xfId="293" xr:uid="{00000000-0005-0000-0000-0000F20F0000}"/>
    <cellStyle name="Input [yellow]" xfId="294" xr:uid="{00000000-0005-0000-0000-0000F30F0000}"/>
    <cellStyle name="Input [yellow] 10" xfId="295" xr:uid="{00000000-0005-0000-0000-0000F40F0000}"/>
    <cellStyle name="Input [yellow] 10 2" xfId="748" xr:uid="{00000000-0005-0000-0000-0000F50F0000}"/>
    <cellStyle name="Input [yellow] 10 2 2" xfId="1571" xr:uid="{00000000-0005-0000-0000-0000F60F0000}"/>
    <cellStyle name="Input [yellow] 10 2 2 2" xfId="3815" xr:uid="{00000000-0005-0000-0000-0000F70F0000}"/>
    <cellStyle name="Input [yellow] 10 2 3" xfId="3029" xr:uid="{00000000-0005-0000-0000-0000F80F0000}"/>
    <cellStyle name="Input [yellow] 10 3" xfId="1498" xr:uid="{00000000-0005-0000-0000-0000F90F0000}"/>
    <cellStyle name="Input [yellow] 10 3 2" xfId="3742" xr:uid="{00000000-0005-0000-0000-0000FA0F0000}"/>
    <cellStyle name="Input [yellow] 10 4" xfId="2284" xr:uid="{00000000-0005-0000-0000-0000FB0F0000}"/>
    <cellStyle name="Input [yellow] 10 4 2" xfId="4528" xr:uid="{00000000-0005-0000-0000-0000FC0F0000}"/>
    <cellStyle name="Input [yellow] 11" xfId="296" xr:uid="{00000000-0005-0000-0000-0000FD0F0000}"/>
    <cellStyle name="Input [yellow] 11 2" xfId="749" xr:uid="{00000000-0005-0000-0000-0000FE0F0000}"/>
    <cellStyle name="Input [yellow] 11 2 2" xfId="1572" xr:uid="{00000000-0005-0000-0000-0000FF0F0000}"/>
    <cellStyle name="Input [yellow] 11 2 2 2" xfId="3816" xr:uid="{00000000-0005-0000-0000-000000100000}"/>
    <cellStyle name="Input [yellow] 11 2 3" xfId="3030" xr:uid="{00000000-0005-0000-0000-000001100000}"/>
    <cellStyle name="Input [yellow] 11 3" xfId="1499" xr:uid="{00000000-0005-0000-0000-000002100000}"/>
    <cellStyle name="Input [yellow] 11 3 2" xfId="3743" xr:uid="{00000000-0005-0000-0000-000003100000}"/>
    <cellStyle name="Input [yellow] 11 4" xfId="2285" xr:uid="{00000000-0005-0000-0000-000004100000}"/>
    <cellStyle name="Input [yellow] 11 4 2" xfId="4529" xr:uid="{00000000-0005-0000-0000-000005100000}"/>
    <cellStyle name="Input [yellow] 12" xfId="297" xr:uid="{00000000-0005-0000-0000-000006100000}"/>
    <cellStyle name="Input [yellow] 12 2" xfId="750" xr:uid="{00000000-0005-0000-0000-000007100000}"/>
    <cellStyle name="Input [yellow] 12 2 2" xfId="1573" xr:uid="{00000000-0005-0000-0000-000008100000}"/>
    <cellStyle name="Input [yellow] 12 2 2 2" xfId="3817" xr:uid="{00000000-0005-0000-0000-000009100000}"/>
    <cellStyle name="Input [yellow] 12 2 3" xfId="3031" xr:uid="{00000000-0005-0000-0000-00000A100000}"/>
    <cellStyle name="Input [yellow] 12 3" xfId="1500" xr:uid="{00000000-0005-0000-0000-00000B100000}"/>
    <cellStyle name="Input [yellow] 12 3 2" xfId="3744" xr:uid="{00000000-0005-0000-0000-00000C100000}"/>
    <cellStyle name="Input [yellow] 12 4" xfId="2286" xr:uid="{00000000-0005-0000-0000-00000D100000}"/>
    <cellStyle name="Input [yellow] 12 4 2" xfId="4530" xr:uid="{00000000-0005-0000-0000-00000E100000}"/>
    <cellStyle name="Input [yellow] 13" xfId="298" xr:uid="{00000000-0005-0000-0000-00000F100000}"/>
    <cellStyle name="Input [yellow] 13 2" xfId="751" xr:uid="{00000000-0005-0000-0000-000010100000}"/>
    <cellStyle name="Input [yellow] 13 2 2" xfId="1574" xr:uid="{00000000-0005-0000-0000-000011100000}"/>
    <cellStyle name="Input [yellow] 13 2 2 2" xfId="3818" xr:uid="{00000000-0005-0000-0000-000012100000}"/>
    <cellStyle name="Input [yellow] 13 2 3" xfId="3032" xr:uid="{00000000-0005-0000-0000-000013100000}"/>
    <cellStyle name="Input [yellow] 13 3" xfId="1501" xr:uid="{00000000-0005-0000-0000-000014100000}"/>
    <cellStyle name="Input [yellow] 13 3 2" xfId="3745" xr:uid="{00000000-0005-0000-0000-000015100000}"/>
    <cellStyle name="Input [yellow] 13 4" xfId="2287" xr:uid="{00000000-0005-0000-0000-000016100000}"/>
    <cellStyle name="Input [yellow] 13 4 2" xfId="4531" xr:uid="{00000000-0005-0000-0000-000017100000}"/>
    <cellStyle name="Input [yellow] 14" xfId="299" xr:uid="{00000000-0005-0000-0000-000018100000}"/>
    <cellStyle name="Input [yellow] 14 2" xfId="752" xr:uid="{00000000-0005-0000-0000-000019100000}"/>
    <cellStyle name="Input [yellow] 14 2 2" xfId="1575" xr:uid="{00000000-0005-0000-0000-00001A100000}"/>
    <cellStyle name="Input [yellow] 14 2 2 2" xfId="3819" xr:uid="{00000000-0005-0000-0000-00001B100000}"/>
    <cellStyle name="Input [yellow] 14 2 3" xfId="3033" xr:uid="{00000000-0005-0000-0000-00001C100000}"/>
    <cellStyle name="Input [yellow] 14 3" xfId="1502" xr:uid="{00000000-0005-0000-0000-00001D100000}"/>
    <cellStyle name="Input [yellow] 14 3 2" xfId="3746" xr:uid="{00000000-0005-0000-0000-00001E100000}"/>
    <cellStyle name="Input [yellow] 14 4" xfId="2288" xr:uid="{00000000-0005-0000-0000-00001F100000}"/>
    <cellStyle name="Input [yellow] 14 4 2" xfId="4532" xr:uid="{00000000-0005-0000-0000-000020100000}"/>
    <cellStyle name="Input [yellow] 15" xfId="300" xr:uid="{00000000-0005-0000-0000-000021100000}"/>
    <cellStyle name="Input [yellow] 15 2" xfId="753" xr:uid="{00000000-0005-0000-0000-000022100000}"/>
    <cellStyle name="Input [yellow] 15 2 2" xfId="1576" xr:uid="{00000000-0005-0000-0000-000023100000}"/>
    <cellStyle name="Input [yellow] 15 2 2 2" xfId="3820" xr:uid="{00000000-0005-0000-0000-000024100000}"/>
    <cellStyle name="Input [yellow] 15 2 3" xfId="3034" xr:uid="{00000000-0005-0000-0000-000025100000}"/>
    <cellStyle name="Input [yellow] 15 3" xfId="1503" xr:uid="{00000000-0005-0000-0000-000026100000}"/>
    <cellStyle name="Input [yellow] 15 3 2" xfId="3747" xr:uid="{00000000-0005-0000-0000-000027100000}"/>
    <cellStyle name="Input [yellow] 15 4" xfId="2289" xr:uid="{00000000-0005-0000-0000-000028100000}"/>
    <cellStyle name="Input [yellow] 15 4 2" xfId="4533" xr:uid="{00000000-0005-0000-0000-000029100000}"/>
    <cellStyle name="Input [yellow] 16" xfId="301" xr:uid="{00000000-0005-0000-0000-00002A100000}"/>
    <cellStyle name="Input [yellow] 16 2" xfId="754" xr:uid="{00000000-0005-0000-0000-00002B100000}"/>
    <cellStyle name="Input [yellow] 16 2 2" xfId="1577" xr:uid="{00000000-0005-0000-0000-00002C100000}"/>
    <cellStyle name="Input [yellow] 16 2 2 2" xfId="3821" xr:uid="{00000000-0005-0000-0000-00002D100000}"/>
    <cellStyle name="Input [yellow] 16 2 3" xfId="3035" xr:uid="{00000000-0005-0000-0000-00002E100000}"/>
    <cellStyle name="Input [yellow] 16 3" xfId="1504" xr:uid="{00000000-0005-0000-0000-00002F100000}"/>
    <cellStyle name="Input [yellow] 16 3 2" xfId="3748" xr:uid="{00000000-0005-0000-0000-000030100000}"/>
    <cellStyle name="Input [yellow] 16 4" xfId="2290" xr:uid="{00000000-0005-0000-0000-000031100000}"/>
    <cellStyle name="Input [yellow] 16 4 2" xfId="4534" xr:uid="{00000000-0005-0000-0000-000032100000}"/>
    <cellStyle name="Input [yellow] 17" xfId="302" xr:uid="{00000000-0005-0000-0000-000033100000}"/>
    <cellStyle name="Input [yellow] 17 2" xfId="755" xr:uid="{00000000-0005-0000-0000-000034100000}"/>
    <cellStyle name="Input [yellow] 17 2 2" xfId="1578" xr:uid="{00000000-0005-0000-0000-000035100000}"/>
    <cellStyle name="Input [yellow] 17 2 2 2" xfId="3822" xr:uid="{00000000-0005-0000-0000-000036100000}"/>
    <cellStyle name="Input [yellow] 17 2 3" xfId="3036" xr:uid="{00000000-0005-0000-0000-000037100000}"/>
    <cellStyle name="Input [yellow] 17 3" xfId="1505" xr:uid="{00000000-0005-0000-0000-000038100000}"/>
    <cellStyle name="Input [yellow] 17 3 2" xfId="3749" xr:uid="{00000000-0005-0000-0000-000039100000}"/>
    <cellStyle name="Input [yellow] 17 4" xfId="2291" xr:uid="{00000000-0005-0000-0000-00003A100000}"/>
    <cellStyle name="Input [yellow] 17 4 2" xfId="4535" xr:uid="{00000000-0005-0000-0000-00003B100000}"/>
    <cellStyle name="Input [yellow] 18" xfId="303" xr:uid="{00000000-0005-0000-0000-00003C100000}"/>
    <cellStyle name="Input [yellow] 18 2" xfId="756" xr:uid="{00000000-0005-0000-0000-00003D100000}"/>
    <cellStyle name="Input [yellow] 18 2 2" xfId="1579" xr:uid="{00000000-0005-0000-0000-00003E100000}"/>
    <cellStyle name="Input [yellow] 18 2 2 2" xfId="3823" xr:uid="{00000000-0005-0000-0000-00003F100000}"/>
    <cellStyle name="Input [yellow] 18 2 3" xfId="3037" xr:uid="{00000000-0005-0000-0000-000040100000}"/>
    <cellStyle name="Input [yellow] 18 3" xfId="1506" xr:uid="{00000000-0005-0000-0000-000041100000}"/>
    <cellStyle name="Input [yellow] 18 3 2" xfId="3750" xr:uid="{00000000-0005-0000-0000-000042100000}"/>
    <cellStyle name="Input [yellow] 18 4" xfId="2292" xr:uid="{00000000-0005-0000-0000-000043100000}"/>
    <cellStyle name="Input [yellow] 18 4 2" xfId="4536" xr:uid="{00000000-0005-0000-0000-000044100000}"/>
    <cellStyle name="Input [yellow] 19" xfId="304" xr:uid="{00000000-0005-0000-0000-000045100000}"/>
    <cellStyle name="Input [yellow] 19 2" xfId="757" xr:uid="{00000000-0005-0000-0000-000046100000}"/>
    <cellStyle name="Input [yellow] 19 2 2" xfId="1580" xr:uid="{00000000-0005-0000-0000-000047100000}"/>
    <cellStyle name="Input [yellow] 19 2 2 2" xfId="3824" xr:uid="{00000000-0005-0000-0000-000048100000}"/>
    <cellStyle name="Input [yellow] 19 2 3" xfId="3038" xr:uid="{00000000-0005-0000-0000-000049100000}"/>
    <cellStyle name="Input [yellow] 19 3" xfId="1507" xr:uid="{00000000-0005-0000-0000-00004A100000}"/>
    <cellStyle name="Input [yellow] 19 3 2" xfId="3751" xr:uid="{00000000-0005-0000-0000-00004B100000}"/>
    <cellStyle name="Input [yellow] 19 4" xfId="2293" xr:uid="{00000000-0005-0000-0000-00004C100000}"/>
    <cellStyle name="Input [yellow] 19 4 2" xfId="4537" xr:uid="{00000000-0005-0000-0000-00004D100000}"/>
    <cellStyle name="Input [yellow] 2" xfId="305" xr:uid="{00000000-0005-0000-0000-00004E100000}"/>
    <cellStyle name="Input [yellow] 2 2" xfId="306" xr:uid="{00000000-0005-0000-0000-00004F100000}"/>
    <cellStyle name="Input [yellow] 2 2 2" xfId="759" xr:uid="{00000000-0005-0000-0000-000050100000}"/>
    <cellStyle name="Input [yellow] 2 2 2 2" xfId="1582" xr:uid="{00000000-0005-0000-0000-000051100000}"/>
    <cellStyle name="Input [yellow] 2 2 2 2 2" xfId="3826" xr:uid="{00000000-0005-0000-0000-000052100000}"/>
    <cellStyle name="Input [yellow] 2 2 2 3" xfId="3040" xr:uid="{00000000-0005-0000-0000-000053100000}"/>
    <cellStyle name="Input [yellow] 2 2 3" xfId="1509" xr:uid="{00000000-0005-0000-0000-000054100000}"/>
    <cellStyle name="Input [yellow] 2 2 3 2" xfId="3753" xr:uid="{00000000-0005-0000-0000-000055100000}"/>
    <cellStyle name="Input [yellow] 2 2 4" xfId="2295" xr:uid="{00000000-0005-0000-0000-000056100000}"/>
    <cellStyle name="Input [yellow] 2 2 4 2" xfId="4539" xr:uid="{00000000-0005-0000-0000-000057100000}"/>
    <cellStyle name="Input [yellow] 2 3" xfId="758" xr:uid="{00000000-0005-0000-0000-000058100000}"/>
    <cellStyle name="Input [yellow] 2 3 2" xfId="1581" xr:uid="{00000000-0005-0000-0000-000059100000}"/>
    <cellStyle name="Input [yellow] 2 3 2 2" xfId="3825" xr:uid="{00000000-0005-0000-0000-00005A100000}"/>
    <cellStyle name="Input [yellow] 2 3 3" xfId="3039" xr:uid="{00000000-0005-0000-0000-00005B100000}"/>
    <cellStyle name="Input [yellow] 2 4" xfId="1508" xr:uid="{00000000-0005-0000-0000-00005C100000}"/>
    <cellStyle name="Input [yellow] 2 4 2" xfId="3752" xr:uid="{00000000-0005-0000-0000-00005D100000}"/>
    <cellStyle name="Input [yellow] 2 5" xfId="2294" xr:uid="{00000000-0005-0000-0000-00005E100000}"/>
    <cellStyle name="Input [yellow] 2 5 2" xfId="4538" xr:uid="{00000000-0005-0000-0000-00005F100000}"/>
    <cellStyle name="Input [yellow] 20" xfId="307" xr:uid="{00000000-0005-0000-0000-000060100000}"/>
    <cellStyle name="Input [yellow] 20 2" xfId="760" xr:uid="{00000000-0005-0000-0000-000061100000}"/>
    <cellStyle name="Input [yellow] 20 2 2" xfId="1583" xr:uid="{00000000-0005-0000-0000-000062100000}"/>
    <cellStyle name="Input [yellow] 20 2 2 2" xfId="3827" xr:uid="{00000000-0005-0000-0000-000063100000}"/>
    <cellStyle name="Input [yellow] 20 2 3" xfId="3041" xr:uid="{00000000-0005-0000-0000-000064100000}"/>
    <cellStyle name="Input [yellow] 20 3" xfId="1510" xr:uid="{00000000-0005-0000-0000-000065100000}"/>
    <cellStyle name="Input [yellow] 20 3 2" xfId="3754" xr:uid="{00000000-0005-0000-0000-000066100000}"/>
    <cellStyle name="Input [yellow] 20 4" xfId="2296" xr:uid="{00000000-0005-0000-0000-000067100000}"/>
    <cellStyle name="Input [yellow] 20 4 2" xfId="4540" xr:uid="{00000000-0005-0000-0000-000068100000}"/>
    <cellStyle name="Input [yellow] 21" xfId="308" xr:uid="{00000000-0005-0000-0000-000069100000}"/>
    <cellStyle name="Input [yellow] 21 2" xfId="761" xr:uid="{00000000-0005-0000-0000-00006A100000}"/>
    <cellStyle name="Input [yellow] 21 2 2" xfId="1584" xr:uid="{00000000-0005-0000-0000-00006B100000}"/>
    <cellStyle name="Input [yellow] 21 2 2 2" xfId="3828" xr:uid="{00000000-0005-0000-0000-00006C100000}"/>
    <cellStyle name="Input [yellow] 21 2 3" xfId="3042" xr:uid="{00000000-0005-0000-0000-00006D100000}"/>
    <cellStyle name="Input [yellow] 21 3" xfId="1511" xr:uid="{00000000-0005-0000-0000-00006E100000}"/>
    <cellStyle name="Input [yellow] 21 3 2" xfId="3755" xr:uid="{00000000-0005-0000-0000-00006F100000}"/>
    <cellStyle name="Input [yellow] 21 4" xfId="2297" xr:uid="{00000000-0005-0000-0000-000070100000}"/>
    <cellStyle name="Input [yellow] 21 4 2" xfId="4541" xr:uid="{00000000-0005-0000-0000-000071100000}"/>
    <cellStyle name="Input [yellow] 22" xfId="309" xr:uid="{00000000-0005-0000-0000-000072100000}"/>
    <cellStyle name="Input [yellow] 22 2" xfId="762" xr:uid="{00000000-0005-0000-0000-000073100000}"/>
    <cellStyle name="Input [yellow] 22 2 2" xfId="1585" xr:uid="{00000000-0005-0000-0000-000074100000}"/>
    <cellStyle name="Input [yellow] 22 2 2 2" xfId="3829" xr:uid="{00000000-0005-0000-0000-000075100000}"/>
    <cellStyle name="Input [yellow] 22 2 3" xfId="3043" xr:uid="{00000000-0005-0000-0000-000076100000}"/>
    <cellStyle name="Input [yellow] 22 3" xfId="1512" xr:uid="{00000000-0005-0000-0000-000077100000}"/>
    <cellStyle name="Input [yellow] 22 3 2" xfId="3756" xr:uid="{00000000-0005-0000-0000-000078100000}"/>
    <cellStyle name="Input [yellow] 22 4" xfId="2298" xr:uid="{00000000-0005-0000-0000-000079100000}"/>
    <cellStyle name="Input [yellow] 22 4 2" xfId="4542" xr:uid="{00000000-0005-0000-0000-00007A100000}"/>
    <cellStyle name="Input [yellow] 23" xfId="310" xr:uid="{00000000-0005-0000-0000-00007B100000}"/>
    <cellStyle name="Input [yellow] 23 2" xfId="763" xr:uid="{00000000-0005-0000-0000-00007C100000}"/>
    <cellStyle name="Input [yellow] 23 2 2" xfId="1586" xr:uid="{00000000-0005-0000-0000-00007D100000}"/>
    <cellStyle name="Input [yellow] 23 2 2 2" xfId="3830" xr:uid="{00000000-0005-0000-0000-00007E100000}"/>
    <cellStyle name="Input [yellow] 23 2 3" xfId="3044" xr:uid="{00000000-0005-0000-0000-00007F100000}"/>
    <cellStyle name="Input [yellow] 23 3" xfId="1513" xr:uid="{00000000-0005-0000-0000-000080100000}"/>
    <cellStyle name="Input [yellow] 23 3 2" xfId="3757" xr:uid="{00000000-0005-0000-0000-000081100000}"/>
    <cellStyle name="Input [yellow] 23 4" xfId="2299" xr:uid="{00000000-0005-0000-0000-000082100000}"/>
    <cellStyle name="Input [yellow] 23 4 2" xfId="4543" xr:uid="{00000000-0005-0000-0000-000083100000}"/>
    <cellStyle name="Input [yellow] 24" xfId="311" xr:uid="{00000000-0005-0000-0000-000084100000}"/>
    <cellStyle name="Input [yellow] 24 2" xfId="764" xr:uid="{00000000-0005-0000-0000-000085100000}"/>
    <cellStyle name="Input [yellow] 24 2 2" xfId="1587" xr:uid="{00000000-0005-0000-0000-000086100000}"/>
    <cellStyle name="Input [yellow] 24 2 2 2" xfId="3831" xr:uid="{00000000-0005-0000-0000-000087100000}"/>
    <cellStyle name="Input [yellow] 24 2 3" xfId="3045" xr:uid="{00000000-0005-0000-0000-000088100000}"/>
    <cellStyle name="Input [yellow] 24 3" xfId="1514" xr:uid="{00000000-0005-0000-0000-000089100000}"/>
    <cellStyle name="Input [yellow] 24 3 2" xfId="3758" xr:uid="{00000000-0005-0000-0000-00008A100000}"/>
    <cellStyle name="Input [yellow] 24 4" xfId="2300" xr:uid="{00000000-0005-0000-0000-00008B100000}"/>
    <cellStyle name="Input [yellow] 24 4 2" xfId="4544" xr:uid="{00000000-0005-0000-0000-00008C100000}"/>
    <cellStyle name="Input [yellow] 25" xfId="312" xr:uid="{00000000-0005-0000-0000-00008D100000}"/>
    <cellStyle name="Input [yellow] 25 2" xfId="765" xr:uid="{00000000-0005-0000-0000-00008E100000}"/>
    <cellStyle name="Input [yellow] 25 2 2" xfId="1588" xr:uid="{00000000-0005-0000-0000-00008F100000}"/>
    <cellStyle name="Input [yellow] 25 2 2 2" xfId="3832" xr:uid="{00000000-0005-0000-0000-000090100000}"/>
    <cellStyle name="Input [yellow] 25 2 3" xfId="3046" xr:uid="{00000000-0005-0000-0000-000091100000}"/>
    <cellStyle name="Input [yellow] 25 3" xfId="1515" xr:uid="{00000000-0005-0000-0000-000092100000}"/>
    <cellStyle name="Input [yellow] 25 3 2" xfId="3759" xr:uid="{00000000-0005-0000-0000-000093100000}"/>
    <cellStyle name="Input [yellow] 25 4" xfId="2301" xr:uid="{00000000-0005-0000-0000-000094100000}"/>
    <cellStyle name="Input [yellow] 25 4 2" xfId="4545" xr:uid="{00000000-0005-0000-0000-000095100000}"/>
    <cellStyle name="Input [yellow] 26" xfId="313" xr:uid="{00000000-0005-0000-0000-000096100000}"/>
    <cellStyle name="Input [yellow] 26 2" xfId="766" xr:uid="{00000000-0005-0000-0000-000097100000}"/>
    <cellStyle name="Input [yellow] 26 2 2" xfId="1589" xr:uid="{00000000-0005-0000-0000-000098100000}"/>
    <cellStyle name="Input [yellow] 26 2 2 2" xfId="3833" xr:uid="{00000000-0005-0000-0000-000099100000}"/>
    <cellStyle name="Input [yellow] 26 2 3" xfId="3047" xr:uid="{00000000-0005-0000-0000-00009A100000}"/>
    <cellStyle name="Input [yellow] 26 3" xfId="1516" xr:uid="{00000000-0005-0000-0000-00009B100000}"/>
    <cellStyle name="Input [yellow] 26 3 2" xfId="3760" xr:uid="{00000000-0005-0000-0000-00009C100000}"/>
    <cellStyle name="Input [yellow] 26 4" xfId="2302" xr:uid="{00000000-0005-0000-0000-00009D100000}"/>
    <cellStyle name="Input [yellow] 26 4 2" xfId="4546" xr:uid="{00000000-0005-0000-0000-00009E100000}"/>
    <cellStyle name="Input [yellow] 27" xfId="314" xr:uid="{00000000-0005-0000-0000-00009F100000}"/>
    <cellStyle name="Input [yellow] 27 2" xfId="767" xr:uid="{00000000-0005-0000-0000-0000A0100000}"/>
    <cellStyle name="Input [yellow] 27 2 2" xfId="1590" xr:uid="{00000000-0005-0000-0000-0000A1100000}"/>
    <cellStyle name="Input [yellow] 27 2 2 2" xfId="3834" xr:uid="{00000000-0005-0000-0000-0000A2100000}"/>
    <cellStyle name="Input [yellow] 27 2 3" xfId="3048" xr:uid="{00000000-0005-0000-0000-0000A3100000}"/>
    <cellStyle name="Input [yellow] 27 3" xfId="1517" xr:uid="{00000000-0005-0000-0000-0000A4100000}"/>
    <cellStyle name="Input [yellow] 27 3 2" xfId="3761" xr:uid="{00000000-0005-0000-0000-0000A5100000}"/>
    <cellStyle name="Input [yellow] 27 4" xfId="2303" xr:uid="{00000000-0005-0000-0000-0000A6100000}"/>
    <cellStyle name="Input [yellow] 27 4 2" xfId="4547" xr:uid="{00000000-0005-0000-0000-0000A7100000}"/>
    <cellStyle name="Input [yellow] 28" xfId="315" xr:uid="{00000000-0005-0000-0000-0000A8100000}"/>
    <cellStyle name="Input [yellow] 28 2" xfId="768" xr:uid="{00000000-0005-0000-0000-0000A9100000}"/>
    <cellStyle name="Input [yellow] 28 2 2" xfId="1591" xr:uid="{00000000-0005-0000-0000-0000AA100000}"/>
    <cellStyle name="Input [yellow] 28 2 2 2" xfId="3835" xr:uid="{00000000-0005-0000-0000-0000AB100000}"/>
    <cellStyle name="Input [yellow] 28 2 3" xfId="3049" xr:uid="{00000000-0005-0000-0000-0000AC100000}"/>
    <cellStyle name="Input [yellow] 28 3" xfId="1518" xr:uid="{00000000-0005-0000-0000-0000AD100000}"/>
    <cellStyle name="Input [yellow] 28 3 2" xfId="3762" xr:uid="{00000000-0005-0000-0000-0000AE100000}"/>
    <cellStyle name="Input [yellow] 28 4" xfId="2304" xr:uid="{00000000-0005-0000-0000-0000AF100000}"/>
    <cellStyle name="Input [yellow] 28 4 2" xfId="4548" xr:uid="{00000000-0005-0000-0000-0000B0100000}"/>
    <cellStyle name="Input [yellow] 29" xfId="316" xr:uid="{00000000-0005-0000-0000-0000B1100000}"/>
    <cellStyle name="Input [yellow] 29 2" xfId="769" xr:uid="{00000000-0005-0000-0000-0000B2100000}"/>
    <cellStyle name="Input [yellow] 29 2 2" xfId="1592" xr:uid="{00000000-0005-0000-0000-0000B3100000}"/>
    <cellStyle name="Input [yellow] 29 2 2 2" xfId="3836" xr:uid="{00000000-0005-0000-0000-0000B4100000}"/>
    <cellStyle name="Input [yellow] 29 2 3" xfId="3050" xr:uid="{00000000-0005-0000-0000-0000B5100000}"/>
    <cellStyle name="Input [yellow] 29 3" xfId="1519" xr:uid="{00000000-0005-0000-0000-0000B6100000}"/>
    <cellStyle name="Input [yellow] 29 3 2" xfId="3763" xr:uid="{00000000-0005-0000-0000-0000B7100000}"/>
    <cellStyle name="Input [yellow] 29 4" xfId="2305" xr:uid="{00000000-0005-0000-0000-0000B8100000}"/>
    <cellStyle name="Input [yellow] 29 4 2" xfId="4549" xr:uid="{00000000-0005-0000-0000-0000B9100000}"/>
    <cellStyle name="Input [yellow] 3" xfId="317" xr:uid="{00000000-0005-0000-0000-0000BA100000}"/>
    <cellStyle name="Input [yellow] 3 2" xfId="770" xr:uid="{00000000-0005-0000-0000-0000BB100000}"/>
    <cellStyle name="Input [yellow] 3 2 2" xfId="1593" xr:uid="{00000000-0005-0000-0000-0000BC100000}"/>
    <cellStyle name="Input [yellow] 3 2 2 2" xfId="3837" xr:uid="{00000000-0005-0000-0000-0000BD100000}"/>
    <cellStyle name="Input [yellow] 3 2 3" xfId="3051" xr:uid="{00000000-0005-0000-0000-0000BE100000}"/>
    <cellStyle name="Input [yellow] 3 3" xfId="1520" xr:uid="{00000000-0005-0000-0000-0000BF100000}"/>
    <cellStyle name="Input [yellow] 3 3 2" xfId="3764" xr:uid="{00000000-0005-0000-0000-0000C0100000}"/>
    <cellStyle name="Input [yellow] 3 4" xfId="2306" xr:uid="{00000000-0005-0000-0000-0000C1100000}"/>
    <cellStyle name="Input [yellow] 3 4 2" xfId="4550" xr:uid="{00000000-0005-0000-0000-0000C2100000}"/>
    <cellStyle name="Input [yellow] 30" xfId="318" xr:uid="{00000000-0005-0000-0000-0000C3100000}"/>
    <cellStyle name="Input [yellow] 30 2" xfId="771" xr:uid="{00000000-0005-0000-0000-0000C4100000}"/>
    <cellStyle name="Input [yellow] 30 2 2" xfId="1594" xr:uid="{00000000-0005-0000-0000-0000C5100000}"/>
    <cellStyle name="Input [yellow] 30 2 2 2" xfId="3838" xr:uid="{00000000-0005-0000-0000-0000C6100000}"/>
    <cellStyle name="Input [yellow] 30 2 3" xfId="3052" xr:uid="{00000000-0005-0000-0000-0000C7100000}"/>
    <cellStyle name="Input [yellow] 30 3" xfId="1521" xr:uid="{00000000-0005-0000-0000-0000C8100000}"/>
    <cellStyle name="Input [yellow] 30 3 2" xfId="3765" xr:uid="{00000000-0005-0000-0000-0000C9100000}"/>
    <cellStyle name="Input [yellow] 30 4" xfId="2307" xr:uid="{00000000-0005-0000-0000-0000CA100000}"/>
    <cellStyle name="Input [yellow] 30 4 2" xfId="4551" xr:uid="{00000000-0005-0000-0000-0000CB100000}"/>
    <cellStyle name="Input [yellow] 31" xfId="319" xr:uid="{00000000-0005-0000-0000-0000CC100000}"/>
    <cellStyle name="Input [yellow] 31 2" xfId="772" xr:uid="{00000000-0005-0000-0000-0000CD100000}"/>
    <cellStyle name="Input [yellow] 31 2 2" xfId="1595" xr:uid="{00000000-0005-0000-0000-0000CE100000}"/>
    <cellStyle name="Input [yellow] 31 2 2 2" xfId="3839" xr:uid="{00000000-0005-0000-0000-0000CF100000}"/>
    <cellStyle name="Input [yellow] 31 2 3" xfId="3053" xr:uid="{00000000-0005-0000-0000-0000D0100000}"/>
    <cellStyle name="Input [yellow] 31 3" xfId="1522" xr:uid="{00000000-0005-0000-0000-0000D1100000}"/>
    <cellStyle name="Input [yellow] 31 3 2" xfId="3766" xr:uid="{00000000-0005-0000-0000-0000D2100000}"/>
    <cellStyle name="Input [yellow] 31 4" xfId="2308" xr:uid="{00000000-0005-0000-0000-0000D3100000}"/>
    <cellStyle name="Input [yellow] 31 4 2" xfId="4552" xr:uid="{00000000-0005-0000-0000-0000D4100000}"/>
    <cellStyle name="Input [yellow] 32" xfId="320" xr:uid="{00000000-0005-0000-0000-0000D5100000}"/>
    <cellStyle name="Input [yellow] 32 2" xfId="773" xr:uid="{00000000-0005-0000-0000-0000D6100000}"/>
    <cellStyle name="Input [yellow] 32 2 2" xfId="1596" xr:uid="{00000000-0005-0000-0000-0000D7100000}"/>
    <cellStyle name="Input [yellow] 32 2 2 2" xfId="3840" xr:uid="{00000000-0005-0000-0000-0000D8100000}"/>
    <cellStyle name="Input [yellow] 32 2 3" xfId="3054" xr:uid="{00000000-0005-0000-0000-0000D9100000}"/>
    <cellStyle name="Input [yellow] 32 3" xfId="1523" xr:uid="{00000000-0005-0000-0000-0000DA100000}"/>
    <cellStyle name="Input [yellow] 32 3 2" xfId="3767" xr:uid="{00000000-0005-0000-0000-0000DB100000}"/>
    <cellStyle name="Input [yellow] 32 4" xfId="2309" xr:uid="{00000000-0005-0000-0000-0000DC100000}"/>
    <cellStyle name="Input [yellow] 32 4 2" xfId="4553" xr:uid="{00000000-0005-0000-0000-0000DD100000}"/>
    <cellStyle name="Input [yellow] 33" xfId="321" xr:uid="{00000000-0005-0000-0000-0000DE100000}"/>
    <cellStyle name="Input [yellow] 33 2" xfId="774" xr:uid="{00000000-0005-0000-0000-0000DF100000}"/>
    <cellStyle name="Input [yellow] 33 2 2" xfId="1597" xr:uid="{00000000-0005-0000-0000-0000E0100000}"/>
    <cellStyle name="Input [yellow] 33 2 2 2" xfId="3841" xr:uid="{00000000-0005-0000-0000-0000E1100000}"/>
    <cellStyle name="Input [yellow] 33 2 3" xfId="3055" xr:uid="{00000000-0005-0000-0000-0000E2100000}"/>
    <cellStyle name="Input [yellow] 33 3" xfId="1524" xr:uid="{00000000-0005-0000-0000-0000E3100000}"/>
    <cellStyle name="Input [yellow] 33 3 2" xfId="3768" xr:uid="{00000000-0005-0000-0000-0000E4100000}"/>
    <cellStyle name="Input [yellow] 33 4" xfId="2310" xr:uid="{00000000-0005-0000-0000-0000E5100000}"/>
    <cellStyle name="Input [yellow] 33 4 2" xfId="4554" xr:uid="{00000000-0005-0000-0000-0000E6100000}"/>
    <cellStyle name="Input [yellow] 34" xfId="322" xr:uid="{00000000-0005-0000-0000-0000E7100000}"/>
    <cellStyle name="Input [yellow] 34 2" xfId="775" xr:uid="{00000000-0005-0000-0000-0000E8100000}"/>
    <cellStyle name="Input [yellow] 34 2 2" xfId="1598" xr:uid="{00000000-0005-0000-0000-0000E9100000}"/>
    <cellStyle name="Input [yellow] 34 2 2 2" xfId="3842" xr:uid="{00000000-0005-0000-0000-0000EA100000}"/>
    <cellStyle name="Input [yellow] 34 2 3" xfId="3056" xr:uid="{00000000-0005-0000-0000-0000EB100000}"/>
    <cellStyle name="Input [yellow] 34 3" xfId="1525" xr:uid="{00000000-0005-0000-0000-0000EC100000}"/>
    <cellStyle name="Input [yellow] 34 3 2" xfId="3769" xr:uid="{00000000-0005-0000-0000-0000ED100000}"/>
    <cellStyle name="Input [yellow] 34 4" xfId="2311" xr:uid="{00000000-0005-0000-0000-0000EE100000}"/>
    <cellStyle name="Input [yellow] 34 4 2" xfId="4555" xr:uid="{00000000-0005-0000-0000-0000EF100000}"/>
    <cellStyle name="Input [yellow] 35" xfId="323" xr:uid="{00000000-0005-0000-0000-0000F0100000}"/>
    <cellStyle name="Input [yellow] 35 2" xfId="776" xr:uid="{00000000-0005-0000-0000-0000F1100000}"/>
    <cellStyle name="Input [yellow] 35 2 2" xfId="1599" xr:uid="{00000000-0005-0000-0000-0000F2100000}"/>
    <cellStyle name="Input [yellow] 35 2 2 2" xfId="3843" xr:uid="{00000000-0005-0000-0000-0000F3100000}"/>
    <cellStyle name="Input [yellow] 35 2 3" xfId="3057" xr:uid="{00000000-0005-0000-0000-0000F4100000}"/>
    <cellStyle name="Input [yellow] 35 3" xfId="1526" xr:uid="{00000000-0005-0000-0000-0000F5100000}"/>
    <cellStyle name="Input [yellow] 35 3 2" xfId="3770" xr:uid="{00000000-0005-0000-0000-0000F6100000}"/>
    <cellStyle name="Input [yellow] 35 4" xfId="2312" xr:uid="{00000000-0005-0000-0000-0000F7100000}"/>
    <cellStyle name="Input [yellow] 35 4 2" xfId="4556" xr:uid="{00000000-0005-0000-0000-0000F8100000}"/>
    <cellStyle name="Input [yellow] 36" xfId="324" xr:uid="{00000000-0005-0000-0000-0000F9100000}"/>
    <cellStyle name="Input [yellow] 36 2" xfId="777" xr:uid="{00000000-0005-0000-0000-0000FA100000}"/>
    <cellStyle name="Input [yellow] 36 2 2" xfId="1600" xr:uid="{00000000-0005-0000-0000-0000FB100000}"/>
    <cellStyle name="Input [yellow] 36 2 2 2" xfId="3844" xr:uid="{00000000-0005-0000-0000-0000FC100000}"/>
    <cellStyle name="Input [yellow] 36 2 3" xfId="3058" xr:uid="{00000000-0005-0000-0000-0000FD100000}"/>
    <cellStyle name="Input [yellow] 36 3" xfId="1527" xr:uid="{00000000-0005-0000-0000-0000FE100000}"/>
    <cellStyle name="Input [yellow] 36 3 2" xfId="3771" xr:uid="{00000000-0005-0000-0000-0000FF100000}"/>
    <cellStyle name="Input [yellow] 36 4" xfId="2313" xr:uid="{00000000-0005-0000-0000-000000110000}"/>
    <cellStyle name="Input [yellow] 36 4 2" xfId="4557" xr:uid="{00000000-0005-0000-0000-000001110000}"/>
    <cellStyle name="Input [yellow] 37" xfId="325" xr:uid="{00000000-0005-0000-0000-000002110000}"/>
    <cellStyle name="Input [yellow] 37 2" xfId="778" xr:uid="{00000000-0005-0000-0000-000003110000}"/>
    <cellStyle name="Input [yellow] 37 2 2" xfId="1601" xr:uid="{00000000-0005-0000-0000-000004110000}"/>
    <cellStyle name="Input [yellow] 37 2 2 2" xfId="3845" xr:uid="{00000000-0005-0000-0000-000005110000}"/>
    <cellStyle name="Input [yellow] 37 2 3" xfId="3059" xr:uid="{00000000-0005-0000-0000-000006110000}"/>
    <cellStyle name="Input [yellow] 37 3" xfId="1528" xr:uid="{00000000-0005-0000-0000-000007110000}"/>
    <cellStyle name="Input [yellow] 37 3 2" xfId="3772" xr:uid="{00000000-0005-0000-0000-000008110000}"/>
    <cellStyle name="Input [yellow] 37 4" xfId="2314" xr:uid="{00000000-0005-0000-0000-000009110000}"/>
    <cellStyle name="Input [yellow] 37 4 2" xfId="4558" xr:uid="{00000000-0005-0000-0000-00000A110000}"/>
    <cellStyle name="Input [yellow] 38" xfId="326" xr:uid="{00000000-0005-0000-0000-00000B110000}"/>
    <cellStyle name="Input [yellow] 38 2" xfId="779" xr:uid="{00000000-0005-0000-0000-00000C110000}"/>
    <cellStyle name="Input [yellow] 38 2 2" xfId="1602" xr:uid="{00000000-0005-0000-0000-00000D110000}"/>
    <cellStyle name="Input [yellow] 38 2 2 2" xfId="3846" xr:uid="{00000000-0005-0000-0000-00000E110000}"/>
    <cellStyle name="Input [yellow] 38 2 3" xfId="3060" xr:uid="{00000000-0005-0000-0000-00000F110000}"/>
    <cellStyle name="Input [yellow] 38 3" xfId="1529" xr:uid="{00000000-0005-0000-0000-000010110000}"/>
    <cellStyle name="Input [yellow] 38 3 2" xfId="3773" xr:uid="{00000000-0005-0000-0000-000011110000}"/>
    <cellStyle name="Input [yellow] 38 4" xfId="2315" xr:uid="{00000000-0005-0000-0000-000012110000}"/>
    <cellStyle name="Input [yellow] 38 4 2" xfId="4559" xr:uid="{00000000-0005-0000-0000-000013110000}"/>
    <cellStyle name="Input [yellow] 39" xfId="327" xr:uid="{00000000-0005-0000-0000-000014110000}"/>
    <cellStyle name="Input [yellow] 39 2" xfId="780" xr:uid="{00000000-0005-0000-0000-000015110000}"/>
    <cellStyle name="Input [yellow] 39 2 2" xfId="1603" xr:uid="{00000000-0005-0000-0000-000016110000}"/>
    <cellStyle name="Input [yellow] 39 2 2 2" xfId="3847" xr:uid="{00000000-0005-0000-0000-000017110000}"/>
    <cellStyle name="Input [yellow] 39 2 3" xfId="3061" xr:uid="{00000000-0005-0000-0000-000018110000}"/>
    <cellStyle name="Input [yellow] 39 3" xfId="1530" xr:uid="{00000000-0005-0000-0000-000019110000}"/>
    <cellStyle name="Input [yellow] 39 3 2" xfId="3774" xr:uid="{00000000-0005-0000-0000-00001A110000}"/>
    <cellStyle name="Input [yellow] 39 4" xfId="2316" xr:uid="{00000000-0005-0000-0000-00001B110000}"/>
    <cellStyle name="Input [yellow] 39 4 2" xfId="4560" xr:uid="{00000000-0005-0000-0000-00001C110000}"/>
    <cellStyle name="Input [yellow] 4" xfId="328" xr:uid="{00000000-0005-0000-0000-00001D110000}"/>
    <cellStyle name="Input [yellow] 4 2" xfId="781" xr:uid="{00000000-0005-0000-0000-00001E110000}"/>
    <cellStyle name="Input [yellow] 4 2 2" xfId="1604" xr:uid="{00000000-0005-0000-0000-00001F110000}"/>
    <cellStyle name="Input [yellow] 4 2 2 2" xfId="3848" xr:uid="{00000000-0005-0000-0000-000020110000}"/>
    <cellStyle name="Input [yellow] 4 2 3" xfId="3062" xr:uid="{00000000-0005-0000-0000-000021110000}"/>
    <cellStyle name="Input [yellow] 4 3" xfId="1531" xr:uid="{00000000-0005-0000-0000-000022110000}"/>
    <cellStyle name="Input [yellow] 4 3 2" xfId="3775" xr:uid="{00000000-0005-0000-0000-000023110000}"/>
    <cellStyle name="Input [yellow] 4 4" xfId="2317" xr:uid="{00000000-0005-0000-0000-000024110000}"/>
    <cellStyle name="Input [yellow] 4 4 2" xfId="4561" xr:uid="{00000000-0005-0000-0000-000025110000}"/>
    <cellStyle name="Input [yellow] 40" xfId="329" xr:uid="{00000000-0005-0000-0000-000026110000}"/>
    <cellStyle name="Input [yellow] 40 2" xfId="782" xr:uid="{00000000-0005-0000-0000-000027110000}"/>
    <cellStyle name="Input [yellow] 40 2 2" xfId="1605" xr:uid="{00000000-0005-0000-0000-000028110000}"/>
    <cellStyle name="Input [yellow] 40 2 2 2" xfId="3849" xr:uid="{00000000-0005-0000-0000-000029110000}"/>
    <cellStyle name="Input [yellow] 40 2 3" xfId="3063" xr:uid="{00000000-0005-0000-0000-00002A110000}"/>
    <cellStyle name="Input [yellow] 40 3" xfId="1532" xr:uid="{00000000-0005-0000-0000-00002B110000}"/>
    <cellStyle name="Input [yellow] 40 3 2" xfId="3776" xr:uid="{00000000-0005-0000-0000-00002C110000}"/>
    <cellStyle name="Input [yellow] 40 4" xfId="2318" xr:uid="{00000000-0005-0000-0000-00002D110000}"/>
    <cellStyle name="Input [yellow] 40 4 2" xfId="4562" xr:uid="{00000000-0005-0000-0000-00002E110000}"/>
    <cellStyle name="Input [yellow] 41" xfId="330" xr:uid="{00000000-0005-0000-0000-00002F110000}"/>
    <cellStyle name="Input [yellow] 41 2" xfId="783" xr:uid="{00000000-0005-0000-0000-000030110000}"/>
    <cellStyle name="Input [yellow] 41 2 2" xfId="1606" xr:uid="{00000000-0005-0000-0000-000031110000}"/>
    <cellStyle name="Input [yellow] 41 2 2 2" xfId="3850" xr:uid="{00000000-0005-0000-0000-000032110000}"/>
    <cellStyle name="Input [yellow] 41 2 3" xfId="3064" xr:uid="{00000000-0005-0000-0000-000033110000}"/>
    <cellStyle name="Input [yellow] 41 3" xfId="1533" xr:uid="{00000000-0005-0000-0000-000034110000}"/>
    <cellStyle name="Input [yellow] 41 3 2" xfId="3777" xr:uid="{00000000-0005-0000-0000-000035110000}"/>
    <cellStyle name="Input [yellow] 41 4" xfId="2319" xr:uid="{00000000-0005-0000-0000-000036110000}"/>
    <cellStyle name="Input [yellow] 41 4 2" xfId="4563" xr:uid="{00000000-0005-0000-0000-000037110000}"/>
    <cellStyle name="Input [yellow] 42" xfId="331" xr:uid="{00000000-0005-0000-0000-000038110000}"/>
    <cellStyle name="Input [yellow] 42 2" xfId="784" xr:uid="{00000000-0005-0000-0000-000039110000}"/>
    <cellStyle name="Input [yellow] 42 2 2" xfId="1607" xr:uid="{00000000-0005-0000-0000-00003A110000}"/>
    <cellStyle name="Input [yellow] 42 2 2 2" xfId="3851" xr:uid="{00000000-0005-0000-0000-00003B110000}"/>
    <cellStyle name="Input [yellow] 42 2 3" xfId="3065" xr:uid="{00000000-0005-0000-0000-00003C110000}"/>
    <cellStyle name="Input [yellow] 42 3" xfId="1534" xr:uid="{00000000-0005-0000-0000-00003D110000}"/>
    <cellStyle name="Input [yellow] 42 3 2" xfId="3778" xr:uid="{00000000-0005-0000-0000-00003E110000}"/>
    <cellStyle name="Input [yellow] 42 4" xfId="2320" xr:uid="{00000000-0005-0000-0000-00003F110000}"/>
    <cellStyle name="Input [yellow] 42 4 2" xfId="4564" xr:uid="{00000000-0005-0000-0000-000040110000}"/>
    <cellStyle name="Input [yellow] 43" xfId="332" xr:uid="{00000000-0005-0000-0000-000041110000}"/>
    <cellStyle name="Input [yellow] 43 2" xfId="785" xr:uid="{00000000-0005-0000-0000-000042110000}"/>
    <cellStyle name="Input [yellow] 43 2 2" xfId="1608" xr:uid="{00000000-0005-0000-0000-000043110000}"/>
    <cellStyle name="Input [yellow] 43 2 2 2" xfId="3852" xr:uid="{00000000-0005-0000-0000-000044110000}"/>
    <cellStyle name="Input [yellow] 43 2 3" xfId="3066" xr:uid="{00000000-0005-0000-0000-000045110000}"/>
    <cellStyle name="Input [yellow] 43 3" xfId="1535" xr:uid="{00000000-0005-0000-0000-000046110000}"/>
    <cellStyle name="Input [yellow] 43 3 2" xfId="3779" xr:uid="{00000000-0005-0000-0000-000047110000}"/>
    <cellStyle name="Input [yellow] 43 4" xfId="2321" xr:uid="{00000000-0005-0000-0000-000048110000}"/>
    <cellStyle name="Input [yellow] 43 4 2" xfId="4565" xr:uid="{00000000-0005-0000-0000-000049110000}"/>
    <cellStyle name="Input [yellow] 44" xfId="333" xr:uid="{00000000-0005-0000-0000-00004A110000}"/>
    <cellStyle name="Input [yellow] 44 2" xfId="786" xr:uid="{00000000-0005-0000-0000-00004B110000}"/>
    <cellStyle name="Input [yellow] 44 2 2" xfId="1609" xr:uid="{00000000-0005-0000-0000-00004C110000}"/>
    <cellStyle name="Input [yellow] 44 2 2 2" xfId="3853" xr:uid="{00000000-0005-0000-0000-00004D110000}"/>
    <cellStyle name="Input [yellow] 44 2 3" xfId="3067" xr:uid="{00000000-0005-0000-0000-00004E110000}"/>
    <cellStyle name="Input [yellow] 44 3" xfId="1536" xr:uid="{00000000-0005-0000-0000-00004F110000}"/>
    <cellStyle name="Input [yellow] 44 3 2" xfId="3780" xr:uid="{00000000-0005-0000-0000-000050110000}"/>
    <cellStyle name="Input [yellow] 44 4" xfId="2322" xr:uid="{00000000-0005-0000-0000-000051110000}"/>
    <cellStyle name="Input [yellow] 44 4 2" xfId="4566" xr:uid="{00000000-0005-0000-0000-000052110000}"/>
    <cellStyle name="Input [yellow] 45" xfId="334" xr:uid="{00000000-0005-0000-0000-000053110000}"/>
    <cellStyle name="Input [yellow] 45 2" xfId="787" xr:uid="{00000000-0005-0000-0000-000054110000}"/>
    <cellStyle name="Input [yellow] 45 2 2" xfId="1610" xr:uid="{00000000-0005-0000-0000-000055110000}"/>
    <cellStyle name="Input [yellow] 45 2 2 2" xfId="3854" xr:uid="{00000000-0005-0000-0000-000056110000}"/>
    <cellStyle name="Input [yellow] 45 2 3" xfId="3068" xr:uid="{00000000-0005-0000-0000-000057110000}"/>
    <cellStyle name="Input [yellow] 45 3" xfId="1537" xr:uid="{00000000-0005-0000-0000-000058110000}"/>
    <cellStyle name="Input [yellow] 45 3 2" xfId="3781" xr:uid="{00000000-0005-0000-0000-000059110000}"/>
    <cellStyle name="Input [yellow] 45 4" xfId="2323" xr:uid="{00000000-0005-0000-0000-00005A110000}"/>
    <cellStyle name="Input [yellow] 45 4 2" xfId="4567" xr:uid="{00000000-0005-0000-0000-00005B110000}"/>
    <cellStyle name="Input [yellow] 46" xfId="335" xr:uid="{00000000-0005-0000-0000-00005C110000}"/>
    <cellStyle name="Input [yellow] 46 2" xfId="788" xr:uid="{00000000-0005-0000-0000-00005D110000}"/>
    <cellStyle name="Input [yellow] 46 2 2" xfId="1611" xr:uid="{00000000-0005-0000-0000-00005E110000}"/>
    <cellStyle name="Input [yellow] 46 2 2 2" xfId="3855" xr:uid="{00000000-0005-0000-0000-00005F110000}"/>
    <cellStyle name="Input [yellow] 46 2 3" xfId="3069" xr:uid="{00000000-0005-0000-0000-000060110000}"/>
    <cellStyle name="Input [yellow] 46 3" xfId="1538" xr:uid="{00000000-0005-0000-0000-000061110000}"/>
    <cellStyle name="Input [yellow] 46 3 2" xfId="3782" xr:uid="{00000000-0005-0000-0000-000062110000}"/>
    <cellStyle name="Input [yellow] 46 4" xfId="2324" xr:uid="{00000000-0005-0000-0000-000063110000}"/>
    <cellStyle name="Input [yellow] 46 4 2" xfId="4568" xr:uid="{00000000-0005-0000-0000-000064110000}"/>
    <cellStyle name="Input [yellow] 47" xfId="336" xr:uid="{00000000-0005-0000-0000-000065110000}"/>
    <cellStyle name="Input [yellow] 47 2" xfId="789" xr:uid="{00000000-0005-0000-0000-000066110000}"/>
    <cellStyle name="Input [yellow] 47 2 2" xfId="1612" xr:uid="{00000000-0005-0000-0000-000067110000}"/>
    <cellStyle name="Input [yellow] 47 2 2 2" xfId="3856" xr:uid="{00000000-0005-0000-0000-000068110000}"/>
    <cellStyle name="Input [yellow] 47 2 3" xfId="3070" xr:uid="{00000000-0005-0000-0000-000069110000}"/>
    <cellStyle name="Input [yellow] 47 3" xfId="1539" xr:uid="{00000000-0005-0000-0000-00006A110000}"/>
    <cellStyle name="Input [yellow] 47 3 2" xfId="3783" xr:uid="{00000000-0005-0000-0000-00006B110000}"/>
    <cellStyle name="Input [yellow] 47 4" xfId="2325" xr:uid="{00000000-0005-0000-0000-00006C110000}"/>
    <cellStyle name="Input [yellow] 47 4 2" xfId="4569" xr:uid="{00000000-0005-0000-0000-00006D110000}"/>
    <cellStyle name="Input [yellow] 48" xfId="337" xr:uid="{00000000-0005-0000-0000-00006E110000}"/>
    <cellStyle name="Input [yellow] 48 2" xfId="790" xr:uid="{00000000-0005-0000-0000-00006F110000}"/>
    <cellStyle name="Input [yellow] 48 2 2" xfId="1613" xr:uid="{00000000-0005-0000-0000-000070110000}"/>
    <cellStyle name="Input [yellow] 48 2 2 2" xfId="3857" xr:uid="{00000000-0005-0000-0000-000071110000}"/>
    <cellStyle name="Input [yellow] 48 2 3" xfId="3071" xr:uid="{00000000-0005-0000-0000-000072110000}"/>
    <cellStyle name="Input [yellow] 48 3" xfId="1540" xr:uid="{00000000-0005-0000-0000-000073110000}"/>
    <cellStyle name="Input [yellow] 48 3 2" xfId="3784" xr:uid="{00000000-0005-0000-0000-000074110000}"/>
    <cellStyle name="Input [yellow] 48 4" xfId="2326" xr:uid="{00000000-0005-0000-0000-000075110000}"/>
    <cellStyle name="Input [yellow] 48 4 2" xfId="4570" xr:uid="{00000000-0005-0000-0000-000076110000}"/>
    <cellStyle name="Input [yellow] 49" xfId="338" xr:uid="{00000000-0005-0000-0000-000077110000}"/>
    <cellStyle name="Input [yellow] 49 2" xfId="791" xr:uid="{00000000-0005-0000-0000-000078110000}"/>
    <cellStyle name="Input [yellow] 49 2 2" xfId="1614" xr:uid="{00000000-0005-0000-0000-000079110000}"/>
    <cellStyle name="Input [yellow] 49 2 2 2" xfId="3858" xr:uid="{00000000-0005-0000-0000-00007A110000}"/>
    <cellStyle name="Input [yellow] 49 2 3" xfId="3072" xr:uid="{00000000-0005-0000-0000-00007B110000}"/>
    <cellStyle name="Input [yellow] 49 3" xfId="1541" xr:uid="{00000000-0005-0000-0000-00007C110000}"/>
    <cellStyle name="Input [yellow] 49 3 2" xfId="3785" xr:uid="{00000000-0005-0000-0000-00007D110000}"/>
    <cellStyle name="Input [yellow] 49 4" xfId="2327" xr:uid="{00000000-0005-0000-0000-00007E110000}"/>
    <cellStyle name="Input [yellow] 49 4 2" xfId="4571" xr:uid="{00000000-0005-0000-0000-00007F110000}"/>
    <cellStyle name="Input [yellow] 5" xfId="339" xr:uid="{00000000-0005-0000-0000-000080110000}"/>
    <cellStyle name="Input [yellow] 5 2" xfId="792" xr:uid="{00000000-0005-0000-0000-000081110000}"/>
    <cellStyle name="Input [yellow] 5 2 2" xfId="1615" xr:uid="{00000000-0005-0000-0000-000082110000}"/>
    <cellStyle name="Input [yellow] 5 2 2 2" xfId="3859" xr:uid="{00000000-0005-0000-0000-000083110000}"/>
    <cellStyle name="Input [yellow] 5 2 3" xfId="3073" xr:uid="{00000000-0005-0000-0000-000084110000}"/>
    <cellStyle name="Input [yellow] 5 3" xfId="1542" xr:uid="{00000000-0005-0000-0000-000085110000}"/>
    <cellStyle name="Input [yellow] 5 3 2" xfId="3786" xr:uid="{00000000-0005-0000-0000-000086110000}"/>
    <cellStyle name="Input [yellow] 5 4" xfId="2328" xr:uid="{00000000-0005-0000-0000-000087110000}"/>
    <cellStyle name="Input [yellow] 5 4 2" xfId="4572" xr:uid="{00000000-0005-0000-0000-000088110000}"/>
    <cellStyle name="Input [yellow] 50" xfId="340" xr:uid="{00000000-0005-0000-0000-000089110000}"/>
    <cellStyle name="Input [yellow] 50 2" xfId="793" xr:uid="{00000000-0005-0000-0000-00008A110000}"/>
    <cellStyle name="Input [yellow] 50 2 2" xfId="1616" xr:uid="{00000000-0005-0000-0000-00008B110000}"/>
    <cellStyle name="Input [yellow] 50 2 2 2" xfId="3860" xr:uid="{00000000-0005-0000-0000-00008C110000}"/>
    <cellStyle name="Input [yellow] 50 2 3" xfId="3074" xr:uid="{00000000-0005-0000-0000-00008D110000}"/>
    <cellStyle name="Input [yellow] 50 3" xfId="1543" xr:uid="{00000000-0005-0000-0000-00008E110000}"/>
    <cellStyle name="Input [yellow] 50 3 2" xfId="3787" xr:uid="{00000000-0005-0000-0000-00008F110000}"/>
    <cellStyle name="Input [yellow] 50 4" xfId="2329" xr:uid="{00000000-0005-0000-0000-000090110000}"/>
    <cellStyle name="Input [yellow] 50 4 2" xfId="4573" xr:uid="{00000000-0005-0000-0000-000091110000}"/>
    <cellStyle name="Input [yellow] 51" xfId="341" xr:uid="{00000000-0005-0000-0000-000092110000}"/>
    <cellStyle name="Input [yellow] 51 2" xfId="794" xr:uid="{00000000-0005-0000-0000-000093110000}"/>
    <cellStyle name="Input [yellow] 51 2 2" xfId="1617" xr:uid="{00000000-0005-0000-0000-000094110000}"/>
    <cellStyle name="Input [yellow] 51 2 2 2" xfId="3861" xr:uid="{00000000-0005-0000-0000-000095110000}"/>
    <cellStyle name="Input [yellow] 51 2 3" xfId="3075" xr:uid="{00000000-0005-0000-0000-000096110000}"/>
    <cellStyle name="Input [yellow] 51 3" xfId="1544" xr:uid="{00000000-0005-0000-0000-000097110000}"/>
    <cellStyle name="Input [yellow] 51 3 2" xfId="3788" xr:uid="{00000000-0005-0000-0000-000098110000}"/>
    <cellStyle name="Input [yellow] 51 4" xfId="2330" xr:uid="{00000000-0005-0000-0000-000099110000}"/>
    <cellStyle name="Input [yellow] 51 4 2" xfId="4574" xr:uid="{00000000-0005-0000-0000-00009A110000}"/>
    <cellStyle name="Input [yellow] 52" xfId="342" xr:uid="{00000000-0005-0000-0000-00009B110000}"/>
    <cellStyle name="Input [yellow] 52 2" xfId="795" xr:uid="{00000000-0005-0000-0000-00009C110000}"/>
    <cellStyle name="Input [yellow] 52 2 2" xfId="1618" xr:uid="{00000000-0005-0000-0000-00009D110000}"/>
    <cellStyle name="Input [yellow] 52 2 2 2" xfId="3862" xr:uid="{00000000-0005-0000-0000-00009E110000}"/>
    <cellStyle name="Input [yellow] 52 2 3" xfId="3076" xr:uid="{00000000-0005-0000-0000-00009F110000}"/>
    <cellStyle name="Input [yellow] 52 3" xfId="1545" xr:uid="{00000000-0005-0000-0000-0000A0110000}"/>
    <cellStyle name="Input [yellow] 52 3 2" xfId="3789" xr:uid="{00000000-0005-0000-0000-0000A1110000}"/>
    <cellStyle name="Input [yellow] 52 4" xfId="2331" xr:uid="{00000000-0005-0000-0000-0000A2110000}"/>
    <cellStyle name="Input [yellow] 52 4 2" xfId="4575" xr:uid="{00000000-0005-0000-0000-0000A3110000}"/>
    <cellStyle name="Input [yellow] 53" xfId="343" xr:uid="{00000000-0005-0000-0000-0000A4110000}"/>
    <cellStyle name="Input [yellow] 54" xfId="747" xr:uid="{00000000-0005-0000-0000-0000A5110000}"/>
    <cellStyle name="Input [yellow] 54 2" xfId="1570" xr:uid="{00000000-0005-0000-0000-0000A6110000}"/>
    <cellStyle name="Input [yellow] 54 2 2" xfId="3814" xr:uid="{00000000-0005-0000-0000-0000A7110000}"/>
    <cellStyle name="Input [yellow] 54 3" xfId="3028" xr:uid="{00000000-0005-0000-0000-0000A8110000}"/>
    <cellStyle name="Input [yellow] 55" xfId="1497" xr:uid="{00000000-0005-0000-0000-0000A9110000}"/>
    <cellStyle name="Input [yellow] 55 2" xfId="3741" xr:uid="{00000000-0005-0000-0000-0000AA110000}"/>
    <cellStyle name="Input [yellow] 56" xfId="2283" xr:uid="{00000000-0005-0000-0000-0000AB110000}"/>
    <cellStyle name="Input [yellow] 56 2" xfId="4527" xr:uid="{00000000-0005-0000-0000-0000AC110000}"/>
    <cellStyle name="Input [yellow] 6" xfId="344" xr:uid="{00000000-0005-0000-0000-0000AD110000}"/>
    <cellStyle name="Input [yellow] 6 2" xfId="796" xr:uid="{00000000-0005-0000-0000-0000AE110000}"/>
    <cellStyle name="Input [yellow] 6 2 2" xfId="1619" xr:uid="{00000000-0005-0000-0000-0000AF110000}"/>
    <cellStyle name="Input [yellow] 6 2 2 2" xfId="3863" xr:uid="{00000000-0005-0000-0000-0000B0110000}"/>
    <cellStyle name="Input [yellow] 6 2 3" xfId="3077" xr:uid="{00000000-0005-0000-0000-0000B1110000}"/>
    <cellStyle name="Input [yellow] 6 3" xfId="1546" xr:uid="{00000000-0005-0000-0000-0000B2110000}"/>
    <cellStyle name="Input [yellow] 6 3 2" xfId="3790" xr:uid="{00000000-0005-0000-0000-0000B3110000}"/>
    <cellStyle name="Input [yellow] 6 4" xfId="2332" xr:uid="{00000000-0005-0000-0000-0000B4110000}"/>
    <cellStyle name="Input [yellow] 6 4 2" xfId="4576" xr:uid="{00000000-0005-0000-0000-0000B5110000}"/>
    <cellStyle name="Input [yellow] 7" xfId="345" xr:uid="{00000000-0005-0000-0000-0000B6110000}"/>
    <cellStyle name="Input [yellow] 7 2" xfId="797" xr:uid="{00000000-0005-0000-0000-0000B7110000}"/>
    <cellStyle name="Input [yellow] 7 2 2" xfId="1620" xr:uid="{00000000-0005-0000-0000-0000B8110000}"/>
    <cellStyle name="Input [yellow] 7 2 2 2" xfId="3864" xr:uid="{00000000-0005-0000-0000-0000B9110000}"/>
    <cellStyle name="Input [yellow] 7 2 3" xfId="3078" xr:uid="{00000000-0005-0000-0000-0000BA110000}"/>
    <cellStyle name="Input [yellow] 7 3" xfId="1547" xr:uid="{00000000-0005-0000-0000-0000BB110000}"/>
    <cellStyle name="Input [yellow] 7 3 2" xfId="3791" xr:uid="{00000000-0005-0000-0000-0000BC110000}"/>
    <cellStyle name="Input [yellow] 7 4" xfId="2333" xr:uid="{00000000-0005-0000-0000-0000BD110000}"/>
    <cellStyle name="Input [yellow] 7 4 2" xfId="4577" xr:uid="{00000000-0005-0000-0000-0000BE110000}"/>
    <cellStyle name="Input [yellow] 8" xfId="346" xr:uid="{00000000-0005-0000-0000-0000BF110000}"/>
    <cellStyle name="Input [yellow] 8 2" xfId="798" xr:uid="{00000000-0005-0000-0000-0000C0110000}"/>
    <cellStyle name="Input [yellow] 8 2 2" xfId="1621" xr:uid="{00000000-0005-0000-0000-0000C1110000}"/>
    <cellStyle name="Input [yellow] 8 2 2 2" xfId="3865" xr:uid="{00000000-0005-0000-0000-0000C2110000}"/>
    <cellStyle name="Input [yellow] 8 2 3" xfId="3079" xr:uid="{00000000-0005-0000-0000-0000C3110000}"/>
    <cellStyle name="Input [yellow] 8 3" xfId="1548" xr:uid="{00000000-0005-0000-0000-0000C4110000}"/>
    <cellStyle name="Input [yellow] 8 3 2" xfId="3792" xr:uid="{00000000-0005-0000-0000-0000C5110000}"/>
    <cellStyle name="Input [yellow] 8 4" xfId="2334" xr:uid="{00000000-0005-0000-0000-0000C6110000}"/>
    <cellStyle name="Input [yellow] 8 4 2" xfId="4578" xr:uid="{00000000-0005-0000-0000-0000C7110000}"/>
    <cellStyle name="Input [yellow] 9" xfId="347" xr:uid="{00000000-0005-0000-0000-0000C8110000}"/>
    <cellStyle name="Input [yellow] 9 2" xfId="799" xr:uid="{00000000-0005-0000-0000-0000C9110000}"/>
    <cellStyle name="Input [yellow] 9 2 2" xfId="1622" xr:uid="{00000000-0005-0000-0000-0000CA110000}"/>
    <cellStyle name="Input [yellow] 9 2 2 2" xfId="3866" xr:uid="{00000000-0005-0000-0000-0000CB110000}"/>
    <cellStyle name="Input [yellow] 9 2 3" xfId="3080" xr:uid="{00000000-0005-0000-0000-0000CC110000}"/>
    <cellStyle name="Input [yellow] 9 3" xfId="1549" xr:uid="{00000000-0005-0000-0000-0000CD110000}"/>
    <cellStyle name="Input [yellow] 9 3 2" xfId="3793" xr:uid="{00000000-0005-0000-0000-0000CE110000}"/>
    <cellStyle name="Input [yellow] 9 4" xfId="2335" xr:uid="{00000000-0005-0000-0000-0000CF110000}"/>
    <cellStyle name="Input [yellow] 9 4 2" xfId="4579" xr:uid="{00000000-0005-0000-0000-0000D0110000}"/>
    <cellStyle name="Link Currency (0)" xfId="348" xr:uid="{00000000-0005-0000-0000-0000D1110000}"/>
    <cellStyle name="Link Currency (2)" xfId="349" xr:uid="{00000000-0005-0000-0000-0000D2110000}"/>
    <cellStyle name="Link Units (0)" xfId="350" xr:uid="{00000000-0005-0000-0000-0000D3110000}"/>
    <cellStyle name="Link Units (1)" xfId="351" xr:uid="{00000000-0005-0000-0000-0000D4110000}"/>
    <cellStyle name="Link Units (2)" xfId="352" xr:uid="{00000000-0005-0000-0000-0000D5110000}"/>
    <cellStyle name="Model" xfId="353" xr:uid="{00000000-0005-0000-0000-0000D6110000}"/>
    <cellStyle name="Model 2" xfId="354" xr:uid="{00000000-0005-0000-0000-0000D7110000}"/>
    <cellStyle name="no dec" xfId="355" xr:uid="{00000000-0005-0000-0000-0000D8110000}"/>
    <cellStyle name="Normal" xfId="0" builtinId="0"/>
    <cellStyle name="Normal - Style1" xfId="356" xr:uid="{00000000-0005-0000-0000-0000DA110000}"/>
    <cellStyle name="Normal - Style1 2" xfId="357" xr:uid="{00000000-0005-0000-0000-0000DB110000}"/>
    <cellStyle name="Normal 10" xfId="358" xr:uid="{00000000-0005-0000-0000-0000DC110000}"/>
    <cellStyle name="Normal 10 10" xfId="359" xr:uid="{00000000-0005-0000-0000-0000DD110000}"/>
    <cellStyle name="Normal 10 11" xfId="360" xr:uid="{00000000-0005-0000-0000-0000DE110000}"/>
    <cellStyle name="Normal 10 12" xfId="361" xr:uid="{00000000-0005-0000-0000-0000DF110000}"/>
    <cellStyle name="Normal 10 13" xfId="362" xr:uid="{00000000-0005-0000-0000-0000E0110000}"/>
    <cellStyle name="Normal 10 14" xfId="363" xr:uid="{00000000-0005-0000-0000-0000E1110000}"/>
    <cellStyle name="Normal 10 15" xfId="364" xr:uid="{00000000-0005-0000-0000-0000E2110000}"/>
    <cellStyle name="Normal 10 16" xfId="365" xr:uid="{00000000-0005-0000-0000-0000E3110000}"/>
    <cellStyle name="Normal 10 17" xfId="366" xr:uid="{00000000-0005-0000-0000-0000E4110000}"/>
    <cellStyle name="Normal 10 18" xfId="367" xr:uid="{00000000-0005-0000-0000-0000E5110000}"/>
    <cellStyle name="Normal 10 19" xfId="368" xr:uid="{00000000-0005-0000-0000-0000E6110000}"/>
    <cellStyle name="Normal 10 2" xfId="369" xr:uid="{00000000-0005-0000-0000-0000E7110000}"/>
    <cellStyle name="Normal 10 2 2" xfId="1320" xr:uid="{00000000-0005-0000-0000-0000E8110000}"/>
    <cellStyle name="Normal 10 20" xfId="370" xr:uid="{00000000-0005-0000-0000-0000E9110000}"/>
    <cellStyle name="Normal 10 21" xfId="371" xr:uid="{00000000-0005-0000-0000-0000EA110000}"/>
    <cellStyle name="Normal 10 3" xfId="372" xr:uid="{00000000-0005-0000-0000-0000EB110000}"/>
    <cellStyle name="Normal 10 4" xfId="373" xr:uid="{00000000-0005-0000-0000-0000EC110000}"/>
    <cellStyle name="Normal 10 5" xfId="374" xr:uid="{00000000-0005-0000-0000-0000ED110000}"/>
    <cellStyle name="Normal 10 6" xfId="375" xr:uid="{00000000-0005-0000-0000-0000EE110000}"/>
    <cellStyle name="Normal 10 7" xfId="376" xr:uid="{00000000-0005-0000-0000-0000EF110000}"/>
    <cellStyle name="Normal 10 8" xfId="377" xr:uid="{00000000-0005-0000-0000-0000F0110000}"/>
    <cellStyle name="Normal 10 9" xfId="378" xr:uid="{00000000-0005-0000-0000-0000F1110000}"/>
    <cellStyle name="Normal 10_BS S-Sch" xfId="379" xr:uid="{00000000-0005-0000-0000-0000F2110000}"/>
    <cellStyle name="Normal 11" xfId="380" xr:uid="{00000000-0005-0000-0000-0000F3110000}"/>
    <cellStyle name="Normal 11 10" xfId="381" xr:uid="{00000000-0005-0000-0000-0000F4110000}"/>
    <cellStyle name="Normal 11 11" xfId="382" xr:uid="{00000000-0005-0000-0000-0000F5110000}"/>
    <cellStyle name="Normal 11 12" xfId="383" xr:uid="{00000000-0005-0000-0000-0000F6110000}"/>
    <cellStyle name="Normal 11 13" xfId="384" xr:uid="{00000000-0005-0000-0000-0000F7110000}"/>
    <cellStyle name="Normal 11 14" xfId="385" xr:uid="{00000000-0005-0000-0000-0000F8110000}"/>
    <cellStyle name="Normal 11 15" xfId="386" xr:uid="{00000000-0005-0000-0000-0000F9110000}"/>
    <cellStyle name="Normal 11 16" xfId="387" xr:uid="{00000000-0005-0000-0000-0000FA110000}"/>
    <cellStyle name="Normal 11 17" xfId="388" xr:uid="{00000000-0005-0000-0000-0000FB110000}"/>
    <cellStyle name="Normal 11 18" xfId="389" xr:uid="{00000000-0005-0000-0000-0000FC110000}"/>
    <cellStyle name="Normal 11 19" xfId="390" xr:uid="{00000000-0005-0000-0000-0000FD110000}"/>
    <cellStyle name="Normal 11 2" xfId="391" xr:uid="{00000000-0005-0000-0000-0000FE110000}"/>
    <cellStyle name="Normal 11 20" xfId="392" xr:uid="{00000000-0005-0000-0000-0000FF110000}"/>
    <cellStyle name="Normal 11 21" xfId="393" xr:uid="{00000000-0005-0000-0000-000000120000}"/>
    <cellStyle name="Normal 11 3" xfId="394" xr:uid="{00000000-0005-0000-0000-000001120000}"/>
    <cellStyle name="Normal 11 4" xfId="395" xr:uid="{00000000-0005-0000-0000-000002120000}"/>
    <cellStyle name="Normal 11 5" xfId="396" xr:uid="{00000000-0005-0000-0000-000003120000}"/>
    <cellStyle name="Normal 11 6" xfId="397" xr:uid="{00000000-0005-0000-0000-000004120000}"/>
    <cellStyle name="Normal 11 7" xfId="398" xr:uid="{00000000-0005-0000-0000-000005120000}"/>
    <cellStyle name="Normal 11 8" xfId="399" xr:uid="{00000000-0005-0000-0000-000006120000}"/>
    <cellStyle name="Normal 11 9" xfId="400" xr:uid="{00000000-0005-0000-0000-000007120000}"/>
    <cellStyle name="Normal 11_BS S-Sch" xfId="401" xr:uid="{00000000-0005-0000-0000-000008120000}"/>
    <cellStyle name="Normal 12" xfId="402" xr:uid="{00000000-0005-0000-0000-000009120000}"/>
    <cellStyle name="Normal 13" xfId="403" xr:uid="{00000000-0005-0000-0000-00000A120000}"/>
    <cellStyle name="Normal 14" xfId="404" xr:uid="{00000000-0005-0000-0000-00000B120000}"/>
    <cellStyle name="Normal 15" xfId="32" xr:uid="{00000000-0005-0000-0000-00000C120000}"/>
    <cellStyle name="Normal 15 2" xfId="405" xr:uid="{00000000-0005-0000-0000-00000D120000}"/>
    <cellStyle name="Normal 16" xfId="406" xr:uid="{00000000-0005-0000-0000-00000E120000}"/>
    <cellStyle name="Normal 17" xfId="407" xr:uid="{00000000-0005-0000-0000-00000F120000}"/>
    <cellStyle name="Normal 18" xfId="408" xr:uid="{00000000-0005-0000-0000-000010120000}"/>
    <cellStyle name="Normal 18 10" xfId="409" xr:uid="{00000000-0005-0000-0000-000011120000}"/>
    <cellStyle name="Normal 18 11" xfId="410" xr:uid="{00000000-0005-0000-0000-000012120000}"/>
    <cellStyle name="Normal 18 12" xfId="411" xr:uid="{00000000-0005-0000-0000-000013120000}"/>
    <cellStyle name="Normal 18 13" xfId="412" xr:uid="{00000000-0005-0000-0000-000014120000}"/>
    <cellStyle name="Normal 18 14" xfId="413" xr:uid="{00000000-0005-0000-0000-000015120000}"/>
    <cellStyle name="Normal 18 15" xfId="414" xr:uid="{00000000-0005-0000-0000-000016120000}"/>
    <cellStyle name="Normal 18 16" xfId="415" xr:uid="{00000000-0005-0000-0000-000017120000}"/>
    <cellStyle name="Normal 18 17" xfId="416" xr:uid="{00000000-0005-0000-0000-000018120000}"/>
    <cellStyle name="Normal 18 18" xfId="417" xr:uid="{00000000-0005-0000-0000-000019120000}"/>
    <cellStyle name="Normal 18 19" xfId="418" xr:uid="{00000000-0005-0000-0000-00001A120000}"/>
    <cellStyle name="Normal 18 2" xfId="419" xr:uid="{00000000-0005-0000-0000-00001B120000}"/>
    <cellStyle name="Normal 18 20" xfId="420" xr:uid="{00000000-0005-0000-0000-00001C120000}"/>
    <cellStyle name="Normal 18 21" xfId="421" xr:uid="{00000000-0005-0000-0000-00001D120000}"/>
    <cellStyle name="Normal 18 3" xfId="422" xr:uid="{00000000-0005-0000-0000-00001E120000}"/>
    <cellStyle name="Normal 18 4" xfId="423" xr:uid="{00000000-0005-0000-0000-00001F120000}"/>
    <cellStyle name="Normal 18 5" xfId="424" xr:uid="{00000000-0005-0000-0000-000020120000}"/>
    <cellStyle name="Normal 18 6" xfId="425" xr:uid="{00000000-0005-0000-0000-000021120000}"/>
    <cellStyle name="Normal 18 7" xfId="426" xr:uid="{00000000-0005-0000-0000-000022120000}"/>
    <cellStyle name="Normal 18 8" xfId="427" xr:uid="{00000000-0005-0000-0000-000023120000}"/>
    <cellStyle name="Normal 18 9" xfId="428" xr:uid="{00000000-0005-0000-0000-000024120000}"/>
    <cellStyle name="Normal 18_BS S-Sch" xfId="429" xr:uid="{00000000-0005-0000-0000-000025120000}"/>
    <cellStyle name="Normal 19" xfId="599" xr:uid="{00000000-0005-0000-0000-000026120000}"/>
    <cellStyle name="Normal 2" xfId="11" xr:uid="{00000000-0005-0000-0000-000027120000}"/>
    <cellStyle name="Normal 2 10" xfId="430" xr:uid="{00000000-0005-0000-0000-000028120000}"/>
    <cellStyle name="Normal 2 11" xfId="431" xr:uid="{00000000-0005-0000-0000-000029120000}"/>
    <cellStyle name="Normal 2 12" xfId="432" xr:uid="{00000000-0005-0000-0000-00002A120000}"/>
    <cellStyle name="Normal 2 13" xfId="433" xr:uid="{00000000-0005-0000-0000-00002B120000}"/>
    <cellStyle name="Normal 2 14" xfId="434" xr:uid="{00000000-0005-0000-0000-00002C120000}"/>
    <cellStyle name="Normal 2 15" xfId="435" xr:uid="{00000000-0005-0000-0000-00002D120000}"/>
    <cellStyle name="Normal 2 16" xfId="436" xr:uid="{00000000-0005-0000-0000-00002E120000}"/>
    <cellStyle name="Normal 2 17" xfId="437" xr:uid="{00000000-0005-0000-0000-00002F120000}"/>
    <cellStyle name="Normal 2 18" xfId="438" xr:uid="{00000000-0005-0000-0000-000030120000}"/>
    <cellStyle name="Normal 2 19" xfId="439" xr:uid="{00000000-0005-0000-0000-000031120000}"/>
    <cellStyle name="Normal 2 2" xfId="33" xr:uid="{00000000-0005-0000-0000-000032120000}"/>
    <cellStyle name="Normal 2 2 2" xfId="440" xr:uid="{00000000-0005-0000-0000-000033120000}"/>
    <cellStyle name="Normal 2 20" xfId="441" xr:uid="{00000000-0005-0000-0000-000034120000}"/>
    <cellStyle name="Normal 2 21" xfId="442" xr:uid="{00000000-0005-0000-0000-000035120000}"/>
    <cellStyle name="Normal 2 22" xfId="443" xr:uid="{00000000-0005-0000-0000-000036120000}"/>
    <cellStyle name="Normal 2 23" xfId="444" xr:uid="{00000000-0005-0000-0000-000037120000}"/>
    <cellStyle name="Normal 2 24" xfId="445" xr:uid="{00000000-0005-0000-0000-000038120000}"/>
    <cellStyle name="Normal 2 25" xfId="446" xr:uid="{00000000-0005-0000-0000-000039120000}"/>
    <cellStyle name="Normal 2 26" xfId="447" xr:uid="{00000000-0005-0000-0000-00003A120000}"/>
    <cellStyle name="Normal 2 27" xfId="448" xr:uid="{00000000-0005-0000-0000-00003B120000}"/>
    <cellStyle name="Normal 2 28" xfId="449" xr:uid="{00000000-0005-0000-0000-00003C120000}"/>
    <cellStyle name="Normal 2 29" xfId="450" xr:uid="{00000000-0005-0000-0000-00003D120000}"/>
    <cellStyle name="Normal 2 3" xfId="451" xr:uid="{00000000-0005-0000-0000-00003E120000}"/>
    <cellStyle name="Normal 2 30" xfId="452" xr:uid="{00000000-0005-0000-0000-00003F120000}"/>
    <cellStyle name="Normal 2 31" xfId="453" xr:uid="{00000000-0005-0000-0000-000040120000}"/>
    <cellStyle name="Normal 2 32" xfId="454" xr:uid="{00000000-0005-0000-0000-000041120000}"/>
    <cellStyle name="Normal 2 33" xfId="455" xr:uid="{00000000-0005-0000-0000-000042120000}"/>
    <cellStyle name="Normal 2 34" xfId="456" xr:uid="{00000000-0005-0000-0000-000043120000}"/>
    <cellStyle name="Normal 2 35" xfId="457" xr:uid="{00000000-0005-0000-0000-000044120000}"/>
    <cellStyle name="Normal 2 36" xfId="458" xr:uid="{00000000-0005-0000-0000-000045120000}"/>
    <cellStyle name="Normal 2 37" xfId="459" xr:uid="{00000000-0005-0000-0000-000046120000}"/>
    <cellStyle name="Normal 2 38" xfId="460" xr:uid="{00000000-0005-0000-0000-000047120000}"/>
    <cellStyle name="Normal 2 39" xfId="461" xr:uid="{00000000-0005-0000-0000-000048120000}"/>
    <cellStyle name="Normal 2 4" xfId="462" xr:uid="{00000000-0005-0000-0000-000049120000}"/>
    <cellStyle name="Normal 2 40" xfId="463" xr:uid="{00000000-0005-0000-0000-00004A120000}"/>
    <cellStyle name="Normal 2 41" xfId="464" xr:uid="{00000000-0005-0000-0000-00004B120000}"/>
    <cellStyle name="Normal 2 42" xfId="465" xr:uid="{00000000-0005-0000-0000-00004C120000}"/>
    <cellStyle name="Normal 2 43" xfId="466" xr:uid="{00000000-0005-0000-0000-00004D120000}"/>
    <cellStyle name="Normal 2 44" xfId="467" xr:uid="{00000000-0005-0000-0000-00004E120000}"/>
    <cellStyle name="Normal 2 45" xfId="468" xr:uid="{00000000-0005-0000-0000-00004F120000}"/>
    <cellStyle name="Normal 2 46" xfId="469" xr:uid="{00000000-0005-0000-0000-000050120000}"/>
    <cellStyle name="Normal 2 47" xfId="470" xr:uid="{00000000-0005-0000-0000-000051120000}"/>
    <cellStyle name="Normal 2 48" xfId="471" xr:uid="{00000000-0005-0000-0000-000052120000}"/>
    <cellStyle name="Normal 2 49" xfId="472" xr:uid="{00000000-0005-0000-0000-000053120000}"/>
    <cellStyle name="Normal 2 5" xfId="473" xr:uid="{00000000-0005-0000-0000-000054120000}"/>
    <cellStyle name="Normal 2 50" xfId="474" xr:uid="{00000000-0005-0000-0000-000055120000}"/>
    <cellStyle name="Normal 2 51" xfId="475" xr:uid="{00000000-0005-0000-0000-000056120000}"/>
    <cellStyle name="Normal 2 52" xfId="476" xr:uid="{00000000-0005-0000-0000-000057120000}"/>
    <cellStyle name="Normal 2 53" xfId="477" xr:uid="{00000000-0005-0000-0000-000058120000}"/>
    <cellStyle name="Normal 2 54" xfId="478" xr:uid="{00000000-0005-0000-0000-000059120000}"/>
    <cellStyle name="Normal 2 55" xfId="479" xr:uid="{00000000-0005-0000-0000-00005A120000}"/>
    <cellStyle name="Normal 2 56" xfId="480" xr:uid="{00000000-0005-0000-0000-00005B120000}"/>
    <cellStyle name="Normal 2 57" xfId="481" xr:uid="{00000000-0005-0000-0000-00005C120000}"/>
    <cellStyle name="Normal 2 58" xfId="482" xr:uid="{00000000-0005-0000-0000-00005D120000}"/>
    <cellStyle name="Normal 2 59" xfId="483" xr:uid="{00000000-0005-0000-0000-00005E120000}"/>
    <cellStyle name="Normal 2 6" xfId="484" xr:uid="{00000000-0005-0000-0000-00005F120000}"/>
    <cellStyle name="Normal 2 60" xfId="485" xr:uid="{00000000-0005-0000-0000-000060120000}"/>
    <cellStyle name="Normal 2 61" xfId="486" xr:uid="{00000000-0005-0000-0000-000061120000}"/>
    <cellStyle name="Normal 2 62" xfId="487" xr:uid="{00000000-0005-0000-0000-000062120000}"/>
    <cellStyle name="Normal 2 63" xfId="488" xr:uid="{00000000-0005-0000-0000-000063120000}"/>
    <cellStyle name="Normal 2 64" xfId="489" xr:uid="{00000000-0005-0000-0000-000064120000}"/>
    <cellStyle name="Normal 2 65" xfId="490" xr:uid="{00000000-0005-0000-0000-000065120000}"/>
    <cellStyle name="Normal 2 66" xfId="491" xr:uid="{00000000-0005-0000-0000-000066120000}"/>
    <cellStyle name="Normal 2 67" xfId="492" xr:uid="{00000000-0005-0000-0000-000067120000}"/>
    <cellStyle name="Normal 2 68" xfId="493" xr:uid="{00000000-0005-0000-0000-000068120000}"/>
    <cellStyle name="Normal 2 69" xfId="494" xr:uid="{00000000-0005-0000-0000-000069120000}"/>
    <cellStyle name="Normal 2 7" xfId="495" xr:uid="{00000000-0005-0000-0000-00006A120000}"/>
    <cellStyle name="Normal 2 70" xfId="496" xr:uid="{00000000-0005-0000-0000-00006B120000}"/>
    <cellStyle name="Normal 2 71" xfId="497" xr:uid="{00000000-0005-0000-0000-00006C120000}"/>
    <cellStyle name="Normal 2 72" xfId="498" xr:uid="{00000000-0005-0000-0000-00006D120000}"/>
    <cellStyle name="Normal 2 73" xfId="499" xr:uid="{00000000-0005-0000-0000-00006E120000}"/>
    <cellStyle name="Normal 2 74" xfId="500" xr:uid="{00000000-0005-0000-0000-00006F120000}"/>
    <cellStyle name="Normal 2 75" xfId="501" xr:uid="{00000000-0005-0000-0000-000070120000}"/>
    <cellStyle name="Normal 2 76" xfId="502" xr:uid="{00000000-0005-0000-0000-000071120000}"/>
    <cellStyle name="Normal 2 77" xfId="503" xr:uid="{00000000-0005-0000-0000-000072120000}"/>
    <cellStyle name="Normal 2 78" xfId="504" xr:uid="{00000000-0005-0000-0000-000073120000}"/>
    <cellStyle name="Normal 2 79" xfId="505" xr:uid="{00000000-0005-0000-0000-000074120000}"/>
    <cellStyle name="Normal 2 8" xfId="506" xr:uid="{00000000-0005-0000-0000-000075120000}"/>
    <cellStyle name="Normal 2 80" xfId="507" xr:uid="{00000000-0005-0000-0000-000076120000}"/>
    <cellStyle name="Normal 2 81" xfId="508" xr:uid="{00000000-0005-0000-0000-000077120000}"/>
    <cellStyle name="Normal 2 82" xfId="509" xr:uid="{00000000-0005-0000-0000-000078120000}"/>
    <cellStyle name="Normal 2 83" xfId="510" xr:uid="{00000000-0005-0000-0000-000079120000}"/>
    <cellStyle name="Normal 2 84" xfId="511" xr:uid="{00000000-0005-0000-0000-00007A120000}"/>
    <cellStyle name="Normal 2 85" xfId="512" xr:uid="{00000000-0005-0000-0000-00007B120000}"/>
    <cellStyle name="Normal 2 86" xfId="513" xr:uid="{00000000-0005-0000-0000-00007C120000}"/>
    <cellStyle name="Normal 2 87" xfId="514" xr:uid="{00000000-0005-0000-0000-00007D120000}"/>
    <cellStyle name="Normal 2 88" xfId="515" xr:uid="{00000000-0005-0000-0000-00007E120000}"/>
    <cellStyle name="Normal 2 89" xfId="516" xr:uid="{00000000-0005-0000-0000-00007F120000}"/>
    <cellStyle name="Normal 2 9" xfId="517" xr:uid="{00000000-0005-0000-0000-000080120000}"/>
    <cellStyle name="Normal 2_BS S-Sch" xfId="518" xr:uid="{00000000-0005-0000-0000-000081120000}"/>
    <cellStyle name="Normal 20" xfId="519" xr:uid="{00000000-0005-0000-0000-000082120000}"/>
    <cellStyle name="Normal 21" xfId="818" xr:uid="{00000000-0005-0000-0000-000083120000}"/>
    <cellStyle name="Normal 22" xfId="819" xr:uid="{00000000-0005-0000-0000-000084120000}"/>
    <cellStyle name="Normal 23" xfId="820" xr:uid="{00000000-0005-0000-0000-000085120000}"/>
    <cellStyle name="Normal 24" xfId="822" xr:uid="{00000000-0005-0000-0000-000086120000}"/>
    <cellStyle name="Normal 25" xfId="520" xr:uid="{00000000-0005-0000-0000-000087120000}"/>
    <cellStyle name="Normal 26" xfId="521" xr:uid="{00000000-0005-0000-0000-000088120000}"/>
    <cellStyle name="Normal 27" xfId="823" xr:uid="{00000000-0005-0000-0000-000089120000}"/>
    <cellStyle name="Normal 28" xfId="725" xr:uid="{00000000-0005-0000-0000-00008A120000}"/>
    <cellStyle name="Normal 29" xfId="830" xr:uid="{00000000-0005-0000-0000-00008B120000}"/>
    <cellStyle name="Normal 3" xfId="4" xr:uid="{00000000-0005-0000-0000-00008C120000}"/>
    <cellStyle name="Normal 3 10" xfId="522" xr:uid="{00000000-0005-0000-0000-00008D120000}"/>
    <cellStyle name="Normal 3 11" xfId="523" xr:uid="{00000000-0005-0000-0000-00008E120000}"/>
    <cellStyle name="Normal 3 12" xfId="524" xr:uid="{00000000-0005-0000-0000-00008F120000}"/>
    <cellStyle name="Normal 3 13" xfId="525" xr:uid="{00000000-0005-0000-0000-000090120000}"/>
    <cellStyle name="Normal 3 14" xfId="526" xr:uid="{00000000-0005-0000-0000-000091120000}"/>
    <cellStyle name="Normal 3 15" xfId="527" xr:uid="{00000000-0005-0000-0000-000092120000}"/>
    <cellStyle name="Normal 3 16" xfId="528" xr:uid="{00000000-0005-0000-0000-000093120000}"/>
    <cellStyle name="Normal 3 17" xfId="529" xr:uid="{00000000-0005-0000-0000-000094120000}"/>
    <cellStyle name="Normal 3 18" xfId="530" xr:uid="{00000000-0005-0000-0000-000095120000}"/>
    <cellStyle name="Normal 3 19" xfId="531" xr:uid="{00000000-0005-0000-0000-000096120000}"/>
    <cellStyle name="Normal 3 2" xfId="25" xr:uid="{00000000-0005-0000-0000-000097120000}"/>
    <cellStyle name="Normal 3 2 2" xfId="35" xr:uid="{00000000-0005-0000-0000-000098120000}"/>
    <cellStyle name="Normal 3 2 3" xfId="532" xr:uid="{00000000-0005-0000-0000-000099120000}"/>
    <cellStyle name="Normal 3 20" xfId="533" xr:uid="{00000000-0005-0000-0000-00009A120000}"/>
    <cellStyle name="Normal 3 21" xfId="534" xr:uid="{00000000-0005-0000-0000-00009B120000}"/>
    <cellStyle name="Normal 3 22" xfId="535" xr:uid="{00000000-0005-0000-0000-00009C120000}"/>
    <cellStyle name="Normal 3 23" xfId="536" xr:uid="{00000000-0005-0000-0000-00009D120000}"/>
    <cellStyle name="Normal 3 24" xfId="537" xr:uid="{00000000-0005-0000-0000-00009E120000}"/>
    <cellStyle name="Normal 3 25" xfId="538" xr:uid="{00000000-0005-0000-0000-00009F120000}"/>
    <cellStyle name="Normal 3 26" xfId="539" xr:uid="{00000000-0005-0000-0000-0000A0120000}"/>
    <cellStyle name="Normal 3 27" xfId="540" xr:uid="{00000000-0005-0000-0000-0000A1120000}"/>
    <cellStyle name="Normal 3 28" xfId="541" xr:uid="{00000000-0005-0000-0000-0000A2120000}"/>
    <cellStyle name="Normal 3 29" xfId="542" xr:uid="{00000000-0005-0000-0000-0000A3120000}"/>
    <cellStyle name="Normal 3 3" xfId="34" xr:uid="{00000000-0005-0000-0000-0000A4120000}"/>
    <cellStyle name="Normal 3 3 2" xfId="543" xr:uid="{00000000-0005-0000-0000-0000A5120000}"/>
    <cellStyle name="Normal 3 30" xfId="544" xr:uid="{00000000-0005-0000-0000-0000A6120000}"/>
    <cellStyle name="Normal 3 31" xfId="545" xr:uid="{00000000-0005-0000-0000-0000A7120000}"/>
    <cellStyle name="Normal 3 32" xfId="546" xr:uid="{00000000-0005-0000-0000-0000A8120000}"/>
    <cellStyle name="Normal 3 33" xfId="547" xr:uid="{00000000-0005-0000-0000-0000A9120000}"/>
    <cellStyle name="Normal 3 34" xfId="548" xr:uid="{00000000-0005-0000-0000-0000AA120000}"/>
    <cellStyle name="Normal 3 35" xfId="549" xr:uid="{00000000-0005-0000-0000-0000AB120000}"/>
    <cellStyle name="Normal 3 36" xfId="550" xr:uid="{00000000-0005-0000-0000-0000AC120000}"/>
    <cellStyle name="Normal 3 37" xfId="551" xr:uid="{00000000-0005-0000-0000-0000AD120000}"/>
    <cellStyle name="Normal 3 38" xfId="552" xr:uid="{00000000-0005-0000-0000-0000AE120000}"/>
    <cellStyle name="Normal 3 39" xfId="553" xr:uid="{00000000-0005-0000-0000-0000AF120000}"/>
    <cellStyle name="Normal 3 4" xfId="554" xr:uid="{00000000-0005-0000-0000-0000B0120000}"/>
    <cellStyle name="Normal 3 40" xfId="555" xr:uid="{00000000-0005-0000-0000-0000B1120000}"/>
    <cellStyle name="Normal 3 41" xfId="556" xr:uid="{00000000-0005-0000-0000-0000B2120000}"/>
    <cellStyle name="Normal 3 42" xfId="557" xr:uid="{00000000-0005-0000-0000-0000B3120000}"/>
    <cellStyle name="Normal 3 43" xfId="558" xr:uid="{00000000-0005-0000-0000-0000B4120000}"/>
    <cellStyle name="Normal 3 44" xfId="559" xr:uid="{00000000-0005-0000-0000-0000B5120000}"/>
    <cellStyle name="Normal 3 45" xfId="560" xr:uid="{00000000-0005-0000-0000-0000B6120000}"/>
    <cellStyle name="Normal 3 46" xfId="561" xr:uid="{00000000-0005-0000-0000-0000B7120000}"/>
    <cellStyle name="Normal 3 47" xfId="562" xr:uid="{00000000-0005-0000-0000-0000B8120000}"/>
    <cellStyle name="Normal 3 48" xfId="563" xr:uid="{00000000-0005-0000-0000-0000B9120000}"/>
    <cellStyle name="Normal 3 49" xfId="564" xr:uid="{00000000-0005-0000-0000-0000BA120000}"/>
    <cellStyle name="Normal 3 5" xfId="565" xr:uid="{00000000-0005-0000-0000-0000BB120000}"/>
    <cellStyle name="Normal 3 50" xfId="566" xr:uid="{00000000-0005-0000-0000-0000BC120000}"/>
    <cellStyle name="Normal 3 51" xfId="567" xr:uid="{00000000-0005-0000-0000-0000BD120000}"/>
    <cellStyle name="Normal 3 52" xfId="568" xr:uid="{00000000-0005-0000-0000-0000BE120000}"/>
    <cellStyle name="Normal 3 53" xfId="569" xr:uid="{00000000-0005-0000-0000-0000BF120000}"/>
    <cellStyle name="Normal 3 6" xfId="570" xr:uid="{00000000-0005-0000-0000-0000C0120000}"/>
    <cellStyle name="Normal 3 7" xfId="571" xr:uid="{00000000-0005-0000-0000-0000C1120000}"/>
    <cellStyle name="Normal 3 8" xfId="572" xr:uid="{00000000-0005-0000-0000-0000C2120000}"/>
    <cellStyle name="Normal 3 9" xfId="573" xr:uid="{00000000-0005-0000-0000-0000C3120000}"/>
    <cellStyle name="Normal 30" xfId="726" xr:uid="{00000000-0005-0000-0000-0000C4120000}"/>
    <cellStyle name="Normal 31" xfId="831" xr:uid="{00000000-0005-0000-0000-0000C5120000}"/>
    <cellStyle name="Normal 32" xfId="834" xr:uid="{00000000-0005-0000-0000-0000C6120000}"/>
    <cellStyle name="Normal 33" xfId="574" xr:uid="{00000000-0005-0000-0000-0000C7120000}"/>
    <cellStyle name="Normal 33 10" xfId="575" xr:uid="{00000000-0005-0000-0000-0000C8120000}"/>
    <cellStyle name="Normal 33 11" xfId="576" xr:uid="{00000000-0005-0000-0000-0000C9120000}"/>
    <cellStyle name="Normal 33 12" xfId="577" xr:uid="{00000000-0005-0000-0000-0000CA120000}"/>
    <cellStyle name="Normal 33 13" xfId="578" xr:uid="{00000000-0005-0000-0000-0000CB120000}"/>
    <cellStyle name="Normal 33 14" xfId="579" xr:uid="{00000000-0005-0000-0000-0000CC120000}"/>
    <cellStyle name="Normal 33 15" xfId="580" xr:uid="{00000000-0005-0000-0000-0000CD120000}"/>
    <cellStyle name="Normal 33 16" xfId="581" xr:uid="{00000000-0005-0000-0000-0000CE120000}"/>
    <cellStyle name="Normal 33 17" xfId="582" xr:uid="{00000000-0005-0000-0000-0000CF120000}"/>
    <cellStyle name="Normal 33 18" xfId="583" xr:uid="{00000000-0005-0000-0000-0000D0120000}"/>
    <cellStyle name="Normal 33 19" xfId="584" xr:uid="{00000000-0005-0000-0000-0000D1120000}"/>
    <cellStyle name="Normal 33 2" xfId="585" xr:uid="{00000000-0005-0000-0000-0000D2120000}"/>
    <cellStyle name="Normal 33 20" xfId="586" xr:uid="{00000000-0005-0000-0000-0000D3120000}"/>
    <cellStyle name="Normal 33 21" xfId="587" xr:uid="{00000000-0005-0000-0000-0000D4120000}"/>
    <cellStyle name="Normal 33 3" xfId="588" xr:uid="{00000000-0005-0000-0000-0000D5120000}"/>
    <cellStyle name="Normal 33 4" xfId="589" xr:uid="{00000000-0005-0000-0000-0000D6120000}"/>
    <cellStyle name="Normal 33 5" xfId="590" xr:uid="{00000000-0005-0000-0000-0000D7120000}"/>
    <cellStyle name="Normal 33 6" xfId="591" xr:uid="{00000000-0005-0000-0000-0000D8120000}"/>
    <cellStyle name="Normal 33 7" xfId="592" xr:uid="{00000000-0005-0000-0000-0000D9120000}"/>
    <cellStyle name="Normal 33 8" xfId="593" xr:uid="{00000000-0005-0000-0000-0000DA120000}"/>
    <cellStyle name="Normal 33 9" xfId="594" xr:uid="{00000000-0005-0000-0000-0000DB120000}"/>
    <cellStyle name="Normal 33_BS S-Sch" xfId="595" xr:uid="{00000000-0005-0000-0000-0000DC120000}"/>
    <cellStyle name="Normal 34" xfId="596" xr:uid="{00000000-0005-0000-0000-0000DD120000}"/>
    <cellStyle name="Normal 35" xfId="835" xr:uid="{00000000-0005-0000-0000-0000DE120000}"/>
    <cellStyle name="Normal 36" xfId="597" xr:uid="{00000000-0005-0000-0000-0000DF120000}"/>
    <cellStyle name="Normal 37" xfId="833" xr:uid="{00000000-0005-0000-0000-0000E0120000}"/>
    <cellStyle name="Normal 38" xfId="837" xr:uid="{00000000-0005-0000-0000-0000E1120000}"/>
    <cellStyle name="Normal 39" xfId="598" xr:uid="{00000000-0005-0000-0000-0000E2120000}"/>
    <cellStyle name="Normal 4" xfId="30" xr:uid="{00000000-0005-0000-0000-0000E3120000}"/>
    <cellStyle name="Normal 4 10" xfId="600" xr:uid="{00000000-0005-0000-0000-0000E4120000}"/>
    <cellStyle name="Normal 4 11" xfId="601" xr:uid="{00000000-0005-0000-0000-0000E5120000}"/>
    <cellStyle name="Normal 4 12" xfId="602" xr:uid="{00000000-0005-0000-0000-0000E6120000}"/>
    <cellStyle name="Normal 4 13" xfId="603" xr:uid="{00000000-0005-0000-0000-0000E7120000}"/>
    <cellStyle name="Normal 4 14" xfId="604" xr:uid="{00000000-0005-0000-0000-0000E8120000}"/>
    <cellStyle name="Normal 4 15" xfId="605" xr:uid="{00000000-0005-0000-0000-0000E9120000}"/>
    <cellStyle name="Normal 4 16" xfId="606" xr:uid="{00000000-0005-0000-0000-0000EA120000}"/>
    <cellStyle name="Normal 4 2" xfId="607" xr:uid="{00000000-0005-0000-0000-0000EB120000}"/>
    <cellStyle name="Normal 4 3" xfId="608" xr:uid="{00000000-0005-0000-0000-0000EC120000}"/>
    <cellStyle name="Normal 4 4" xfId="609" xr:uid="{00000000-0005-0000-0000-0000ED120000}"/>
    <cellStyle name="Normal 4 5" xfId="610" xr:uid="{00000000-0005-0000-0000-0000EE120000}"/>
    <cellStyle name="Normal 4 6" xfId="611" xr:uid="{00000000-0005-0000-0000-0000EF120000}"/>
    <cellStyle name="Normal 4 7" xfId="612" xr:uid="{00000000-0005-0000-0000-0000F0120000}"/>
    <cellStyle name="Normal 4 8" xfId="613" xr:uid="{00000000-0005-0000-0000-0000F1120000}"/>
    <cellStyle name="Normal 4 9" xfId="614" xr:uid="{00000000-0005-0000-0000-0000F2120000}"/>
    <cellStyle name="Normal 4_BS S-Sch" xfId="615" xr:uid="{00000000-0005-0000-0000-0000F3120000}"/>
    <cellStyle name="Normal 40" xfId="616" xr:uid="{00000000-0005-0000-0000-0000F4120000}"/>
    <cellStyle name="Normal 41" xfId="838" xr:uid="{00000000-0005-0000-0000-0000F5120000}"/>
    <cellStyle name="Normal 42" xfId="839" xr:uid="{00000000-0005-0000-0000-0000F6120000}"/>
    <cellStyle name="Normal 43" xfId="832" xr:uid="{00000000-0005-0000-0000-0000F7120000}"/>
    <cellStyle name="Normal 44" xfId="617" xr:uid="{00000000-0005-0000-0000-0000F8120000}"/>
    <cellStyle name="Normal 45" xfId="840" xr:uid="{00000000-0005-0000-0000-0000F9120000}"/>
    <cellStyle name="Normal 46" xfId="733" xr:uid="{00000000-0005-0000-0000-0000FA120000}"/>
    <cellStyle name="Normal 47" xfId="843" xr:uid="{00000000-0005-0000-0000-0000FB120000}"/>
    <cellStyle name="Normal 48" xfId="845" xr:uid="{00000000-0005-0000-0000-0000FC120000}"/>
    <cellStyle name="Normal 49" xfId="850" xr:uid="{00000000-0005-0000-0000-0000FD120000}"/>
    <cellStyle name="Normal 5" xfId="31" xr:uid="{00000000-0005-0000-0000-0000FE120000}"/>
    <cellStyle name="Normal 5 10" xfId="619" xr:uid="{00000000-0005-0000-0000-0000FF120000}"/>
    <cellStyle name="Normal 5 11" xfId="620" xr:uid="{00000000-0005-0000-0000-000000130000}"/>
    <cellStyle name="Normal 5 12" xfId="621" xr:uid="{00000000-0005-0000-0000-000001130000}"/>
    <cellStyle name="Normal 5 13" xfId="622" xr:uid="{00000000-0005-0000-0000-000002130000}"/>
    <cellStyle name="Normal 5 14" xfId="623" xr:uid="{00000000-0005-0000-0000-000003130000}"/>
    <cellStyle name="Normal 5 15" xfId="618" xr:uid="{00000000-0005-0000-0000-000004130000}"/>
    <cellStyle name="Normal 5 2" xfId="624" xr:uid="{00000000-0005-0000-0000-000005130000}"/>
    <cellStyle name="Normal 5 3" xfId="625" xr:uid="{00000000-0005-0000-0000-000006130000}"/>
    <cellStyle name="Normal 5 4" xfId="626" xr:uid="{00000000-0005-0000-0000-000007130000}"/>
    <cellStyle name="Normal 5 5" xfId="627" xr:uid="{00000000-0005-0000-0000-000008130000}"/>
    <cellStyle name="Normal 5 6" xfId="628" xr:uid="{00000000-0005-0000-0000-000009130000}"/>
    <cellStyle name="Normal 5 7" xfId="629" xr:uid="{00000000-0005-0000-0000-00000A130000}"/>
    <cellStyle name="Normal 5 8" xfId="630" xr:uid="{00000000-0005-0000-0000-00000B130000}"/>
    <cellStyle name="Normal 5 9" xfId="631" xr:uid="{00000000-0005-0000-0000-00000C130000}"/>
    <cellStyle name="Normal 50" xfId="851" xr:uid="{00000000-0005-0000-0000-00000D130000}"/>
    <cellStyle name="Normal 51" xfId="849" xr:uid="{00000000-0005-0000-0000-00000E130000}"/>
    <cellStyle name="Normal 57" xfId="632" xr:uid="{00000000-0005-0000-0000-00000F130000}"/>
    <cellStyle name="Normal 6" xfId="633" xr:uid="{00000000-0005-0000-0000-000010130000}"/>
    <cellStyle name="Normal 6 2" xfId="634" xr:uid="{00000000-0005-0000-0000-000011130000}"/>
    <cellStyle name="Normal 6 3" xfId="635" xr:uid="{00000000-0005-0000-0000-000012130000}"/>
    <cellStyle name="Normal 61" xfId="2830" xr:uid="{00000000-0005-0000-0000-000013130000}"/>
    <cellStyle name="Normal 7" xfId="636" xr:uid="{00000000-0005-0000-0000-000014130000}"/>
    <cellStyle name="Normal 7 2" xfId="637" xr:uid="{00000000-0005-0000-0000-000015130000}"/>
    <cellStyle name="Normal 7 3" xfId="638" xr:uid="{00000000-0005-0000-0000-000016130000}"/>
    <cellStyle name="Normal 7_BS S-Sch" xfId="639" xr:uid="{00000000-0005-0000-0000-000017130000}"/>
    <cellStyle name="Normal 8" xfId="640" xr:uid="{00000000-0005-0000-0000-000018130000}"/>
    <cellStyle name="Normal 8 2" xfId="641" xr:uid="{00000000-0005-0000-0000-000019130000}"/>
    <cellStyle name="Normal 8_BS S-Sch" xfId="642" xr:uid="{00000000-0005-0000-0000-00001A130000}"/>
    <cellStyle name="Normal 9" xfId="643" xr:uid="{00000000-0005-0000-0000-00001B130000}"/>
    <cellStyle name="Normal 9 10" xfId="644" xr:uid="{00000000-0005-0000-0000-00001C130000}"/>
    <cellStyle name="Normal 9 11" xfId="645" xr:uid="{00000000-0005-0000-0000-00001D130000}"/>
    <cellStyle name="Normal 9 12" xfId="646" xr:uid="{00000000-0005-0000-0000-00001E130000}"/>
    <cellStyle name="Normal 9 13" xfId="647" xr:uid="{00000000-0005-0000-0000-00001F130000}"/>
    <cellStyle name="Normal 9 14" xfId="648" xr:uid="{00000000-0005-0000-0000-000020130000}"/>
    <cellStyle name="Normal 9 15" xfId="649" xr:uid="{00000000-0005-0000-0000-000021130000}"/>
    <cellStyle name="Normal 9 2" xfId="650" xr:uid="{00000000-0005-0000-0000-000022130000}"/>
    <cellStyle name="Normal 9 3" xfId="651" xr:uid="{00000000-0005-0000-0000-000023130000}"/>
    <cellStyle name="Normal 9 4" xfId="652" xr:uid="{00000000-0005-0000-0000-000024130000}"/>
    <cellStyle name="Normal 9 5" xfId="653" xr:uid="{00000000-0005-0000-0000-000025130000}"/>
    <cellStyle name="Normal 9 6" xfId="654" xr:uid="{00000000-0005-0000-0000-000026130000}"/>
    <cellStyle name="Normal 9 7" xfId="655" xr:uid="{00000000-0005-0000-0000-000027130000}"/>
    <cellStyle name="Normal 9 8" xfId="656" xr:uid="{00000000-0005-0000-0000-000028130000}"/>
    <cellStyle name="Normal 9 9" xfId="657" xr:uid="{00000000-0005-0000-0000-000029130000}"/>
    <cellStyle name="Note 2" xfId="658" xr:uid="{00000000-0005-0000-0000-00002A130000}"/>
    <cellStyle name="Output Amounts" xfId="659" xr:uid="{00000000-0005-0000-0000-00002B130000}"/>
    <cellStyle name="Output Column Headings" xfId="660" xr:uid="{00000000-0005-0000-0000-00002C130000}"/>
    <cellStyle name="Output Line Items" xfId="661" xr:uid="{00000000-0005-0000-0000-00002D130000}"/>
    <cellStyle name="Output Report Heading" xfId="662" xr:uid="{00000000-0005-0000-0000-00002E130000}"/>
    <cellStyle name="Output Report Title" xfId="663" xr:uid="{00000000-0005-0000-0000-00002F130000}"/>
    <cellStyle name="Percent" xfId="3" builtinId="5"/>
    <cellStyle name="Percent [0]" xfId="664" xr:uid="{00000000-0005-0000-0000-000031130000}"/>
    <cellStyle name="Percent [00]" xfId="665" xr:uid="{00000000-0005-0000-0000-000032130000}"/>
    <cellStyle name="Percent [2]" xfId="666" xr:uid="{00000000-0005-0000-0000-000033130000}"/>
    <cellStyle name="Percent [2] 2" xfId="667" xr:uid="{00000000-0005-0000-0000-000034130000}"/>
    <cellStyle name="Percent 2" xfId="668" xr:uid="{00000000-0005-0000-0000-000035130000}"/>
    <cellStyle name="Percent 2 10" xfId="669" xr:uid="{00000000-0005-0000-0000-000036130000}"/>
    <cellStyle name="Percent 2 11" xfId="670" xr:uid="{00000000-0005-0000-0000-000037130000}"/>
    <cellStyle name="Percent 2 12" xfId="671" xr:uid="{00000000-0005-0000-0000-000038130000}"/>
    <cellStyle name="Percent 2 13" xfId="672" xr:uid="{00000000-0005-0000-0000-000039130000}"/>
    <cellStyle name="Percent 2 14" xfId="673" xr:uid="{00000000-0005-0000-0000-00003A130000}"/>
    <cellStyle name="Percent 2 15" xfId="674" xr:uid="{00000000-0005-0000-0000-00003B130000}"/>
    <cellStyle name="Percent 2 16" xfId="675" xr:uid="{00000000-0005-0000-0000-00003C130000}"/>
    <cellStyle name="Percent 2 17" xfId="676" xr:uid="{00000000-0005-0000-0000-00003D130000}"/>
    <cellStyle name="Percent 2 18" xfId="677" xr:uid="{00000000-0005-0000-0000-00003E130000}"/>
    <cellStyle name="Percent 2 19" xfId="678" xr:uid="{00000000-0005-0000-0000-00003F130000}"/>
    <cellStyle name="Percent 2 2" xfId="679" xr:uid="{00000000-0005-0000-0000-000040130000}"/>
    <cellStyle name="Percent 2 20" xfId="680" xr:uid="{00000000-0005-0000-0000-000041130000}"/>
    <cellStyle name="Percent 2 21" xfId="681" xr:uid="{00000000-0005-0000-0000-000042130000}"/>
    <cellStyle name="Percent 2 22" xfId="682" xr:uid="{00000000-0005-0000-0000-000043130000}"/>
    <cellStyle name="Percent 2 23" xfId="683" xr:uid="{00000000-0005-0000-0000-000044130000}"/>
    <cellStyle name="Percent 2 24" xfId="684" xr:uid="{00000000-0005-0000-0000-000045130000}"/>
    <cellStyle name="Percent 2 25" xfId="685" xr:uid="{00000000-0005-0000-0000-000046130000}"/>
    <cellStyle name="Percent 2 26" xfId="686" xr:uid="{00000000-0005-0000-0000-000047130000}"/>
    <cellStyle name="Percent 2 3" xfId="687" xr:uid="{00000000-0005-0000-0000-000048130000}"/>
    <cellStyle name="Percent 2 4" xfId="688" xr:uid="{00000000-0005-0000-0000-000049130000}"/>
    <cellStyle name="Percent 2 5" xfId="689" xr:uid="{00000000-0005-0000-0000-00004A130000}"/>
    <cellStyle name="Percent 2 6" xfId="690" xr:uid="{00000000-0005-0000-0000-00004B130000}"/>
    <cellStyle name="Percent 2 7" xfId="691" xr:uid="{00000000-0005-0000-0000-00004C130000}"/>
    <cellStyle name="Percent 2 8" xfId="692" xr:uid="{00000000-0005-0000-0000-00004D130000}"/>
    <cellStyle name="Percent 2 9" xfId="693" xr:uid="{00000000-0005-0000-0000-00004E130000}"/>
    <cellStyle name="Percent 32" xfId="29" xr:uid="{00000000-0005-0000-0000-00004F130000}"/>
    <cellStyle name="Percent 7" xfId="694" xr:uid="{00000000-0005-0000-0000-000050130000}"/>
    <cellStyle name="PrePop Currency (0)" xfId="695" xr:uid="{00000000-0005-0000-0000-000051130000}"/>
    <cellStyle name="PrePop Currency (2)" xfId="696" xr:uid="{00000000-0005-0000-0000-000052130000}"/>
    <cellStyle name="PrePop Units (0)" xfId="697" xr:uid="{00000000-0005-0000-0000-000053130000}"/>
    <cellStyle name="PrePop Units (1)" xfId="698" xr:uid="{00000000-0005-0000-0000-000054130000}"/>
    <cellStyle name="PrePop Units (2)" xfId="699" xr:uid="{00000000-0005-0000-0000-000055130000}"/>
    <cellStyle name="RevList" xfId="700" xr:uid="{00000000-0005-0000-0000-000056130000}"/>
    <cellStyle name="SAPBEXaggItem" xfId="701" xr:uid="{00000000-0005-0000-0000-000057130000}"/>
    <cellStyle name="SAPBEXaggItem 2" xfId="722" xr:uid="{00000000-0005-0000-0000-000058130000}"/>
    <cellStyle name="SAPBEXaggItem 2 2" xfId="1037" xr:uid="{00000000-0005-0000-0000-000059130000}"/>
    <cellStyle name="SAPBEXaggItem 2 2 2" xfId="1825" xr:uid="{00000000-0005-0000-0000-00005A130000}"/>
    <cellStyle name="SAPBEXaggItem 2 2 2 2" xfId="4069" xr:uid="{00000000-0005-0000-0000-00005B130000}"/>
    <cellStyle name="SAPBEXaggItem 2 2 3" xfId="2549" xr:uid="{00000000-0005-0000-0000-00005C130000}"/>
    <cellStyle name="SAPBEXaggItem 2 2 3 2" xfId="4793" xr:uid="{00000000-0005-0000-0000-00005D130000}"/>
    <cellStyle name="SAPBEXaggItem 2 2 4" xfId="3283" xr:uid="{00000000-0005-0000-0000-00005E130000}"/>
    <cellStyle name="SAPBEXaggItem 2 3" xfId="1290" xr:uid="{00000000-0005-0000-0000-00005F130000}"/>
    <cellStyle name="SAPBEXaggItem 2 3 2" xfId="2077" xr:uid="{00000000-0005-0000-0000-000060130000}"/>
    <cellStyle name="SAPBEXaggItem 2 3 2 2" xfId="4321" xr:uid="{00000000-0005-0000-0000-000061130000}"/>
    <cellStyle name="SAPBEXaggItem 2 3 3" xfId="2800" xr:uid="{00000000-0005-0000-0000-000062130000}"/>
    <cellStyle name="SAPBEXaggItem 2 3 3 2" xfId="5044" xr:uid="{00000000-0005-0000-0000-000063130000}"/>
    <cellStyle name="SAPBEXaggItem 2 3 4" xfId="3535" xr:uid="{00000000-0005-0000-0000-000064130000}"/>
    <cellStyle name="SAPBEXaggItem 2 4" xfId="1557" xr:uid="{00000000-0005-0000-0000-000065130000}"/>
    <cellStyle name="SAPBEXaggItem 2 4 2" xfId="3801" xr:uid="{00000000-0005-0000-0000-000066130000}"/>
    <cellStyle name="SAPBEXaggItem 2 5" xfId="3015" xr:uid="{00000000-0005-0000-0000-000067130000}"/>
    <cellStyle name="SAPBEXaggItem 3" xfId="1029" xr:uid="{00000000-0005-0000-0000-000068130000}"/>
    <cellStyle name="SAPBEXaggItem 3 2" xfId="1817" xr:uid="{00000000-0005-0000-0000-000069130000}"/>
    <cellStyle name="SAPBEXaggItem 3 2 2" xfId="4061" xr:uid="{00000000-0005-0000-0000-00006A130000}"/>
    <cellStyle name="SAPBEXaggItem 3 3" xfId="2541" xr:uid="{00000000-0005-0000-0000-00006B130000}"/>
    <cellStyle name="SAPBEXaggItem 3 3 2" xfId="4785" xr:uid="{00000000-0005-0000-0000-00006C130000}"/>
    <cellStyle name="SAPBEXaggItem 3 4" xfId="3275" xr:uid="{00000000-0005-0000-0000-00006D130000}"/>
    <cellStyle name="SAPBEXaggItem 4" xfId="1283" xr:uid="{00000000-0005-0000-0000-00006E130000}"/>
    <cellStyle name="SAPBEXaggItem 4 2" xfId="2070" xr:uid="{00000000-0005-0000-0000-00006F130000}"/>
    <cellStyle name="SAPBEXaggItem 4 2 2" xfId="4314" xr:uid="{00000000-0005-0000-0000-000070130000}"/>
    <cellStyle name="SAPBEXaggItem 4 3" xfId="2793" xr:uid="{00000000-0005-0000-0000-000071130000}"/>
    <cellStyle name="SAPBEXaggItem 4 3 2" xfId="5037" xr:uid="{00000000-0005-0000-0000-000072130000}"/>
    <cellStyle name="SAPBEXaggItem 4 4" xfId="3528" xr:uid="{00000000-0005-0000-0000-000073130000}"/>
    <cellStyle name="SAPBEXaggItem 5" xfId="1550" xr:uid="{00000000-0005-0000-0000-000074130000}"/>
    <cellStyle name="SAPBEXaggItem 5 2" xfId="3794" xr:uid="{00000000-0005-0000-0000-000075130000}"/>
    <cellStyle name="SAPBEXaggItem 6" xfId="3008" xr:uid="{00000000-0005-0000-0000-000076130000}"/>
    <cellStyle name="SAPBEXchaText" xfId="702" xr:uid="{00000000-0005-0000-0000-000077130000}"/>
    <cellStyle name="SAPBEXstdData" xfId="703" xr:uid="{00000000-0005-0000-0000-000078130000}"/>
    <cellStyle name="SAPBEXstdData 2" xfId="721" xr:uid="{00000000-0005-0000-0000-000079130000}"/>
    <cellStyle name="SAPBEXstdData 2 2" xfId="1036" xr:uid="{00000000-0005-0000-0000-00007A130000}"/>
    <cellStyle name="SAPBEXstdData 2 2 2" xfId="1824" xr:uid="{00000000-0005-0000-0000-00007B130000}"/>
    <cellStyle name="SAPBEXstdData 2 2 2 2" xfId="4068" xr:uid="{00000000-0005-0000-0000-00007C130000}"/>
    <cellStyle name="SAPBEXstdData 2 2 3" xfId="2548" xr:uid="{00000000-0005-0000-0000-00007D130000}"/>
    <cellStyle name="SAPBEXstdData 2 2 3 2" xfId="4792" xr:uid="{00000000-0005-0000-0000-00007E130000}"/>
    <cellStyle name="SAPBEXstdData 2 2 4" xfId="3282" xr:uid="{00000000-0005-0000-0000-00007F130000}"/>
    <cellStyle name="SAPBEXstdData 2 3" xfId="1289" xr:uid="{00000000-0005-0000-0000-000080130000}"/>
    <cellStyle name="SAPBEXstdData 2 3 2" xfId="2076" xr:uid="{00000000-0005-0000-0000-000081130000}"/>
    <cellStyle name="SAPBEXstdData 2 3 2 2" xfId="4320" xr:uid="{00000000-0005-0000-0000-000082130000}"/>
    <cellStyle name="SAPBEXstdData 2 3 3" xfId="2799" xr:uid="{00000000-0005-0000-0000-000083130000}"/>
    <cellStyle name="SAPBEXstdData 2 3 3 2" xfId="5043" xr:uid="{00000000-0005-0000-0000-000084130000}"/>
    <cellStyle name="SAPBEXstdData 2 3 4" xfId="3534" xr:uid="{00000000-0005-0000-0000-000085130000}"/>
    <cellStyle name="SAPBEXstdData 2 4" xfId="1556" xr:uid="{00000000-0005-0000-0000-000086130000}"/>
    <cellStyle name="SAPBEXstdData 2 4 2" xfId="3800" xr:uid="{00000000-0005-0000-0000-000087130000}"/>
    <cellStyle name="SAPBEXstdData 2 5" xfId="3014" xr:uid="{00000000-0005-0000-0000-000088130000}"/>
    <cellStyle name="SAPBEXstdData 3" xfId="1030" xr:uid="{00000000-0005-0000-0000-000089130000}"/>
    <cellStyle name="SAPBEXstdData 3 2" xfId="1818" xr:uid="{00000000-0005-0000-0000-00008A130000}"/>
    <cellStyle name="SAPBEXstdData 3 2 2" xfId="4062" xr:uid="{00000000-0005-0000-0000-00008B130000}"/>
    <cellStyle name="SAPBEXstdData 3 3" xfId="2542" xr:uid="{00000000-0005-0000-0000-00008C130000}"/>
    <cellStyle name="SAPBEXstdData 3 3 2" xfId="4786" xr:uid="{00000000-0005-0000-0000-00008D130000}"/>
    <cellStyle name="SAPBEXstdData 3 4" xfId="3276" xr:uid="{00000000-0005-0000-0000-00008E130000}"/>
    <cellStyle name="SAPBEXstdData 4" xfId="1284" xr:uid="{00000000-0005-0000-0000-00008F130000}"/>
    <cellStyle name="SAPBEXstdData 4 2" xfId="2071" xr:uid="{00000000-0005-0000-0000-000090130000}"/>
    <cellStyle name="SAPBEXstdData 4 2 2" xfId="4315" xr:uid="{00000000-0005-0000-0000-000091130000}"/>
    <cellStyle name="SAPBEXstdData 4 3" xfId="2794" xr:uid="{00000000-0005-0000-0000-000092130000}"/>
    <cellStyle name="SAPBEXstdData 4 3 2" xfId="5038" xr:uid="{00000000-0005-0000-0000-000093130000}"/>
    <cellStyle name="SAPBEXstdData 4 4" xfId="3529" xr:uid="{00000000-0005-0000-0000-000094130000}"/>
    <cellStyle name="SAPBEXstdData 5" xfId="1551" xr:uid="{00000000-0005-0000-0000-000095130000}"/>
    <cellStyle name="SAPBEXstdData 5 2" xfId="3795" xr:uid="{00000000-0005-0000-0000-000096130000}"/>
    <cellStyle name="SAPBEXstdData 6" xfId="3009" xr:uid="{00000000-0005-0000-0000-000097130000}"/>
    <cellStyle name="SAPBEXstdItem" xfId="704" xr:uid="{00000000-0005-0000-0000-000098130000}"/>
    <cellStyle name="SAPBEXstdItem 2" xfId="720" xr:uid="{00000000-0005-0000-0000-000099130000}"/>
    <cellStyle name="SAPBEXstdItem 2 2" xfId="1035" xr:uid="{00000000-0005-0000-0000-00009A130000}"/>
    <cellStyle name="SAPBEXstdItem 2 2 2" xfId="1823" xr:uid="{00000000-0005-0000-0000-00009B130000}"/>
    <cellStyle name="SAPBEXstdItem 2 2 2 2" xfId="4067" xr:uid="{00000000-0005-0000-0000-00009C130000}"/>
    <cellStyle name="SAPBEXstdItem 2 2 3" xfId="2547" xr:uid="{00000000-0005-0000-0000-00009D130000}"/>
    <cellStyle name="SAPBEXstdItem 2 2 3 2" xfId="4791" xr:uid="{00000000-0005-0000-0000-00009E130000}"/>
    <cellStyle name="SAPBEXstdItem 2 2 4" xfId="3281" xr:uid="{00000000-0005-0000-0000-00009F130000}"/>
    <cellStyle name="SAPBEXstdItem 2 3" xfId="1288" xr:uid="{00000000-0005-0000-0000-0000A0130000}"/>
    <cellStyle name="SAPBEXstdItem 2 3 2" xfId="2075" xr:uid="{00000000-0005-0000-0000-0000A1130000}"/>
    <cellStyle name="SAPBEXstdItem 2 3 2 2" xfId="4319" xr:uid="{00000000-0005-0000-0000-0000A2130000}"/>
    <cellStyle name="SAPBEXstdItem 2 3 3" xfId="2798" xr:uid="{00000000-0005-0000-0000-0000A3130000}"/>
    <cellStyle name="SAPBEXstdItem 2 3 3 2" xfId="5042" xr:uid="{00000000-0005-0000-0000-0000A4130000}"/>
    <cellStyle name="SAPBEXstdItem 2 3 4" xfId="3533" xr:uid="{00000000-0005-0000-0000-0000A5130000}"/>
    <cellStyle name="SAPBEXstdItem 2 4" xfId="1555" xr:uid="{00000000-0005-0000-0000-0000A6130000}"/>
    <cellStyle name="SAPBEXstdItem 2 4 2" xfId="3799" xr:uid="{00000000-0005-0000-0000-0000A7130000}"/>
    <cellStyle name="SAPBEXstdItem 2 5" xfId="3013" xr:uid="{00000000-0005-0000-0000-0000A8130000}"/>
    <cellStyle name="SAPBEXstdItem 3" xfId="1031" xr:uid="{00000000-0005-0000-0000-0000A9130000}"/>
    <cellStyle name="SAPBEXstdItem 3 2" xfId="1819" xr:uid="{00000000-0005-0000-0000-0000AA130000}"/>
    <cellStyle name="SAPBEXstdItem 3 2 2" xfId="4063" xr:uid="{00000000-0005-0000-0000-0000AB130000}"/>
    <cellStyle name="SAPBEXstdItem 3 3" xfId="2543" xr:uid="{00000000-0005-0000-0000-0000AC130000}"/>
    <cellStyle name="SAPBEXstdItem 3 3 2" xfId="4787" xr:uid="{00000000-0005-0000-0000-0000AD130000}"/>
    <cellStyle name="SAPBEXstdItem 3 4" xfId="3277" xr:uid="{00000000-0005-0000-0000-0000AE130000}"/>
    <cellStyle name="SAPBEXstdItem 4" xfId="1285" xr:uid="{00000000-0005-0000-0000-0000AF130000}"/>
    <cellStyle name="SAPBEXstdItem 4 2" xfId="2072" xr:uid="{00000000-0005-0000-0000-0000B0130000}"/>
    <cellStyle name="SAPBEXstdItem 4 2 2" xfId="4316" xr:uid="{00000000-0005-0000-0000-0000B1130000}"/>
    <cellStyle name="SAPBEXstdItem 4 3" xfId="2795" xr:uid="{00000000-0005-0000-0000-0000B2130000}"/>
    <cellStyle name="SAPBEXstdItem 4 3 2" xfId="5039" xr:uid="{00000000-0005-0000-0000-0000B3130000}"/>
    <cellStyle name="SAPBEXstdItem 4 4" xfId="3530" xr:uid="{00000000-0005-0000-0000-0000B4130000}"/>
    <cellStyle name="SAPBEXstdItem 5" xfId="1552" xr:uid="{00000000-0005-0000-0000-0000B5130000}"/>
    <cellStyle name="SAPBEXstdItem 5 2" xfId="3796" xr:uid="{00000000-0005-0000-0000-0000B6130000}"/>
    <cellStyle name="SAPBEXstdItem 6" xfId="3010" xr:uid="{00000000-0005-0000-0000-0000B7130000}"/>
    <cellStyle name="SAPBEXstdItemX" xfId="705" xr:uid="{00000000-0005-0000-0000-0000B8130000}"/>
    <cellStyle name="SAPBEXstdItemX 2" xfId="719" xr:uid="{00000000-0005-0000-0000-0000B9130000}"/>
    <cellStyle name="SAPBEXstdItemX 2 2" xfId="1034" xr:uid="{00000000-0005-0000-0000-0000BA130000}"/>
    <cellStyle name="SAPBEXstdItemX 2 2 2" xfId="1822" xr:uid="{00000000-0005-0000-0000-0000BB130000}"/>
    <cellStyle name="SAPBEXstdItemX 2 2 2 2" xfId="4066" xr:uid="{00000000-0005-0000-0000-0000BC130000}"/>
    <cellStyle name="SAPBEXstdItemX 2 2 3" xfId="2546" xr:uid="{00000000-0005-0000-0000-0000BD130000}"/>
    <cellStyle name="SAPBEXstdItemX 2 2 3 2" xfId="4790" xr:uid="{00000000-0005-0000-0000-0000BE130000}"/>
    <cellStyle name="SAPBEXstdItemX 2 2 4" xfId="3280" xr:uid="{00000000-0005-0000-0000-0000BF130000}"/>
    <cellStyle name="SAPBEXstdItemX 2 3" xfId="1287" xr:uid="{00000000-0005-0000-0000-0000C0130000}"/>
    <cellStyle name="SAPBEXstdItemX 2 3 2" xfId="2074" xr:uid="{00000000-0005-0000-0000-0000C1130000}"/>
    <cellStyle name="SAPBEXstdItemX 2 3 2 2" xfId="4318" xr:uid="{00000000-0005-0000-0000-0000C2130000}"/>
    <cellStyle name="SAPBEXstdItemX 2 3 3" xfId="2797" xr:uid="{00000000-0005-0000-0000-0000C3130000}"/>
    <cellStyle name="SAPBEXstdItemX 2 3 3 2" xfId="5041" xr:uid="{00000000-0005-0000-0000-0000C4130000}"/>
    <cellStyle name="SAPBEXstdItemX 2 3 4" xfId="3532" xr:uid="{00000000-0005-0000-0000-0000C5130000}"/>
    <cellStyle name="SAPBEXstdItemX 2 4" xfId="1554" xr:uid="{00000000-0005-0000-0000-0000C6130000}"/>
    <cellStyle name="SAPBEXstdItemX 2 4 2" xfId="3798" xr:uid="{00000000-0005-0000-0000-0000C7130000}"/>
    <cellStyle name="SAPBEXstdItemX 2 5" xfId="3012" xr:uid="{00000000-0005-0000-0000-0000C8130000}"/>
    <cellStyle name="SAPBEXstdItemX 3" xfId="1032" xr:uid="{00000000-0005-0000-0000-0000C9130000}"/>
    <cellStyle name="SAPBEXstdItemX 3 2" xfId="1820" xr:uid="{00000000-0005-0000-0000-0000CA130000}"/>
    <cellStyle name="SAPBEXstdItemX 3 2 2" xfId="4064" xr:uid="{00000000-0005-0000-0000-0000CB130000}"/>
    <cellStyle name="SAPBEXstdItemX 3 3" xfId="2544" xr:uid="{00000000-0005-0000-0000-0000CC130000}"/>
    <cellStyle name="SAPBEXstdItemX 3 3 2" xfId="4788" xr:uid="{00000000-0005-0000-0000-0000CD130000}"/>
    <cellStyle name="SAPBEXstdItemX 3 4" xfId="3278" xr:uid="{00000000-0005-0000-0000-0000CE130000}"/>
    <cellStyle name="SAPBEXstdItemX 4" xfId="1286" xr:uid="{00000000-0005-0000-0000-0000CF130000}"/>
    <cellStyle name="SAPBEXstdItemX 4 2" xfId="2073" xr:uid="{00000000-0005-0000-0000-0000D0130000}"/>
    <cellStyle name="SAPBEXstdItemX 4 2 2" xfId="4317" xr:uid="{00000000-0005-0000-0000-0000D1130000}"/>
    <cellStyle name="SAPBEXstdItemX 4 3" xfId="2796" xr:uid="{00000000-0005-0000-0000-0000D2130000}"/>
    <cellStyle name="SAPBEXstdItemX 4 3 2" xfId="5040" xr:uid="{00000000-0005-0000-0000-0000D3130000}"/>
    <cellStyle name="SAPBEXstdItemX 4 4" xfId="3531" xr:uid="{00000000-0005-0000-0000-0000D4130000}"/>
    <cellStyle name="SAPBEXstdItemX 5" xfId="1553" xr:uid="{00000000-0005-0000-0000-0000D5130000}"/>
    <cellStyle name="SAPBEXstdItemX 5 2" xfId="3797" xr:uid="{00000000-0005-0000-0000-0000D6130000}"/>
    <cellStyle name="SAPBEXstdItemX 6" xfId="3011" xr:uid="{00000000-0005-0000-0000-0000D7130000}"/>
    <cellStyle name="Standard_NEGS" xfId="706" xr:uid="{00000000-0005-0000-0000-0000D8130000}"/>
    <cellStyle name="Style 1" xfId="707" xr:uid="{00000000-0005-0000-0000-0000D9130000}"/>
    <cellStyle name="subhead" xfId="708" xr:uid="{00000000-0005-0000-0000-0000DA130000}"/>
    <cellStyle name="subhead 2" xfId="709" xr:uid="{00000000-0005-0000-0000-0000DB130000}"/>
    <cellStyle name="Subtotal" xfId="710" xr:uid="{00000000-0005-0000-0000-0000DC130000}"/>
    <cellStyle name="Text Indent A" xfId="711" xr:uid="{00000000-0005-0000-0000-0000DD130000}"/>
    <cellStyle name="Text Indent B" xfId="712" xr:uid="{00000000-0005-0000-0000-0000DE130000}"/>
    <cellStyle name="Text Indent C" xfId="713" xr:uid="{00000000-0005-0000-0000-0000DF130000}"/>
    <cellStyle name="Times New Roman" xfId="714" xr:uid="{00000000-0005-0000-0000-0000E0130000}"/>
    <cellStyle name="Tusental (0)_pldt" xfId="715" xr:uid="{00000000-0005-0000-0000-0000E1130000}"/>
    <cellStyle name="Tusental_pldt" xfId="716" xr:uid="{00000000-0005-0000-0000-0000E2130000}"/>
    <cellStyle name="Valuta (0)_pldt" xfId="717" xr:uid="{00000000-0005-0000-0000-0000E3130000}"/>
    <cellStyle name="Valuta_pldt" xfId="718" xr:uid="{00000000-0005-0000-0000-0000E413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RK%20Associates%20File\Valuation%20sheet%20for%20SFA%20Meenakshi.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Z:\In%20Progress%20Files\Chhavi%20Toshan\EV\PFS\RK%20Working%202021-22\RK%20Working%20NVEPL%20Final%20Excel%20Sheets%202021-22\Valuation%20Summary%20May%202023.xlsx" TargetMode="External"/><Relationship Id="rId1" Type="http://schemas.openxmlformats.org/officeDocument/2006/relationships/externalLinkPath" Target="/In%20Progress%20Files/Chhavi%20Toshan/EV/PFS/RK%20Working%202021-22/RK%20Working%20NVEPL%20Final%20Excel%20Sheets%202021-22/Valuation%20Summary%20May%20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neral"/>
      <sheetName val="SUMMARY"/>
      <sheetName val="Intangible Asset- I"/>
      <sheetName val="Non-Current Investment- V"/>
      <sheetName val="LT L&amp;A- II"/>
      <sheetName val="ONCFA- III"/>
      <sheetName val="ONCA- IV"/>
      <sheetName val="Anx. to ONCA- IV(i)"/>
      <sheetName val="Inventory- V"/>
      <sheetName val="Trade Receivables- VI"/>
      <sheetName val="Cash &amp; Cash Equivalents- VII"/>
      <sheetName val="ST L&amp;A- VIII"/>
      <sheetName val="OCFA- IX"/>
      <sheetName val="CTA- X"/>
      <sheetName val="OCA- XI"/>
      <sheetName val="MSEDCL Assets"/>
      <sheetName val="SECL Assets"/>
      <sheetName val="WCL Assets"/>
      <sheetName val="Sheet4"/>
    </sheetNames>
    <sheetDataSet>
      <sheetData sheetId="0"/>
      <sheetData sheetId="1">
        <row r="5">
          <cell r="B5" t="str">
            <v>Figures in INR Lakhs</v>
          </cell>
        </row>
        <row r="16">
          <cell r="B16" t="str">
            <v>REMARKS &amp; NOTES:-</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heet1"/>
    </sheetNames>
    <sheetDataSet>
      <sheetData sheetId="0">
        <row r="22">
          <cell r="E22">
            <v>2191.2700918580763</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21"/>
  <sheetViews>
    <sheetView workbookViewId="0">
      <selection activeCell="B21" sqref="B21"/>
    </sheetView>
  </sheetViews>
  <sheetFormatPr defaultColWidth="9.140625" defaultRowHeight="15"/>
  <cols>
    <col min="2" max="2" width="39.85546875" bestFit="1" customWidth="1"/>
    <col min="3" max="3" width="16.85546875" customWidth="1"/>
    <col min="4" max="4" width="18.85546875" customWidth="1"/>
  </cols>
  <sheetData>
    <row r="1" spans="1:14" ht="15.75">
      <c r="A1" s="1" t="s">
        <v>0</v>
      </c>
      <c r="B1" s="1" t="s">
        <v>1</v>
      </c>
      <c r="C1" s="115" t="s">
        <v>2</v>
      </c>
      <c r="D1" s="115"/>
      <c r="E1" s="115"/>
      <c r="F1" s="115"/>
      <c r="G1" s="115"/>
      <c r="H1" s="115"/>
      <c r="I1" s="115"/>
      <c r="J1" s="115"/>
      <c r="K1" s="115"/>
      <c r="L1" s="115"/>
      <c r="M1" s="115"/>
      <c r="N1" s="115"/>
    </row>
    <row r="2" spans="1:14">
      <c r="B2" s="2" t="s">
        <v>16</v>
      </c>
    </row>
    <row r="4" spans="1:14" ht="15.75" thickBot="1">
      <c r="B4" s="3" t="s">
        <v>5</v>
      </c>
    </row>
    <row r="5" spans="1:14">
      <c r="A5" s="6" t="s">
        <v>18</v>
      </c>
      <c r="B5" s="7" t="s">
        <v>17</v>
      </c>
      <c r="C5" s="7" t="s">
        <v>3</v>
      </c>
      <c r="D5" s="8" t="s">
        <v>13</v>
      </c>
    </row>
    <row r="6" spans="1:14">
      <c r="A6" s="9"/>
      <c r="B6" s="3"/>
      <c r="D6" s="10"/>
    </row>
    <row r="7" spans="1:14">
      <c r="A7" s="9">
        <v>1</v>
      </c>
      <c r="B7" t="s">
        <v>6</v>
      </c>
      <c r="C7" s="4" t="e">
        <f>+#REF!+#REF!</f>
        <v>#REF!</v>
      </c>
      <c r="D7" s="10" t="e">
        <f>+#REF!</f>
        <v>#REF!</v>
      </c>
    </row>
    <row r="8" spans="1:14">
      <c r="A8" s="9">
        <v>2</v>
      </c>
      <c r="B8" t="s">
        <v>7</v>
      </c>
      <c r="C8" s="4" t="e">
        <f>+#REF!</f>
        <v>#REF!</v>
      </c>
      <c r="D8" s="10"/>
    </row>
    <row r="9" spans="1:14">
      <c r="A9" s="9">
        <v>3</v>
      </c>
      <c r="B9" t="s">
        <v>8</v>
      </c>
      <c r="C9" s="4" t="e">
        <f>+#REF!</f>
        <v>#REF!</v>
      </c>
      <c r="D9" s="10"/>
    </row>
    <row r="10" spans="1:14">
      <c r="A10" s="9">
        <v>4</v>
      </c>
      <c r="B10" t="s">
        <v>9</v>
      </c>
      <c r="C10" s="4" t="e">
        <f>+#REF!</f>
        <v>#REF!</v>
      </c>
      <c r="D10" s="10" t="e">
        <f>+#REF!</f>
        <v>#REF!</v>
      </c>
    </row>
    <row r="11" spans="1:14">
      <c r="A11" s="9">
        <v>5</v>
      </c>
      <c r="B11" t="s">
        <v>4</v>
      </c>
      <c r="C11" s="4" t="e">
        <f>+#REF!</f>
        <v>#REF!</v>
      </c>
      <c r="D11" s="10" t="e">
        <f>+#REF!</f>
        <v>#REF!</v>
      </c>
    </row>
    <row r="12" spans="1:14">
      <c r="A12" s="9">
        <v>7</v>
      </c>
      <c r="B12" t="s">
        <v>10</v>
      </c>
      <c r="C12" s="4" t="e">
        <f>+#REF!</f>
        <v>#REF!</v>
      </c>
      <c r="D12" s="10"/>
    </row>
    <row r="13" spans="1:14">
      <c r="A13" s="9">
        <v>8</v>
      </c>
      <c r="B13" t="s">
        <v>11</v>
      </c>
      <c r="C13" s="4"/>
      <c r="D13" s="10">
        <v>20153353</v>
      </c>
    </row>
    <row r="14" spans="1:14">
      <c r="A14" s="9">
        <v>9</v>
      </c>
      <c r="B14" t="s">
        <v>12</v>
      </c>
      <c r="C14" s="4" t="e">
        <f>+#REF!</f>
        <v>#REF!</v>
      </c>
      <c r="D14" s="11" t="e">
        <f>+#REF!</f>
        <v>#REF!</v>
      </c>
    </row>
    <row r="15" spans="1:14">
      <c r="A15" s="12"/>
      <c r="C15" s="4"/>
      <c r="D15" s="10"/>
    </row>
    <row r="16" spans="1:14" ht="15.75" thickBot="1">
      <c r="A16" s="12"/>
      <c r="C16" s="5" t="e">
        <f>SUM(C7:C15)</f>
        <v>#REF!</v>
      </c>
      <c r="D16" s="13" t="e">
        <f>SUM(D7:D15)</f>
        <v>#REF!</v>
      </c>
    </row>
    <row r="17" spans="1:4" ht="15.75" thickTop="1">
      <c r="A17" s="12"/>
      <c r="B17" t="s">
        <v>14</v>
      </c>
      <c r="C17" s="3" t="e">
        <f>+C16+D16</f>
        <v>#REF!</v>
      </c>
      <c r="D17" s="10"/>
    </row>
    <row r="18" spans="1:4" ht="15.75" thickBot="1">
      <c r="A18" s="14"/>
      <c r="B18" s="15" t="s">
        <v>15</v>
      </c>
      <c r="C18" s="15"/>
      <c r="D18" s="16"/>
    </row>
    <row r="20" spans="1:4" s="17" customFormat="1" ht="56.25">
      <c r="B20" s="18" t="s">
        <v>19</v>
      </c>
      <c r="C20" s="19" t="e">
        <f>+C16/C17*100</f>
        <v>#REF!</v>
      </c>
    </row>
    <row r="21" spans="1:4">
      <c r="C21" s="4"/>
    </row>
  </sheetData>
  <mergeCells count="1">
    <mergeCell ref="C1:N1"/>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C11"/>
  <sheetViews>
    <sheetView workbookViewId="0">
      <selection activeCell="C11" sqref="C11"/>
    </sheetView>
  </sheetViews>
  <sheetFormatPr defaultRowHeight="15"/>
  <cols>
    <col min="2" max="2" width="4.85546875" bestFit="1" customWidth="1"/>
    <col min="3" max="3" width="14.28515625" bestFit="1" customWidth="1"/>
  </cols>
  <sheetData>
    <row r="2" spans="2:3">
      <c r="B2" t="s">
        <v>41</v>
      </c>
      <c r="C2" s="23">
        <v>50414099.780000001</v>
      </c>
    </row>
    <row r="5" spans="2:3">
      <c r="C5" s="24" t="e">
        <f>C2+'SECL Assets'!D2</f>
        <v>#REF!</v>
      </c>
    </row>
    <row r="8" spans="2:3">
      <c r="C8">
        <v>892500000</v>
      </c>
    </row>
    <row r="11" spans="2:3">
      <c r="C11" s="24" t="e">
        <f>+C5-C8</f>
        <v>#REF!</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2:E30"/>
  <sheetViews>
    <sheetView topLeftCell="A10" workbookViewId="0">
      <selection activeCell="D25" sqref="D25"/>
    </sheetView>
  </sheetViews>
  <sheetFormatPr defaultRowHeight="15"/>
  <cols>
    <col min="2" max="2" width="55.140625" bestFit="1" customWidth="1"/>
    <col min="3" max="3" width="14.7109375" bestFit="1" customWidth="1"/>
    <col min="4" max="4" width="12.7109375" bestFit="1" customWidth="1"/>
  </cols>
  <sheetData>
    <row r="2" spans="2:4">
      <c r="B2" t="s">
        <v>42</v>
      </c>
    </row>
    <row r="3" spans="2:4">
      <c r="C3" t="s">
        <v>43</v>
      </c>
    </row>
    <row r="4" spans="2:4">
      <c r="B4" t="s">
        <v>44</v>
      </c>
      <c r="C4" t="s">
        <v>45</v>
      </c>
      <c r="D4" t="s">
        <v>46</v>
      </c>
    </row>
    <row r="5" spans="2:4">
      <c r="B5" t="s">
        <v>47</v>
      </c>
      <c r="D5">
        <v>955</v>
      </c>
    </row>
    <row r="6" spans="2:4">
      <c r="B6" t="s">
        <v>48</v>
      </c>
      <c r="C6">
        <v>0.14000000000000001</v>
      </c>
      <c r="D6">
        <v>133.70000000000002</v>
      </c>
    </row>
    <row r="7" spans="2:4">
      <c r="B7" t="s">
        <v>49</v>
      </c>
      <c r="C7">
        <v>0</v>
      </c>
      <c r="D7">
        <v>0</v>
      </c>
    </row>
    <row r="8" spans="2:4">
      <c r="B8" t="s">
        <v>50</v>
      </c>
      <c r="C8">
        <v>87</v>
      </c>
      <c r="D8">
        <v>87</v>
      </c>
    </row>
    <row r="9" spans="2:4">
      <c r="B9" t="s">
        <v>51</v>
      </c>
      <c r="C9">
        <v>0.3</v>
      </c>
      <c r="D9">
        <v>40.110000000000007</v>
      </c>
    </row>
    <row r="10" spans="2:4">
      <c r="B10" t="s">
        <v>52</v>
      </c>
      <c r="C10">
        <v>0.02</v>
      </c>
      <c r="D10">
        <v>2.6740000000000004</v>
      </c>
    </row>
    <row r="11" spans="2:4">
      <c r="B11" t="s">
        <v>53</v>
      </c>
      <c r="C11">
        <v>7.5</v>
      </c>
      <c r="D11">
        <v>7.5</v>
      </c>
    </row>
    <row r="12" spans="2:4">
      <c r="B12" t="s">
        <v>54</v>
      </c>
      <c r="C12">
        <v>7.5</v>
      </c>
      <c r="D12">
        <v>7.5</v>
      </c>
    </row>
    <row r="13" spans="2:4">
      <c r="B13" t="s">
        <v>55</v>
      </c>
      <c r="C13">
        <v>0</v>
      </c>
      <c r="D13">
        <v>0</v>
      </c>
    </row>
    <row r="14" spans="2:4">
      <c r="B14" t="s">
        <v>56</v>
      </c>
      <c r="C14">
        <v>400</v>
      </c>
      <c r="D14">
        <v>400</v>
      </c>
    </row>
    <row r="15" spans="2:4">
      <c r="B15" t="s">
        <v>57</v>
      </c>
      <c r="C15">
        <v>1.04</v>
      </c>
      <c r="D15">
        <v>1.04</v>
      </c>
    </row>
    <row r="16" spans="2:4">
      <c r="B16" t="s">
        <v>58</v>
      </c>
      <c r="C16">
        <v>0.05</v>
      </c>
      <c r="D16">
        <v>65.5762</v>
      </c>
    </row>
    <row r="17" spans="2:5">
      <c r="B17" t="s">
        <v>59</v>
      </c>
      <c r="D17">
        <v>77</v>
      </c>
    </row>
    <row r="18" spans="2:5">
      <c r="B18" t="s">
        <v>21</v>
      </c>
      <c r="D18">
        <v>1777.1001999999999</v>
      </c>
    </row>
    <row r="20" spans="2:5">
      <c r="B20" t="s">
        <v>60</v>
      </c>
      <c r="C20">
        <v>1537</v>
      </c>
      <c r="D20">
        <v>1537</v>
      </c>
    </row>
    <row r="21" spans="2:5">
      <c r="B21" t="s">
        <v>61</v>
      </c>
      <c r="D21">
        <v>0</v>
      </c>
    </row>
    <row r="22" spans="2:5">
      <c r="B22" t="s">
        <v>62</v>
      </c>
      <c r="D22">
        <v>0</v>
      </c>
    </row>
    <row r="23" spans="2:5">
      <c r="B23" t="s">
        <v>63</v>
      </c>
      <c r="C23">
        <v>0</v>
      </c>
      <c r="D23">
        <v>0</v>
      </c>
    </row>
    <row r="24" spans="2:5">
      <c r="B24" t="s">
        <v>64</v>
      </c>
      <c r="C24">
        <v>0</v>
      </c>
      <c r="D24">
        <v>0</v>
      </c>
    </row>
    <row r="25" spans="2:5">
      <c r="B25" t="s">
        <v>58</v>
      </c>
      <c r="C25">
        <v>0.05</v>
      </c>
      <c r="D25">
        <v>76.850000000000009</v>
      </c>
    </row>
    <row r="26" spans="2:5">
      <c r="B26" t="s">
        <v>65</v>
      </c>
      <c r="D26">
        <v>1613.85</v>
      </c>
      <c r="E26">
        <f>D26/D30</f>
        <v>0.43191919835968068</v>
      </c>
    </row>
    <row r="28" spans="2:5">
      <c r="B28" t="s">
        <v>66</v>
      </c>
      <c r="C28">
        <v>345.51256000000001</v>
      </c>
      <c r="D28">
        <v>345.51256000000001</v>
      </c>
    </row>
    <row r="30" spans="2:5">
      <c r="B30" t="s">
        <v>67</v>
      </c>
      <c r="D30">
        <v>3736.4627599999999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2:I18"/>
  <sheetViews>
    <sheetView zoomScaleNormal="100" workbookViewId="0">
      <pane ySplit="4" topLeftCell="A5" activePane="bottomLeft" state="frozen"/>
      <selection pane="bottomLeft" activeCell="D6" sqref="D6:D9"/>
    </sheetView>
  </sheetViews>
  <sheetFormatPr defaultColWidth="9" defaultRowHeight="12.75"/>
  <cols>
    <col min="1" max="1" width="9" style="42"/>
    <col min="2" max="2" width="7" style="42" bestFit="1" customWidth="1"/>
    <col min="3" max="3" width="37.42578125" style="42" bestFit="1" customWidth="1"/>
    <col min="4" max="4" width="21.5703125" style="43" customWidth="1"/>
    <col min="5" max="5" width="20" style="43" customWidth="1"/>
    <col min="6" max="6" width="17.5703125" style="43" customWidth="1"/>
    <col min="7" max="7" width="10.7109375" style="42" bestFit="1" customWidth="1"/>
    <col min="8" max="8" width="11" style="42" bestFit="1" customWidth="1"/>
    <col min="9" max="9" width="16.85546875" style="42" customWidth="1"/>
    <col min="10" max="10" width="15.7109375" style="42" customWidth="1"/>
    <col min="11" max="16384" width="9" style="42"/>
  </cols>
  <sheetData>
    <row r="2" spans="2:9">
      <c r="B2" s="116" t="s">
        <v>75</v>
      </c>
      <c r="C2" s="116"/>
      <c r="D2" s="116"/>
      <c r="E2" s="116"/>
      <c r="F2" s="117"/>
      <c r="G2" s="116"/>
    </row>
    <row r="3" spans="2:9">
      <c r="B3" s="124" t="s">
        <v>123</v>
      </c>
      <c r="C3" s="124"/>
      <c r="D3" s="124"/>
      <c r="E3" s="124"/>
      <c r="F3" s="125"/>
      <c r="G3" s="124"/>
    </row>
    <row r="4" spans="2:9" ht="46.5" customHeight="1">
      <c r="B4" s="44" t="s">
        <v>27</v>
      </c>
      <c r="C4" s="44" t="s">
        <v>2</v>
      </c>
      <c r="D4" s="45" t="s">
        <v>71</v>
      </c>
      <c r="E4" s="45" t="s">
        <v>32</v>
      </c>
      <c r="F4" s="45" t="s">
        <v>94</v>
      </c>
      <c r="G4" s="44" t="s">
        <v>28</v>
      </c>
    </row>
    <row r="5" spans="2:9">
      <c r="B5" s="126" t="s">
        <v>72</v>
      </c>
      <c r="C5" s="126"/>
      <c r="D5" s="126"/>
      <c r="E5" s="126"/>
      <c r="F5" s="127"/>
      <c r="G5" s="126"/>
    </row>
    <row r="6" spans="2:9">
      <c r="B6" s="57">
        <v>1</v>
      </c>
      <c r="C6" s="41" t="s">
        <v>81</v>
      </c>
      <c r="D6" s="95">
        <f>'NCI-I'!E10</f>
        <v>13169.5016</v>
      </c>
      <c r="E6" s="95">
        <f>'NCI-I'!I10</f>
        <v>5899.7300918580768</v>
      </c>
      <c r="F6" s="95">
        <f>'NCI-I'!J10</f>
        <v>2191.2700918580763</v>
      </c>
      <c r="G6" s="58" t="s">
        <v>36</v>
      </c>
    </row>
    <row r="7" spans="2:9">
      <c r="B7" s="57">
        <v>2</v>
      </c>
      <c r="C7" s="71" t="s">
        <v>9</v>
      </c>
      <c r="D7" s="46">
        <f>'LT L&amp;A-II'!D10</f>
        <v>4827.7958800000006</v>
      </c>
      <c r="E7" s="46">
        <f>'LT L&amp;A-II'!H10</f>
        <v>4827.7958800000006</v>
      </c>
      <c r="F7" s="46">
        <f>'LT L&amp;A-II'!I10</f>
        <v>4827.7958800000006</v>
      </c>
      <c r="G7" s="58" t="s">
        <v>87</v>
      </c>
    </row>
    <row r="8" spans="2:9">
      <c r="B8" s="57">
        <v>3</v>
      </c>
      <c r="C8" s="41" t="s">
        <v>6</v>
      </c>
      <c r="D8" s="46">
        <f>'Trade Receivables-III'!C8</f>
        <v>230.47467</v>
      </c>
      <c r="E8" s="46">
        <f>'Trade Receivables-III'!G8</f>
        <v>230.47467</v>
      </c>
      <c r="F8" s="46">
        <f>'Trade Receivables-III'!H8</f>
        <v>230.47467</v>
      </c>
      <c r="G8" s="58" t="s">
        <v>88</v>
      </c>
    </row>
    <row r="9" spans="2:9">
      <c r="B9" s="57">
        <v>4</v>
      </c>
      <c r="C9" s="41" t="s">
        <v>76</v>
      </c>
      <c r="D9" s="46">
        <f>'Cash &amp; Cash Equivalents- IV'!C8</f>
        <v>5.1109099999999996</v>
      </c>
      <c r="E9" s="46">
        <f>'Cash &amp; Cash Equivalents- IV'!E8</f>
        <v>5.1109099999999996</v>
      </c>
      <c r="F9" s="46">
        <f>'Cash &amp; Cash Equivalents- IV'!F8</f>
        <v>5.1109099999999996</v>
      </c>
      <c r="G9" s="58" t="s">
        <v>37</v>
      </c>
    </row>
    <row r="10" spans="2:9">
      <c r="B10" s="123" t="s">
        <v>21</v>
      </c>
      <c r="C10" s="123"/>
      <c r="D10" s="47">
        <f>SUM(D6:D9)</f>
        <v>18232.88306</v>
      </c>
      <c r="E10" s="47">
        <f>SUM(E6:E9)</f>
        <v>10963.111551858077</v>
      </c>
      <c r="F10" s="59">
        <f>SUM(F6:F9)</f>
        <v>7254.6515518580773</v>
      </c>
      <c r="G10" s="48"/>
      <c r="I10" s="49"/>
    </row>
    <row r="11" spans="2:9" ht="12" customHeight="1">
      <c r="B11" s="119" t="s">
        <v>20</v>
      </c>
      <c r="C11" s="120"/>
      <c r="D11" s="120"/>
      <c r="E11" s="120"/>
      <c r="F11" s="121"/>
      <c r="G11" s="122"/>
    </row>
    <row r="12" spans="2:9" ht="253.5" customHeight="1">
      <c r="B12" s="118" t="s">
        <v>112</v>
      </c>
      <c r="C12" s="118"/>
      <c r="D12" s="118"/>
      <c r="E12" s="118"/>
      <c r="F12" s="118"/>
      <c r="G12" s="118"/>
    </row>
    <row r="13" spans="2:9" ht="33.75" customHeight="1">
      <c r="B13" s="50"/>
      <c r="C13" s="50"/>
      <c r="D13" s="50"/>
      <c r="E13" s="50"/>
      <c r="F13" s="50"/>
      <c r="G13" s="50"/>
    </row>
    <row r="14" spans="2:9" ht="23.25" customHeight="1">
      <c r="B14" s="51"/>
      <c r="C14" s="51"/>
      <c r="D14" s="51"/>
      <c r="E14" s="51"/>
      <c r="F14" s="51"/>
      <c r="G14" s="51"/>
    </row>
    <row r="15" spans="2:9" ht="36" customHeight="1">
      <c r="B15" s="50"/>
      <c r="C15" s="50"/>
      <c r="D15" s="50"/>
      <c r="E15" s="50"/>
      <c r="F15" s="50"/>
      <c r="G15" s="50"/>
    </row>
    <row r="16" spans="2:9" ht="33.75" customHeight="1">
      <c r="B16" s="50"/>
      <c r="C16" s="50"/>
      <c r="D16" s="50"/>
      <c r="E16" s="50"/>
      <c r="F16" s="50"/>
      <c r="G16" s="50"/>
    </row>
    <row r="17" spans="2:7" ht="30" customHeight="1">
      <c r="B17" s="52"/>
      <c r="C17" s="52"/>
      <c r="D17" s="52"/>
      <c r="E17" s="52"/>
      <c r="F17" s="52"/>
      <c r="G17" s="52"/>
    </row>
    <row r="18" spans="2:7" ht="48.75" customHeight="1">
      <c r="B18" s="52"/>
      <c r="C18" s="52"/>
      <c r="D18" s="52"/>
      <c r="E18" s="52"/>
      <c r="F18" s="52"/>
      <c r="G18" s="52"/>
    </row>
  </sheetData>
  <mergeCells count="6">
    <mergeCell ref="B2:G2"/>
    <mergeCell ref="B12:G12"/>
    <mergeCell ref="B11:G11"/>
    <mergeCell ref="B10:C10"/>
    <mergeCell ref="B3:G3"/>
    <mergeCell ref="B5:G5"/>
  </mergeCells>
  <pageMargins left="0.7" right="0.7" top="0.75" bottom="0.75" header="0.3" footer="0.3"/>
  <pageSetup paperSize="9"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27"/>
  <sheetViews>
    <sheetView topLeftCell="A4" workbookViewId="0">
      <selection activeCell="J8" sqref="J8"/>
    </sheetView>
  </sheetViews>
  <sheetFormatPr defaultRowHeight="15"/>
  <cols>
    <col min="1" max="1" width="3.7109375" customWidth="1"/>
    <col min="2" max="4" width="10" customWidth="1"/>
    <col min="5" max="5" width="11.140625" customWidth="1"/>
    <col min="6" max="6" width="11.28515625" customWidth="1"/>
    <col min="7" max="7" width="12.7109375" customWidth="1"/>
    <col min="8" max="8" width="9.28515625" customWidth="1"/>
    <col min="9" max="9" width="9.5703125" customWidth="1"/>
    <col min="10" max="10" width="9.28515625" customWidth="1"/>
    <col min="11" max="11" width="29.5703125" customWidth="1"/>
  </cols>
  <sheetData>
    <row r="1" spans="1:11">
      <c r="A1" s="128" t="s">
        <v>82</v>
      </c>
      <c r="B1" s="128"/>
      <c r="C1" s="128"/>
      <c r="D1" s="128"/>
      <c r="E1" s="128"/>
      <c r="F1" s="128"/>
      <c r="G1" s="128"/>
      <c r="H1" s="128"/>
      <c r="I1" s="128"/>
      <c r="J1" s="128"/>
      <c r="K1" s="128"/>
    </row>
    <row r="2" spans="1:11">
      <c r="A2" s="137" t="str">
        <f>SUMMARY!B3</f>
        <v>Details as on 31st March 2022</v>
      </c>
      <c r="B2" s="138"/>
      <c r="C2" s="138"/>
      <c r="D2" s="138"/>
      <c r="E2" s="138"/>
      <c r="F2" s="138"/>
      <c r="G2" s="138"/>
      <c r="H2" s="138"/>
      <c r="I2" s="138"/>
      <c r="J2" s="138"/>
      <c r="K2" s="139"/>
    </row>
    <row r="3" spans="1:11" ht="55.5" customHeight="1">
      <c r="A3" s="54" t="s">
        <v>0</v>
      </c>
      <c r="B3" s="54" t="s">
        <v>83</v>
      </c>
      <c r="C3" s="54" t="s">
        <v>89</v>
      </c>
      <c r="D3" s="54" t="s">
        <v>84</v>
      </c>
      <c r="E3" s="54" t="s">
        <v>85</v>
      </c>
      <c r="F3" s="54" t="s">
        <v>86</v>
      </c>
      <c r="G3" s="54" t="s">
        <v>134</v>
      </c>
      <c r="H3" s="37" t="s">
        <v>90</v>
      </c>
      <c r="I3" s="54" t="s">
        <v>101</v>
      </c>
      <c r="J3" s="54" t="s">
        <v>92</v>
      </c>
      <c r="K3" s="54" t="s">
        <v>22</v>
      </c>
    </row>
    <row r="4" spans="1:11">
      <c r="A4" s="137" t="str">
        <f>SUMMARY!B5</f>
        <v>Figures in INR Lakhs</v>
      </c>
      <c r="B4" s="138"/>
      <c r="C4" s="138"/>
      <c r="D4" s="138"/>
      <c r="E4" s="138"/>
      <c r="F4" s="138"/>
      <c r="G4" s="138"/>
      <c r="H4" s="138"/>
      <c r="I4" s="138"/>
      <c r="J4" s="138"/>
      <c r="K4" s="139"/>
    </row>
    <row r="5" spans="1:11" ht="101.25" customHeight="1">
      <c r="A5" s="135">
        <v>1</v>
      </c>
      <c r="B5" s="133" t="s">
        <v>98</v>
      </c>
      <c r="C5" s="75" t="s">
        <v>97</v>
      </c>
      <c r="D5" s="65" t="s">
        <v>91</v>
      </c>
      <c r="E5" s="66">
        <v>1</v>
      </c>
      <c r="F5" s="65">
        <v>10000</v>
      </c>
      <c r="G5" s="73" t="s">
        <v>114</v>
      </c>
      <c r="H5" s="65" t="s">
        <v>91</v>
      </c>
      <c r="I5" s="73" t="s">
        <v>135</v>
      </c>
      <c r="J5" s="73" t="s">
        <v>135</v>
      </c>
      <c r="K5" s="140" t="s">
        <v>132</v>
      </c>
    </row>
    <row r="6" spans="1:11" ht="101.25" customHeight="1">
      <c r="A6" s="136"/>
      <c r="B6" s="134"/>
      <c r="C6" s="76" t="s">
        <v>99</v>
      </c>
      <c r="D6" s="65" t="s">
        <v>91</v>
      </c>
      <c r="E6" s="92">
        <v>1E-3</v>
      </c>
      <c r="F6" s="72">
        <v>10</v>
      </c>
      <c r="G6" s="73" t="s">
        <v>114</v>
      </c>
      <c r="H6" s="65" t="s">
        <v>91</v>
      </c>
      <c r="I6" s="73" t="s">
        <v>135</v>
      </c>
      <c r="J6" s="73" t="s">
        <v>135</v>
      </c>
      <c r="K6" s="141"/>
    </row>
    <row r="7" spans="1:11" ht="96" customHeight="1">
      <c r="A7" s="65">
        <v>2</v>
      </c>
      <c r="B7" s="74" t="s">
        <v>113</v>
      </c>
      <c r="C7" s="76" t="s">
        <v>100</v>
      </c>
      <c r="D7" s="65" t="s">
        <v>91</v>
      </c>
      <c r="E7" s="66">
        <v>9460.0406000000003</v>
      </c>
      <c r="F7" s="72">
        <v>34430491</v>
      </c>
      <c r="G7" s="91">
        <v>5.4362883640917969</v>
      </c>
      <c r="H7" s="65" t="s">
        <v>91</v>
      </c>
      <c r="I7" s="73">
        <f>[2]Sheet1!$E$22</f>
        <v>2191.2700918580763</v>
      </c>
      <c r="J7" s="73">
        <f>I7</f>
        <v>2191.2700918580763</v>
      </c>
      <c r="K7" s="96" t="s">
        <v>133</v>
      </c>
    </row>
    <row r="8" spans="1:11" ht="96" customHeight="1">
      <c r="A8" s="65">
        <v>3</v>
      </c>
      <c r="B8" s="74" t="s">
        <v>121</v>
      </c>
      <c r="C8" s="76" t="s">
        <v>100</v>
      </c>
      <c r="D8" s="65" t="s">
        <v>91</v>
      </c>
      <c r="E8" s="66">
        <f>260846000/10^5</f>
        <v>2608.46</v>
      </c>
      <c r="F8" s="72">
        <v>18722</v>
      </c>
      <c r="G8" s="73" t="s">
        <v>114</v>
      </c>
      <c r="H8" s="65" t="s">
        <v>91</v>
      </c>
      <c r="I8" s="111">
        <f>E8</f>
        <v>2608.46</v>
      </c>
      <c r="J8" s="112" t="s">
        <v>114</v>
      </c>
      <c r="K8" s="142" t="s">
        <v>136</v>
      </c>
    </row>
    <row r="9" spans="1:11" ht="96" customHeight="1">
      <c r="A9" s="65">
        <v>4</v>
      </c>
      <c r="B9" s="74" t="s">
        <v>122</v>
      </c>
      <c r="C9" s="76" t="s">
        <v>100</v>
      </c>
      <c r="D9" s="65" t="s">
        <v>91</v>
      </c>
      <c r="E9" s="66">
        <f>110000000/10^5</f>
        <v>1100</v>
      </c>
      <c r="F9" s="72">
        <v>8249</v>
      </c>
      <c r="G9" s="73" t="s">
        <v>114</v>
      </c>
      <c r="H9" s="65" t="s">
        <v>91</v>
      </c>
      <c r="I9" s="111">
        <f>E9</f>
        <v>1100</v>
      </c>
      <c r="J9" s="112" t="s">
        <v>114</v>
      </c>
      <c r="K9" s="143"/>
    </row>
    <row r="10" spans="1:11">
      <c r="A10" s="55"/>
      <c r="B10" s="53"/>
      <c r="C10" s="53"/>
      <c r="D10" s="40"/>
      <c r="E10" s="63">
        <f>SUM(E5:E9)</f>
        <v>13169.5016</v>
      </c>
      <c r="F10" s="79">
        <f>SUM(F5:F9)</f>
        <v>34467472</v>
      </c>
      <c r="G10" s="79"/>
      <c r="H10" s="64"/>
      <c r="I10" s="97">
        <f>SUM(I5:I9)</f>
        <v>5899.7300918580768</v>
      </c>
      <c r="J10" s="97">
        <f>SUM(J5:J9)</f>
        <v>2191.2700918580763</v>
      </c>
      <c r="K10" s="60"/>
    </row>
    <row r="11" spans="1:11">
      <c r="A11" s="129" t="str">
        <f>'LT L&amp;A-II'!A11:J11</f>
        <v>REMARKS &amp; NOTES:-</v>
      </c>
      <c r="B11" s="130"/>
      <c r="C11" s="130"/>
      <c r="D11" s="130"/>
      <c r="E11" s="130"/>
      <c r="F11" s="130"/>
      <c r="G11" s="131"/>
      <c r="H11" s="130"/>
      <c r="I11" s="130"/>
      <c r="J11" s="130"/>
      <c r="K11" s="130"/>
    </row>
    <row r="12" spans="1:11" ht="96.75" customHeight="1">
      <c r="A12" s="132" t="s">
        <v>115</v>
      </c>
      <c r="B12" s="132"/>
      <c r="C12" s="132"/>
      <c r="D12" s="132"/>
      <c r="E12" s="132"/>
      <c r="F12" s="132"/>
      <c r="G12" s="132"/>
      <c r="H12" s="132"/>
      <c r="I12" s="132"/>
      <c r="J12" s="132"/>
      <c r="K12" s="132"/>
    </row>
    <row r="25" spans="4:4">
      <c r="D25" s="77"/>
    </row>
    <row r="26" spans="4:4">
      <c r="D26" s="77"/>
    </row>
    <row r="27" spans="4:4">
      <c r="D27" s="78"/>
    </row>
  </sheetData>
  <mergeCells count="9">
    <mergeCell ref="A1:K1"/>
    <mergeCell ref="A11:K11"/>
    <mergeCell ref="A12:K12"/>
    <mergeCell ref="B5:B6"/>
    <mergeCell ref="A5:A6"/>
    <mergeCell ref="A2:K2"/>
    <mergeCell ref="A4:K4"/>
    <mergeCell ref="K5:K6"/>
    <mergeCell ref="K8:K9"/>
  </mergeCells>
  <pageMargins left="0.7" right="0.7" top="0.75" bottom="0.75" header="0.3" footer="0.3"/>
  <pageSetup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L29"/>
  <sheetViews>
    <sheetView topLeftCell="A7" workbookViewId="0">
      <selection activeCell="H9" sqref="H9"/>
    </sheetView>
  </sheetViews>
  <sheetFormatPr defaultRowHeight="15"/>
  <cols>
    <col min="1" max="1" width="4.7109375" bestFit="1" customWidth="1"/>
    <col min="2" max="2" width="14.140625" customWidth="1"/>
    <col min="3" max="3" width="9.28515625" customWidth="1"/>
    <col min="4" max="4" width="8" customWidth="1"/>
    <col min="5" max="5" width="9.42578125" customWidth="1"/>
    <col min="6" max="6" width="10.42578125" customWidth="1"/>
    <col min="7" max="7" width="7.42578125" customWidth="1"/>
    <col min="8" max="8" width="9.85546875" customWidth="1"/>
    <col min="9" max="9" width="9.140625" customWidth="1"/>
    <col min="10" max="10" width="39.28515625" customWidth="1"/>
  </cols>
  <sheetData>
    <row r="2" spans="1:12">
      <c r="A2" s="144" t="s">
        <v>105</v>
      </c>
      <c r="B2" s="145"/>
      <c r="C2" s="145"/>
      <c r="D2" s="145"/>
      <c r="E2" s="145"/>
      <c r="F2" s="145"/>
      <c r="G2" s="145"/>
      <c r="H2" s="145"/>
      <c r="I2" s="145"/>
      <c r="J2" s="146"/>
    </row>
    <row r="3" spans="1:12">
      <c r="A3" s="147" t="str">
        <f>SUMMARY!B3</f>
        <v>Details as on 31st March 2022</v>
      </c>
      <c r="B3" s="148"/>
      <c r="C3" s="148"/>
      <c r="D3" s="148"/>
      <c r="E3" s="148"/>
      <c r="F3" s="148"/>
      <c r="G3" s="148"/>
      <c r="H3" s="148"/>
      <c r="I3" s="148"/>
      <c r="J3" s="149"/>
    </row>
    <row r="4" spans="1:12" ht="48">
      <c r="A4" s="37" t="s">
        <v>0</v>
      </c>
      <c r="B4" s="37" t="s">
        <v>29</v>
      </c>
      <c r="C4" s="37" t="s">
        <v>77</v>
      </c>
      <c r="D4" s="54" t="s">
        <v>78</v>
      </c>
      <c r="E4" s="37" t="s">
        <v>34</v>
      </c>
      <c r="F4" s="37" t="s">
        <v>30</v>
      </c>
      <c r="G4" s="37" t="s">
        <v>79</v>
      </c>
      <c r="H4" s="37" t="s">
        <v>33</v>
      </c>
      <c r="I4" s="37" t="s">
        <v>93</v>
      </c>
      <c r="J4" s="37" t="s">
        <v>22</v>
      </c>
    </row>
    <row r="5" spans="1:12">
      <c r="A5" s="147" t="str">
        <f>[1]SUMMARY!B5</f>
        <v>Figures in INR Lakhs</v>
      </c>
      <c r="B5" s="148"/>
      <c r="C5" s="148"/>
      <c r="D5" s="148"/>
      <c r="E5" s="148"/>
      <c r="F5" s="148"/>
      <c r="G5" s="148"/>
      <c r="H5" s="148"/>
      <c r="I5" s="148"/>
      <c r="J5" s="149"/>
    </row>
    <row r="6" spans="1:12" ht="45" customHeight="1">
      <c r="A6" s="38">
        <v>1</v>
      </c>
      <c r="B6" s="39" t="s">
        <v>102</v>
      </c>
      <c r="C6" s="38" t="s">
        <v>117</v>
      </c>
      <c r="D6" s="67">
        <v>1319</v>
      </c>
      <c r="E6" s="38" t="s">
        <v>35</v>
      </c>
      <c r="F6" s="38" t="s">
        <v>35</v>
      </c>
      <c r="G6" s="38" t="s">
        <v>35</v>
      </c>
      <c r="H6" s="67">
        <f>D6*K6</f>
        <v>1319</v>
      </c>
      <c r="I6" s="67">
        <f>D6*L6</f>
        <v>1319</v>
      </c>
      <c r="J6" s="151" t="s">
        <v>130</v>
      </c>
      <c r="K6" s="61">
        <v>1</v>
      </c>
      <c r="L6" s="61">
        <v>1</v>
      </c>
    </row>
    <row r="7" spans="1:12" ht="48">
      <c r="A7" s="38">
        <v>2</v>
      </c>
      <c r="B7" s="39" t="s">
        <v>116</v>
      </c>
      <c r="C7" s="38" t="s">
        <v>117</v>
      </c>
      <c r="D7" s="67">
        <v>3187.25</v>
      </c>
      <c r="E7" s="38" t="s">
        <v>35</v>
      </c>
      <c r="F7" s="38" t="s">
        <v>35</v>
      </c>
      <c r="G7" s="38" t="s">
        <v>35</v>
      </c>
      <c r="H7" s="67">
        <f t="shared" ref="H7:H8" si="0">D7*K7</f>
        <v>3187.25</v>
      </c>
      <c r="I7" s="67">
        <f t="shared" ref="I7:I8" si="1">D7*L7</f>
        <v>3187.25</v>
      </c>
      <c r="J7" s="152"/>
      <c r="K7" s="61">
        <v>1</v>
      </c>
      <c r="L7" s="61">
        <v>1</v>
      </c>
    </row>
    <row r="8" spans="1:12" ht="48" customHeight="1">
      <c r="A8" s="38">
        <v>3</v>
      </c>
      <c r="B8" s="39" t="s">
        <v>103</v>
      </c>
      <c r="C8" s="38" t="s">
        <v>117</v>
      </c>
      <c r="D8" s="67">
        <f>24073843/10^5</f>
        <v>240.73842999999999</v>
      </c>
      <c r="E8" s="38" t="s">
        <v>35</v>
      </c>
      <c r="F8" s="38" t="s">
        <v>35</v>
      </c>
      <c r="G8" s="38" t="s">
        <v>35</v>
      </c>
      <c r="H8" s="67">
        <f t="shared" si="0"/>
        <v>240.73842999999999</v>
      </c>
      <c r="I8" s="67">
        <f t="shared" si="1"/>
        <v>240.73842999999999</v>
      </c>
      <c r="J8" s="153"/>
      <c r="K8" s="61">
        <v>1</v>
      </c>
      <c r="L8" s="61">
        <v>1</v>
      </c>
    </row>
    <row r="9" spans="1:12" ht="111.75" customHeight="1">
      <c r="A9" s="38">
        <v>4</v>
      </c>
      <c r="B9" s="39" t="s">
        <v>104</v>
      </c>
      <c r="C9" s="38" t="s">
        <v>35</v>
      </c>
      <c r="D9" s="67">
        <f>8080745/10^5</f>
        <v>80.807450000000003</v>
      </c>
      <c r="E9" s="38" t="s">
        <v>35</v>
      </c>
      <c r="F9" s="38" t="s">
        <v>35</v>
      </c>
      <c r="G9" s="38" t="s">
        <v>35</v>
      </c>
      <c r="H9" s="67">
        <f t="shared" ref="H9" si="2">D9*K9</f>
        <v>80.807450000000003</v>
      </c>
      <c r="I9" s="67">
        <f t="shared" ref="I9" si="3">D9*L9</f>
        <v>80.807450000000003</v>
      </c>
      <c r="J9" s="68" t="s">
        <v>129</v>
      </c>
      <c r="K9" s="61">
        <v>1</v>
      </c>
      <c r="L9" s="62">
        <v>1</v>
      </c>
    </row>
    <row r="10" spans="1:12">
      <c r="A10" s="55"/>
      <c r="B10" s="53" t="s">
        <v>25</v>
      </c>
      <c r="C10" s="53"/>
      <c r="D10" s="40">
        <f>SUM(D6:D9)</f>
        <v>4827.7958800000006</v>
      </c>
      <c r="E10" s="56"/>
      <c r="F10" s="56"/>
      <c r="G10" s="56"/>
      <c r="H10" s="60">
        <f>SUM(H6:H9)</f>
        <v>4827.7958800000006</v>
      </c>
      <c r="I10" s="60">
        <f>SUM(I6:I9)</f>
        <v>4827.7958800000006</v>
      </c>
      <c r="J10" s="55"/>
    </row>
    <row r="11" spans="1:12">
      <c r="A11" s="129" t="str">
        <f>[1]SUMMARY!B16</f>
        <v>REMARKS &amp; NOTES:-</v>
      </c>
      <c r="B11" s="130"/>
      <c r="C11" s="130"/>
      <c r="D11" s="130"/>
      <c r="E11" s="130"/>
      <c r="F11" s="130"/>
      <c r="G11" s="130"/>
      <c r="H11" s="130"/>
      <c r="I11" s="130"/>
      <c r="J11" s="150"/>
    </row>
    <row r="12" spans="1:12" ht="103.5" customHeight="1">
      <c r="A12" s="132" t="s">
        <v>115</v>
      </c>
      <c r="B12" s="132"/>
      <c r="C12" s="132"/>
      <c r="D12" s="132"/>
      <c r="E12" s="132"/>
      <c r="F12" s="132"/>
      <c r="G12" s="132"/>
      <c r="H12" s="132"/>
      <c r="I12" s="132"/>
      <c r="J12" s="132"/>
    </row>
    <row r="23" spans="2:2">
      <c r="B23" s="77"/>
    </row>
    <row r="24" spans="2:2">
      <c r="B24" s="77"/>
    </row>
    <row r="25" spans="2:2">
      <c r="B25" s="77"/>
    </row>
    <row r="26" spans="2:2">
      <c r="B26" s="77"/>
    </row>
    <row r="27" spans="2:2">
      <c r="B27" s="77"/>
    </row>
    <row r="28" spans="2:2">
      <c r="B28" s="77"/>
    </row>
    <row r="29" spans="2:2">
      <c r="B29" s="77"/>
    </row>
  </sheetData>
  <mergeCells count="6">
    <mergeCell ref="A2:J2"/>
    <mergeCell ref="A3:J3"/>
    <mergeCell ref="A5:J5"/>
    <mergeCell ref="A11:J11"/>
    <mergeCell ref="A12:J12"/>
    <mergeCell ref="J6:J8"/>
  </mergeCells>
  <dataValidations disablePrompts="1" count="2">
    <dataValidation type="list" allowBlank="1" showInputMessage="1" showErrorMessage="1" sqref="G10" xr:uid="{00000000-0002-0000-0300-000000000000}">
      <formula1>"Good, Defunct"</formula1>
    </dataValidation>
    <dataValidation type="list" allowBlank="1" showInputMessage="1" showErrorMessage="1" sqref="F10" xr:uid="{00000000-0002-0000-0300-000001000000}">
      <formula1>"On follow up party says it will be realised soon, Dispute in offered services, Dispute in Invoicing, Pending without reason, Unfairly held up by the party "</formula1>
    </dataValidation>
  </dataValidations>
  <pageMargins left="0.7" right="0.7" top="0.75" bottom="0.75" header="0.3" footer="0.3"/>
  <pageSetup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K10"/>
  <sheetViews>
    <sheetView topLeftCell="A7" workbookViewId="0">
      <selection activeCell="F7" sqref="F7"/>
    </sheetView>
  </sheetViews>
  <sheetFormatPr defaultRowHeight="15"/>
  <cols>
    <col min="1" max="1" width="5.42578125" customWidth="1"/>
    <col min="2" max="2" width="10.28515625" customWidth="1"/>
    <col min="3" max="3" width="13" customWidth="1"/>
    <col min="4" max="4" width="9.85546875" customWidth="1"/>
    <col min="5" max="5" width="11" customWidth="1"/>
    <col min="6" max="6" width="11.7109375" customWidth="1"/>
    <col min="7" max="7" width="10.85546875" customWidth="1"/>
    <col min="8" max="8" width="11.140625" customWidth="1"/>
    <col min="9" max="9" width="36.42578125" customWidth="1"/>
  </cols>
  <sheetData>
    <row r="2" spans="1:11">
      <c r="A2" s="161" t="s">
        <v>106</v>
      </c>
      <c r="B2" s="161"/>
      <c r="C2" s="161"/>
      <c r="D2" s="161"/>
      <c r="E2" s="161"/>
      <c r="F2" s="161"/>
      <c r="G2" s="161"/>
      <c r="H2" s="161"/>
      <c r="I2" s="161"/>
    </row>
    <row r="3" spans="1:11">
      <c r="A3" s="162" t="str">
        <f>SUMMARY!B3</f>
        <v>Details as on 31st March 2022</v>
      </c>
      <c r="B3" s="162"/>
      <c r="C3" s="162"/>
      <c r="D3" s="162"/>
      <c r="E3" s="162"/>
      <c r="F3" s="162"/>
      <c r="G3" s="162"/>
      <c r="H3" s="162"/>
      <c r="I3" s="162"/>
    </row>
    <row r="4" spans="1:11" ht="17.25" customHeight="1">
      <c r="A4" s="163" t="s">
        <v>27</v>
      </c>
      <c r="B4" s="163" t="s">
        <v>107</v>
      </c>
      <c r="C4" s="165" t="s">
        <v>126</v>
      </c>
      <c r="D4" s="165" t="s">
        <v>108</v>
      </c>
      <c r="E4" s="80"/>
      <c r="F4" s="165" t="s">
        <v>109</v>
      </c>
      <c r="G4" s="163" t="s">
        <v>33</v>
      </c>
      <c r="H4" s="163" t="s">
        <v>95</v>
      </c>
      <c r="I4" s="167" t="s">
        <v>22</v>
      </c>
    </row>
    <row r="5" spans="1:11" ht="51.75" customHeight="1">
      <c r="A5" s="164"/>
      <c r="B5" s="164"/>
      <c r="C5" s="166"/>
      <c r="D5" s="166"/>
      <c r="E5" s="81" t="s">
        <v>110</v>
      </c>
      <c r="F5" s="166"/>
      <c r="G5" s="164"/>
      <c r="H5" s="164"/>
      <c r="I5" s="168"/>
    </row>
    <row r="6" spans="1:11">
      <c r="A6" s="154" t="str">
        <f>SUMMARY!B5</f>
        <v>Figures in INR Lakhs</v>
      </c>
      <c r="B6" s="155"/>
      <c r="C6" s="155"/>
      <c r="D6" s="155"/>
      <c r="E6" s="155"/>
      <c r="F6" s="155"/>
      <c r="G6" s="155"/>
      <c r="H6" s="155"/>
      <c r="I6" s="156"/>
    </row>
    <row r="7" spans="1:11" ht="255">
      <c r="A7" s="82"/>
      <c r="B7" s="93" t="s">
        <v>118</v>
      </c>
      <c r="C7" s="83">
        <f>23047467/10^5</f>
        <v>230.47467</v>
      </c>
      <c r="D7" s="84" t="s">
        <v>127</v>
      </c>
      <c r="E7" s="84" t="s">
        <v>111</v>
      </c>
      <c r="F7" s="84" t="s">
        <v>118</v>
      </c>
      <c r="G7" s="85">
        <f>C7*J7</f>
        <v>230.47467</v>
      </c>
      <c r="H7" s="85">
        <f>C7*K7</f>
        <v>230.47467</v>
      </c>
      <c r="I7" s="90" t="s">
        <v>131</v>
      </c>
      <c r="J7" s="69">
        <v>1</v>
      </c>
      <c r="K7" s="69">
        <v>1</v>
      </c>
    </row>
    <row r="8" spans="1:11">
      <c r="A8" s="86"/>
      <c r="B8" s="87" t="s">
        <v>25</v>
      </c>
      <c r="C8" s="88">
        <f>SUM(C7:C7)</f>
        <v>230.47467</v>
      </c>
      <c r="D8" s="88"/>
      <c r="E8" s="88"/>
      <c r="F8" s="88"/>
      <c r="G8" s="88">
        <f>SUM(G7:G7)</f>
        <v>230.47467</v>
      </c>
      <c r="H8" s="88">
        <f>SUM(H7:H7)</f>
        <v>230.47467</v>
      </c>
      <c r="I8" s="89"/>
    </row>
    <row r="9" spans="1:11">
      <c r="A9" s="157" t="str">
        <f>'LT L&amp;A-II'!A11:J11</f>
        <v>REMARKS &amp; NOTES:-</v>
      </c>
      <c r="B9" s="157"/>
      <c r="C9" s="157"/>
      <c r="D9" s="157"/>
      <c r="E9" s="157"/>
      <c r="F9" s="157"/>
      <c r="G9" s="157"/>
      <c r="H9" s="157"/>
      <c r="I9" s="157"/>
    </row>
    <row r="10" spans="1:11" ht="99" customHeight="1">
      <c r="A10" s="158" t="s">
        <v>128</v>
      </c>
      <c r="B10" s="159"/>
      <c r="C10" s="159"/>
      <c r="D10" s="159"/>
      <c r="E10" s="159"/>
      <c r="F10" s="159"/>
      <c r="G10" s="159"/>
      <c r="H10" s="159"/>
      <c r="I10" s="160"/>
    </row>
  </sheetData>
  <mergeCells count="13">
    <mergeCell ref="A6:I6"/>
    <mergeCell ref="A9:I9"/>
    <mergeCell ref="A10:I10"/>
    <mergeCell ref="A2:I2"/>
    <mergeCell ref="A3:I3"/>
    <mergeCell ref="B4:B5"/>
    <mergeCell ref="C4:C5"/>
    <mergeCell ref="D4:D5"/>
    <mergeCell ref="F4:F5"/>
    <mergeCell ref="G4:G5"/>
    <mergeCell ref="H4:H5"/>
    <mergeCell ref="I4:I5"/>
    <mergeCell ref="A4:A5"/>
  </mergeCells>
  <pageMargins left="0.7" right="0.7" top="0.75" bottom="0.75" header="0.3" footer="0.3"/>
  <pageSetup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J13"/>
  <sheetViews>
    <sheetView zoomScaleNormal="100" workbookViewId="0">
      <pane ySplit="4" topLeftCell="A7" activePane="bottomLeft" state="frozen"/>
      <selection pane="bottomLeft" activeCell="E8" sqref="E8:F8"/>
    </sheetView>
  </sheetViews>
  <sheetFormatPr defaultColWidth="36.28515625" defaultRowHeight="12"/>
  <cols>
    <col min="1" max="1" width="6.7109375" style="27" bestFit="1" customWidth="1"/>
    <col min="2" max="2" width="15.140625" style="27" customWidth="1"/>
    <col min="3" max="3" width="13.7109375" style="27" customWidth="1"/>
    <col min="4" max="4" width="11.7109375" style="27" customWidth="1"/>
    <col min="5" max="5" width="10.28515625" style="27" bestFit="1" customWidth="1"/>
    <col min="6" max="6" width="10.28515625" style="27" customWidth="1"/>
    <col min="7" max="7" width="41.42578125" style="27" customWidth="1"/>
    <col min="8" max="9" width="12" style="27" customWidth="1"/>
    <col min="10" max="10" width="8" style="27" bestFit="1" customWidth="1"/>
    <col min="11" max="16384" width="36.28515625" style="27"/>
  </cols>
  <sheetData>
    <row r="2" spans="1:10">
      <c r="A2" s="169" t="s">
        <v>74</v>
      </c>
      <c r="B2" s="145"/>
      <c r="C2" s="145"/>
      <c r="D2" s="145"/>
      <c r="E2" s="145"/>
      <c r="F2" s="145"/>
      <c r="G2" s="170"/>
    </row>
    <row r="3" spans="1:10">
      <c r="A3" s="171" t="str">
        <f>SUMMARY!B3</f>
        <v>Details as on 31st March 2022</v>
      </c>
      <c r="B3" s="172"/>
      <c r="C3" s="172"/>
      <c r="D3" s="172"/>
      <c r="E3" s="172"/>
      <c r="F3" s="172"/>
      <c r="G3" s="173"/>
    </row>
    <row r="4" spans="1:10" ht="33" customHeight="1">
      <c r="A4" s="20" t="s">
        <v>23</v>
      </c>
      <c r="B4" s="20" t="s">
        <v>69</v>
      </c>
      <c r="C4" s="21" t="s">
        <v>31</v>
      </c>
      <c r="D4" s="21" t="s">
        <v>24</v>
      </c>
      <c r="E4" s="31" t="s">
        <v>70</v>
      </c>
      <c r="F4" s="21" t="s">
        <v>80</v>
      </c>
      <c r="G4" s="21" t="s">
        <v>22</v>
      </c>
    </row>
    <row r="5" spans="1:10">
      <c r="A5" s="174" t="str">
        <f>SUMMARY!B5</f>
        <v>Figures in INR Lakhs</v>
      </c>
      <c r="B5" s="175"/>
      <c r="C5" s="175"/>
      <c r="D5" s="175"/>
      <c r="E5" s="175"/>
      <c r="F5" s="175"/>
      <c r="G5" s="176"/>
    </row>
    <row r="6" spans="1:10" ht="148.5" customHeight="1">
      <c r="A6" s="36">
        <v>1</v>
      </c>
      <c r="B6" s="70" t="s">
        <v>96</v>
      </c>
      <c r="C6" s="35">
        <f>503566/10^5</f>
        <v>5.03566</v>
      </c>
      <c r="D6" s="34" t="s">
        <v>73</v>
      </c>
      <c r="E6" s="35">
        <f>+C6*H6</f>
        <v>5.03566</v>
      </c>
      <c r="F6" s="33">
        <f>+C6*I6</f>
        <v>5.03566</v>
      </c>
      <c r="G6" s="94" t="s">
        <v>119</v>
      </c>
      <c r="H6" s="28">
        <v>1</v>
      </c>
      <c r="I6" s="28">
        <v>1</v>
      </c>
      <c r="J6" s="28"/>
    </row>
    <row r="7" spans="1:10" ht="148.5" customHeight="1">
      <c r="A7" s="98">
        <v>2</v>
      </c>
      <c r="B7" s="99" t="s">
        <v>124</v>
      </c>
      <c r="C7" s="100">
        <f>7525/10^5</f>
        <v>7.5249999999999997E-2</v>
      </c>
      <c r="D7" s="34" t="s">
        <v>73</v>
      </c>
      <c r="E7" s="35">
        <f>+C7*H7</f>
        <v>7.5249999999999997E-2</v>
      </c>
      <c r="F7" s="33">
        <f>+C7*I7</f>
        <v>7.5249999999999997E-2</v>
      </c>
      <c r="G7" s="94" t="s">
        <v>125</v>
      </c>
      <c r="H7" s="28">
        <v>1</v>
      </c>
      <c r="I7" s="28">
        <v>1</v>
      </c>
      <c r="J7" s="28"/>
    </row>
    <row r="8" spans="1:10">
      <c r="A8" s="29" t="s">
        <v>26</v>
      </c>
      <c r="B8" s="30"/>
      <c r="C8" s="25">
        <f>SUM(C6:C7)</f>
        <v>5.1109099999999996</v>
      </c>
      <c r="D8" s="25"/>
      <c r="E8" s="25">
        <f>SUM(E6:E7)</f>
        <v>5.1109099999999996</v>
      </c>
      <c r="F8" s="25">
        <f>SUM(F6:F7)</f>
        <v>5.1109099999999996</v>
      </c>
      <c r="G8" s="22"/>
      <c r="I8" s="26"/>
    </row>
    <row r="9" spans="1:10">
      <c r="A9" s="177" t="str">
        <f>SUMMARY!B11</f>
        <v>REMARKS &amp; NOTES:-</v>
      </c>
      <c r="B9" s="178"/>
      <c r="C9" s="178"/>
      <c r="D9" s="178"/>
      <c r="E9" s="178"/>
      <c r="F9" s="178"/>
      <c r="G9" s="179"/>
      <c r="I9" s="26"/>
    </row>
    <row r="10" spans="1:10" ht="123" customHeight="1">
      <c r="A10" s="118" t="s">
        <v>120</v>
      </c>
      <c r="B10" s="118"/>
      <c r="C10" s="118"/>
      <c r="D10" s="118"/>
      <c r="E10" s="118"/>
      <c r="F10" s="118"/>
      <c r="G10" s="118"/>
      <c r="I10" s="26"/>
    </row>
    <row r="11" spans="1:10">
      <c r="A11" s="32"/>
      <c r="B11" s="32"/>
      <c r="C11" s="32"/>
      <c r="D11" s="32"/>
      <c r="E11" s="32"/>
      <c r="F11" s="32"/>
      <c r="G11" s="32"/>
    </row>
    <row r="12" spans="1:10">
      <c r="A12" s="32"/>
      <c r="B12" s="32"/>
      <c r="C12" s="32"/>
      <c r="D12" s="32"/>
      <c r="E12" s="32"/>
      <c r="F12" s="32"/>
      <c r="G12" s="32"/>
    </row>
    <row r="13" spans="1:10">
      <c r="A13" s="32"/>
      <c r="B13" s="32"/>
      <c r="C13" s="32"/>
      <c r="D13" s="32"/>
      <c r="E13" s="32"/>
      <c r="F13" s="32"/>
      <c r="G13" s="32"/>
      <c r="J13" s="34"/>
    </row>
  </sheetData>
  <mergeCells count="5">
    <mergeCell ref="A2:G2"/>
    <mergeCell ref="A10:G10"/>
    <mergeCell ref="A3:G3"/>
    <mergeCell ref="A5:G5"/>
    <mergeCell ref="A9:G9"/>
  </mergeCells>
  <pageMargins left="0.7" right="0.7" top="0.75" bottom="0.75" header="0.3" footer="0.3"/>
  <pageSetup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527867-6EE1-4D26-85A0-8AED2CF25346}">
  <dimension ref="B1:H27"/>
  <sheetViews>
    <sheetView tabSelected="1" topLeftCell="A4" workbookViewId="0">
      <selection activeCell="C6" sqref="C6:C27"/>
    </sheetView>
  </sheetViews>
  <sheetFormatPr defaultRowHeight="15"/>
  <cols>
    <col min="2" max="2" width="42.28515625" bestFit="1" customWidth="1"/>
    <col min="3" max="3" width="20.42578125" customWidth="1"/>
    <col min="8" max="8" width="18" bestFit="1" customWidth="1"/>
  </cols>
  <sheetData>
    <row r="1" spans="2:4" ht="15.75" thickBot="1"/>
    <row r="2" spans="2:4" ht="19.5" thickBot="1">
      <c r="B2" s="180" t="s">
        <v>137</v>
      </c>
      <c r="C2" s="181"/>
    </row>
    <row r="4" spans="2:4">
      <c r="B4" s="3" t="s">
        <v>138</v>
      </c>
      <c r="C4" s="101" t="s">
        <v>139</v>
      </c>
    </row>
    <row r="5" spans="2:4">
      <c r="B5" s="3" t="s">
        <v>140</v>
      </c>
      <c r="C5" s="102"/>
    </row>
    <row r="6" spans="2:4">
      <c r="B6" t="s">
        <v>141</v>
      </c>
      <c r="C6" s="108">
        <f>SUMMARY!E6</f>
        <v>5899.7300918580768</v>
      </c>
      <c r="D6">
        <f>C6/10^2</f>
        <v>58.99730091858077</v>
      </c>
    </row>
    <row r="7" spans="2:4">
      <c r="B7" t="s">
        <v>142</v>
      </c>
      <c r="C7" s="103">
        <f>SUMMARY!D7</f>
        <v>4827.7958800000006</v>
      </c>
      <c r="D7">
        <f t="shared" ref="D7:D25" si="0">C7/10^2</f>
        <v>48.277958800000007</v>
      </c>
    </row>
    <row r="8" spans="2:4">
      <c r="C8" s="103"/>
    </row>
    <row r="9" spans="2:4">
      <c r="B9" s="3" t="s">
        <v>143</v>
      </c>
      <c r="C9" s="103"/>
    </row>
    <row r="10" spans="2:4">
      <c r="B10" t="s">
        <v>144</v>
      </c>
      <c r="C10" s="103">
        <f>SUMMARY!D8</f>
        <v>230.47467</v>
      </c>
      <c r="D10">
        <f t="shared" si="0"/>
        <v>2.3047466999999999</v>
      </c>
    </row>
    <row r="11" spans="2:4">
      <c r="B11" t="s">
        <v>145</v>
      </c>
      <c r="C11" s="103">
        <f>SUMMARY!E9</f>
        <v>5.1109099999999996</v>
      </c>
      <c r="D11">
        <f t="shared" si="0"/>
        <v>5.1109099999999998E-2</v>
      </c>
    </row>
    <row r="12" spans="2:4">
      <c r="B12" s="104" t="s">
        <v>146</v>
      </c>
      <c r="C12" s="102">
        <f>SUM(C6:C11)</f>
        <v>10963.111551858077</v>
      </c>
      <c r="D12" s="113">
        <f>SUM(D6:D11)</f>
        <v>109.63111551858077</v>
      </c>
    </row>
    <row r="13" spans="2:4">
      <c r="B13" s="3"/>
      <c r="C13" s="103"/>
    </row>
    <row r="14" spans="2:4">
      <c r="B14" s="3" t="s">
        <v>147</v>
      </c>
      <c r="C14" s="103"/>
    </row>
    <row r="15" spans="2:4">
      <c r="B15" t="s">
        <v>148</v>
      </c>
      <c r="C15" s="103">
        <f>3080/10^5</f>
        <v>3.0800000000000001E-2</v>
      </c>
      <c r="D15">
        <f t="shared" si="0"/>
        <v>3.0800000000000001E-4</v>
      </c>
    </row>
    <row r="16" spans="2:4">
      <c r="B16" t="s">
        <v>149</v>
      </c>
      <c r="C16" s="103">
        <f>478954648/10^5</f>
        <v>4789.54648</v>
      </c>
      <c r="D16">
        <f t="shared" si="0"/>
        <v>47.895464799999999</v>
      </c>
    </row>
    <row r="17" spans="2:8">
      <c r="B17" t="s">
        <v>150</v>
      </c>
      <c r="C17" s="103">
        <f>601227970/10^5</f>
        <v>6012.2797</v>
      </c>
      <c r="D17">
        <f t="shared" si="0"/>
        <v>60.122796999999998</v>
      </c>
    </row>
    <row r="18" spans="2:8">
      <c r="B18" t="s">
        <v>151</v>
      </c>
      <c r="C18" s="103">
        <f>231031/10^5</f>
        <v>2.3103099999999999</v>
      </c>
      <c r="D18">
        <f t="shared" si="0"/>
        <v>2.3103099999999998E-2</v>
      </c>
    </row>
    <row r="19" spans="2:8">
      <c r="B19" t="s">
        <v>152</v>
      </c>
      <c r="C19" s="103">
        <f>7839407/10^5</f>
        <v>78.394069999999999</v>
      </c>
      <c r="D19">
        <f t="shared" si="0"/>
        <v>0.78394070000000005</v>
      </c>
    </row>
    <row r="20" spans="2:8">
      <c r="B20" t="s">
        <v>153</v>
      </c>
      <c r="C20" s="103">
        <f>69142/10^5</f>
        <v>0.69142000000000003</v>
      </c>
      <c r="D20">
        <f t="shared" si="0"/>
        <v>6.9142000000000006E-3</v>
      </c>
    </row>
    <row r="21" spans="2:8">
      <c r="B21" s="104" t="s">
        <v>154</v>
      </c>
      <c r="C21" s="102">
        <f>SUM(C15:C20)</f>
        <v>10883.252780000001</v>
      </c>
      <c r="D21" s="3">
        <f t="shared" si="0"/>
        <v>108.83252780000001</v>
      </c>
    </row>
    <row r="23" spans="2:8" ht="15.75">
      <c r="B23" s="107" t="s">
        <v>155</v>
      </c>
      <c r="C23" s="109">
        <f>(C12-C21)</f>
        <v>79.85877185807658</v>
      </c>
      <c r="D23" s="114">
        <f>(D12-D21)</f>
        <v>0.79858771858076238</v>
      </c>
      <c r="F23">
        <f>D23*14.98%</f>
        <v>0.11962844024339822</v>
      </c>
    </row>
    <row r="24" spans="2:8">
      <c r="C24" s="105"/>
    </row>
    <row r="25" spans="2:8">
      <c r="B25" t="s">
        <v>156</v>
      </c>
      <c r="C25" s="106">
        <f>21233378/10^5</f>
        <v>212.33377999999999</v>
      </c>
      <c r="D25">
        <f t="shared" si="0"/>
        <v>2.1233377999999998</v>
      </c>
      <c r="H25" s="110"/>
    </row>
    <row r="27" spans="2:8" ht="15.75">
      <c r="B27" s="107" t="s">
        <v>157</v>
      </c>
      <c r="C27" s="109">
        <f>C23/C25</f>
        <v>0.37610017519622446</v>
      </c>
      <c r="D27" s="109">
        <f>D23/D25</f>
        <v>0.37610017519622285</v>
      </c>
    </row>
  </sheetData>
  <mergeCells count="1">
    <mergeCell ref="B2:C2"/>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C6"/>
  <sheetViews>
    <sheetView workbookViewId="0">
      <selection activeCell="B6" sqref="B6"/>
    </sheetView>
  </sheetViews>
  <sheetFormatPr defaultRowHeight="15"/>
  <cols>
    <col min="3" max="3" width="12" bestFit="1" customWidth="1"/>
  </cols>
  <sheetData>
    <row r="2" spans="2:3">
      <c r="B2" t="s">
        <v>6</v>
      </c>
      <c r="C2" t="e">
        <f>#REF!/2</f>
        <v>#REF!</v>
      </c>
    </row>
    <row r="3" spans="2:3">
      <c r="B3" t="s">
        <v>39</v>
      </c>
      <c r="C3" t="e">
        <f>SUM(#REF!)</f>
        <v>#REF!</v>
      </c>
    </row>
    <row r="4" spans="2:3">
      <c r="B4" t="s">
        <v>40</v>
      </c>
      <c r="C4" t="e">
        <f>#REF!</f>
        <v>#REF!</v>
      </c>
    </row>
    <row r="6" spans="2:3">
      <c r="B6" t="s">
        <v>21</v>
      </c>
      <c r="C6" t="e">
        <f>SUM(C2:C4)</f>
        <v>#REF!</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D5"/>
  <sheetViews>
    <sheetView topLeftCell="B1" workbookViewId="0">
      <selection activeCell="D5" sqref="D5"/>
    </sheetView>
  </sheetViews>
  <sheetFormatPr defaultRowHeight="15"/>
  <cols>
    <col min="2" max="2" width="22.5703125" bestFit="1" customWidth="1"/>
    <col min="4" max="4" width="14.85546875" bestFit="1" customWidth="1"/>
  </cols>
  <sheetData>
    <row r="2" spans="2:4">
      <c r="B2" t="s">
        <v>38</v>
      </c>
      <c r="D2" s="23" t="e">
        <f>#REF!</f>
        <v>#REF!</v>
      </c>
    </row>
    <row r="3" spans="2:4">
      <c r="B3" t="s">
        <v>68</v>
      </c>
      <c r="D3" t="e">
        <f>+#REF!+#REF!</f>
        <v>#REF!</v>
      </c>
    </row>
    <row r="5" spans="2:4">
      <c r="D5" s="24" t="e">
        <f>SUM(D2:D3)</f>
        <v>#REF!</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11</vt:i4>
      </vt:variant>
      <vt:variant>
        <vt:lpstr>Named Ranges</vt:lpstr>
      </vt:variant>
      <vt:variant>
        <vt:i4>1</vt:i4>
      </vt:variant>
    </vt:vector>
  </HeadingPairs>
  <TitlesOfParts>
    <vt:vector size="12" baseType="lpstr">
      <vt:lpstr>General</vt:lpstr>
      <vt:lpstr>SUMMARY</vt:lpstr>
      <vt:lpstr>NCI-I</vt:lpstr>
      <vt:lpstr>LT L&amp;A-II</vt:lpstr>
      <vt:lpstr>Trade Receivables-III</vt:lpstr>
      <vt:lpstr>Cash &amp; Cash Equivalents- IV</vt:lpstr>
      <vt:lpstr>NAV Sheet</vt:lpstr>
      <vt:lpstr>MSEDCL Assets</vt:lpstr>
      <vt:lpstr>SECL Assets</vt:lpstr>
      <vt:lpstr>WCL Assets</vt:lpstr>
      <vt:lpstr>Sheet4</vt:lpstr>
      <vt:lpstr>SUMMARY!Print_Area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Mohit Agarwal</dc:creator>
  <cp:lastModifiedBy>Rachit</cp:lastModifiedBy>
  <cp:lastPrinted>2020-09-30T10:20:36Z</cp:lastPrinted>
  <dcterms:created xsi:type="dcterms:W3CDTF">2017-12-18T06:17:30Z</dcterms:created>
  <dcterms:modified xsi:type="dcterms:W3CDTF">2023-05-31T05:20:18Z</dcterms:modified>
</cp:coreProperties>
</file>