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Z:\In Progress Files\Chhavi Toshan\EV\PFS\RK Working\Current Assets Valuations chhavi\Final Models\Included in Report\"/>
    </mc:Choice>
  </mc:AlternateContent>
  <xr:revisionPtr revIDLastSave="0" documentId="13_ncr:1_{5255DF30-AA75-4C02-919C-2CF34AFD9700}" xr6:coauthVersionLast="47" xr6:coauthVersionMax="47" xr10:uidLastSave="{00000000-0000-0000-0000-000000000000}"/>
  <bookViews>
    <workbookView xWindow="-120" yWindow="-120" windowWidth="21840" windowHeight="13140" tabRatio="948" firstSheet="1" activeTab="8" xr2:uid="{00000000-000D-0000-FFFF-FFFF00000000}"/>
  </bookViews>
  <sheets>
    <sheet name="General" sheetId="3" state="hidden" r:id="rId1"/>
    <sheet name="SUMMARY" sheetId="12" r:id="rId2"/>
    <sheet name="Property, Plant &amp; Equipment-I" sheetId="61" r:id="rId3"/>
    <sheet name="CWIP-II" sheetId="62" r:id="rId4"/>
    <sheet name="NCI-III" sheetId="59" r:id="rId5"/>
    <sheet name="LT L&amp;A-IV" sheetId="56" r:id="rId6"/>
    <sheet name="ONCA-V" sheetId="58" r:id="rId7"/>
    <sheet name="Cash &amp; Cash Equivalents- VI" sheetId="20" r:id="rId8"/>
    <sheet name="NAV" sheetId="60" r:id="rId9"/>
    <sheet name="MSEDCL Assets" sheetId="33" state="hidden" r:id="rId10"/>
    <sheet name="SECL Assets" sheetId="34" state="hidden" r:id="rId11"/>
    <sheet name="WCL Assets" sheetId="35" state="hidden" r:id="rId12"/>
    <sheet name="Sheet4" sheetId="36" state="hidden" r:id="rId13"/>
  </sheets>
  <externalReferences>
    <externalReference r:id="rId14"/>
  </externalReferences>
  <definedNames>
    <definedName name="_xlnm.Print_Area" localSheetId="1">SUMMARY!$B$2:$G$12</definedName>
  </definedNames>
  <calcPr calcId="181029"/>
</workbook>
</file>

<file path=xl/calcChain.xml><?xml version="1.0" encoding="utf-8"?>
<calcChain xmlns="http://schemas.openxmlformats.org/spreadsheetml/2006/main">
  <c r="F6" i="12" l="1"/>
  <c r="E6" i="12"/>
  <c r="D7" i="12"/>
  <c r="D5" i="62"/>
  <c r="D6" i="62" s="1"/>
  <c r="E6" i="61" l="1"/>
  <c r="F6" i="61"/>
  <c r="D5" i="61"/>
  <c r="D6" i="61" s="1"/>
  <c r="D6" i="12" s="1"/>
  <c r="B5" i="59"/>
  <c r="B3" i="59"/>
  <c r="E7" i="12"/>
  <c r="C7" i="60" s="1"/>
  <c r="E6" i="62"/>
  <c r="F5" i="62"/>
  <c r="F6" i="62" s="1"/>
  <c r="F7" i="12" s="1"/>
  <c r="C13" i="60"/>
  <c r="C9" i="60"/>
  <c r="C24" i="60"/>
  <c r="C19" i="60"/>
  <c r="C18" i="60"/>
  <c r="C17" i="60"/>
  <c r="C20" i="60" s="1"/>
  <c r="C6" i="20" l="1"/>
  <c r="E8" i="58"/>
  <c r="D8" i="58"/>
  <c r="C7" i="58"/>
  <c r="E7" i="58" s="1"/>
  <c r="E9" i="58" s="1"/>
  <c r="C6" i="58"/>
  <c r="C9" i="58" s="1"/>
  <c r="D7" i="56"/>
  <c r="D6" i="56"/>
  <c r="D7" i="58" l="1"/>
  <c r="D9" i="58" s="1"/>
  <c r="C10" i="60" s="1"/>
  <c r="J13" i="59"/>
  <c r="F8" i="12" s="1"/>
  <c r="I13" i="59"/>
  <c r="C8" i="60" l="1"/>
  <c r="E8" i="12"/>
  <c r="I7" i="56"/>
  <c r="H7" i="56"/>
  <c r="D8" i="56"/>
  <c r="E13" i="59"/>
  <c r="D8" i="12" s="1"/>
  <c r="I8" i="56" l="1"/>
  <c r="H8" i="56"/>
  <c r="G12" i="59"/>
  <c r="G11" i="59"/>
  <c r="G10" i="59"/>
  <c r="G9" i="59"/>
  <c r="G8" i="59"/>
  <c r="G7" i="59"/>
  <c r="G6" i="59"/>
  <c r="C6" i="60" l="1"/>
  <c r="C14" i="60" s="1"/>
  <c r="C22" i="60" s="1"/>
  <c r="C26" i="60" s="1"/>
  <c r="F10" i="12" l="1"/>
  <c r="E10" i="12"/>
  <c r="A3" i="56"/>
  <c r="A3" i="58"/>
  <c r="A10" i="58"/>
  <c r="D10" i="12"/>
  <c r="A5" i="58"/>
  <c r="F9" i="12" l="1"/>
  <c r="E9" i="12"/>
  <c r="A9" i="56"/>
  <c r="B14" i="59" s="1"/>
  <c r="D9" i="12"/>
  <c r="A5" i="56"/>
  <c r="A5" i="20" l="1"/>
  <c r="F6" i="20" l="1"/>
  <c r="E6" i="20"/>
  <c r="C7" i="20" l="1"/>
  <c r="D11" i="12" s="1"/>
  <c r="F7" i="20" l="1"/>
  <c r="E7" i="20"/>
  <c r="E11" i="12" s="1"/>
  <c r="F11" i="12" l="1"/>
  <c r="F12" i="12" s="1"/>
  <c r="A8" i="20"/>
  <c r="D12" i="12"/>
  <c r="E12" i="12"/>
  <c r="A3" i="20" l="1"/>
  <c r="D3" i="34" l="1"/>
  <c r="E26" i="36" l="1"/>
  <c r="D2" i="34" l="1"/>
  <c r="C4" i="33"/>
  <c r="C3" i="33"/>
  <c r="C5" i="35" l="1"/>
  <c r="C11" i="35" s="1"/>
  <c r="D5" i="34"/>
  <c r="C2" i="33" l="1"/>
  <c r="C6" i="33" s="1"/>
  <c r="D14" i="3" l="1"/>
  <c r="C14" i="3" l="1"/>
  <c r="C12" i="3" l="1"/>
  <c r="D11" i="3"/>
  <c r="C10" i="3"/>
  <c r="C8" i="3" l="1"/>
  <c r="C11" i="3"/>
  <c r="C9" i="3"/>
  <c r="C7" i="3"/>
  <c r="C16" i="3" s="1"/>
  <c r="D10" i="3"/>
  <c r="D7" i="3"/>
  <c r="D16" i="3" l="1"/>
  <c r="C17" i="3" s="1"/>
  <c r="C20" i="3" s="1"/>
</calcChain>
</file>

<file path=xl/sharedStrings.xml><?xml version="1.0" encoding="utf-8"?>
<sst xmlns="http://schemas.openxmlformats.org/spreadsheetml/2006/main" count="235" uniqueCount="169">
  <si>
    <t>S.No.</t>
  </si>
  <si>
    <t>Items</t>
  </si>
  <si>
    <t>Particulars</t>
  </si>
  <si>
    <t>RECOVERABLE</t>
  </si>
  <si>
    <t>Investments</t>
  </si>
  <si>
    <t>Summary  of Current Assets:-</t>
  </si>
  <si>
    <t>Trade Receivables</t>
  </si>
  <si>
    <t>Advances</t>
  </si>
  <si>
    <t>Short Term Loans &amp; advances</t>
  </si>
  <si>
    <t>Long Term Loans &amp; Advances</t>
  </si>
  <si>
    <t>Inventories</t>
  </si>
  <si>
    <t>Cash &amp; Bank Balance</t>
  </si>
  <si>
    <t>Security Deposit</t>
  </si>
  <si>
    <t>NON-RECOVERABLE</t>
  </si>
  <si>
    <t>Total ( Recoverable+Non-Recoverable)</t>
  </si>
  <si>
    <t>[ Reconciled with audited Balance Sheet ]</t>
  </si>
  <si>
    <t>VALUATION OF CURRENT ASSETS AS ON 7TH NOV' 2017 :-</t>
  </si>
  <si>
    <t>DETAILS</t>
  </si>
  <si>
    <t>SL</t>
  </si>
  <si>
    <t>Potential valuation of current assets in % of total current assets</t>
  </si>
  <si>
    <t>REMARKS &amp; NOTES:-</t>
  </si>
  <si>
    <t>Total</t>
  </si>
  <si>
    <t>Remarks</t>
  </si>
  <si>
    <t xml:space="preserve">Sr. No. </t>
  </si>
  <si>
    <t>Account Status</t>
  </si>
  <si>
    <t>TOTAL:</t>
  </si>
  <si>
    <t>Total :</t>
  </si>
  <si>
    <t>S. No.</t>
  </si>
  <si>
    <t>Annexure</t>
  </si>
  <si>
    <t>Party Name</t>
  </si>
  <si>
    <t>Expected Date of realization/ settlement</t>
  </si>
  <si>
    <t>Balance as per Balance Sheet</t>
  </si>
  <si>
    <t>Fair Valuation Assessment</t>
  </si>
  <si>
    <t>Fair Value Assessment</t>
  </si>
  <si>
    <t>Advance Date</t>
  </si>
  <si>
    <t>Data not provided</t>
  </si>
  <si>
    <t>I</t>
  </si>
  <si>
    <t>IV</t>
  </si>
  <si>
    <t>OTHER CURRENT ASSETS</t>
  </si>
  <si>
    <t>OCFA</t>
  </si>
  <si>
    <t>LT L&amp;A (Sec. Deposit Other)</t>
  </si>
  <si>
    <t>OCA</t>
  </si>
  <si>
    <t>FSA coal from SECL</t>
  </si>
  <si>
    <t>Current Invoice</t>
  </si>
  <si>
    <t>Per Tonne</t>
  </si>
  <si>
    <t>Rates</t>
  </si>
  <si>
    <t>Rs. per tonne</t>
  </si>
  <si>
    <t>ROM</t>
  </si>
  <si>
    <t>Royalty</t>
  </si>
  <si>
    <t>Stowing excise duty per tonne</t>
  </si>
  <si>
    <t>Sizing charges</t>
  </si>
  <si>
    <t>NMET</t>
  </si>
  <si>
    <t xml:space="preserve">DMF contribution </t>
  </si>
  <si>
    <t>CG Dev. Tax per tonne (Paryavaran Upkar)</t>
  </si>
  <si>
    <t>CG Env. Tax per tonne (Vikas Upkar)</t>
  </si>
  <si>
    <t>Excise Duty</t>
  </si>
  <si>
    <t>Energy Cess</t>
  </si>
  <si>
    <t>Terminal tax</t>
  </si>
  <si>
    <t>GST</t>
  </si>
  <si>
    <t>Surface transportation charge &amp; Evacuation Charge</t>
  </si>
  <si>
    <t>Railway Freight</t>
  </si>
  <si>
    <t>DCTS</t>
  </si>
  <si>
    <t>OCTS</t>
  </si>
  <si>
    <t>Development Surcharge on Coal Transportation</t>
  </si>
  <si>
    <t>Busy season Surcharge on Coal Transportaion (for 9 months)</t>
  </si>
  <si>
    <t>Total Freight</t>
  </si>
  <si>
    <t>Washery Charges</t>
  </si>
  <si>
    <t>Landed cost</t>
  </si>
  <si>
    <t>Coal</t>
  </si>
  <si>
    <t>Item</t>
  </si>
  <si>
    <t>Asset Amount</t>
  </si>
  <si>
    <t>Fair value</t>
  </si>
  <si>
    <t>Amount as per Balance Sheet</t>
  </si>
  <si>
    <t>Figures in INR Lakhs</t>
  </si>
  <si>
    <t>Not Applicable</t>
  </si>
  <si>
    <t>CASH &amp; CASH EQUIVALENTS</t>
  </si>
  <si>
    <t>SUMMARY OF VALUATION ASSESSMENT OF CURRENT ASSETS</t>
  </si>
  <si>
    <t>Cash  &amp; cash equivalents</t>
  </si>
  <si>
    <t>Nature/ Purpose of Advance</t>
  </si>
  <si>
    <t>Advance Amount</t>
  </si>
  <si>
    <t>Status of Advance</t>
  </si>
  <si>
    <t>Realisable Value</t>
  </si>
  <si>
    <t>OTHER NON-CURRENT ASSETS</t>
  </si>
  <si>
    <t>Item Details</t>
  </si>
  <si>
    <t>Other Non-Current Assets</t>
  </si>
  <si>
    <t>Other Non-Current assets</t>
  </si>
  <si>
    <t xml:space="preserve">Non-Current Investments </t>
  </si>
  <si>
    <t>NON CURRENT INVESTMENT</t>
  </si>
  <si>
    <t>Nature of Investment</t>
  </si>
  <si>
    <t>Amount Invested</t>
  </si>
  <si>
    <t>Number of shares</t>
  </si>
  <si>
    <t>II</t>
  </si>
  <si>
    <t>III</t>
  </si>
  <si>
    <t xml:space="preserve">Fair Value Assessment </t>
  </si>
  <si>
    <t>Chance of Recoverability</t>
  </si>
  <si>
    <t>Realizable Value Aseessment</t>
  </si>
  <si>
    <t>Realization  Value Assessment</t>
  </si>
  <si>
    <t>Realizable Value Assessment</t>
  </si>
  <si>
    <t>Realization Value Assessment</t>
  </si>
  <si>
    <t>Balance with banks- Current accounts</t>
  </si>
  <si>
    <t>Data Not Provided</t>
  </si>
  <si>
    <t>Ambient Infratech Pvt. Ltd.</t>
  </si>
  <si>
    <t>Cost per Share</t>
  </si>
  <si>
    <t>Souvenir Estates Pvt. Ltd.</t>
  </si>
  <si>
    <t>Westend Real Projects (India) Pvt. Ltd.</t>
  </si>
  <si>
    <t>Excelsior Projects Pvt. Ltd.</t>
  </si>
  <si>
    <t>Taurus Projects Pvt. Ltd.</t>
  </si>
  <si>
    <t>Pearl Infratech (India) Pvt. Ltd.</t>
  </si>
  <si>
    <t>NSL Nagapatnam Power and Infratech Pvt. Ltd.</t>
  </si>
  <si>
    <t>Capital Advance to Subsidiaries</t>
  </si>
  <si>
    <t>Capital Advance to Other</t>
  </si>
  <si>
    <t>Capital Advance</t>
  </si>
  <si>
    <t>LONG TERM LOANS AND ADVANCES</t>
  </si>
  <si>
    <t>1. Assessment is done based on the details which the lender could provided to us on our queries.
2. The complete list of counter-parties are taken from the data provided by the lender. Status &amp; Outstanding amount are provided by the lender.
3. Basis of the assessment is mentioned against each line item based on the information provided to us by the lender.
4. No audit of any kind is performed by us from the books of account or ledger statements and all the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Current Assets.</t>
  </si>
  <si>
    <t>1. Assessment is done based on the details which the lender provided to us on our queries.
2.  No list of counter-parties  is provided by the lender. Status &amp; Outstanding amount are provided by the lenders.
3. Basis of the assessment is mentioned against each line item based on the information provided to us by the lender.
4. No audit of any kind is performed by us from the books of account or ledger statements and all the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Securities or Current Assets.</t>
  </si>
  <si>
    <t>1. Assessment is done based on the details which the lender have provide to us on our queries.
2. This is just a general assessment on the basis of general Industry practice, based on the details which the lender provided to us as per our queries &amp; discussions with him.
3. No audit of any kind is performed by us for the books of account or ledger statements and all this data/ information/ input/ details provided to us by the lender are taken as is it on good faith that these are factually correct information.
4. There is no fixed criteria, formula or norm for the Valuation of Current Assets. It is purely based on the individual assessment and may differ from valuer to valuer based on the practicality he/she analyse in recoveries of outstanding dues. Ultimate recovery depends on efforts, extensive follow-ups and close scrutiny of individual case made by the Company. So our values should not be regarded as any judgment in regard to the recoverability of Current Assets.</t>
  </si>
  <si>
    <t>Date of Investment</t>
  </si>
  <si>
    <t xml:space="preserve">We have not received any document/data/information and bank statement regarding the verification of bank balances as on valuation date i.e., 26th April 2023. Thus, in this scenario, we have considered the fair market value and realizable value equals to the latest audited trial balance after considering the facts that this is a non-operational unit and the nature of the current asset is real cash.
Hence the fair market value and realizable value are INR 37.92 Lakhs subject to the condition "No transactions in the said bank account/accounts" post 31st March 2022.
All the data provided by the company are considered in good faith. If any inconsistency is found between the books and the actual amount, the given figures will be null and void.
</t>
  </si>
  <si>
    <t xml:space="preserve">We have not received any details regarding current status of Advance Tax. Also, as per the information received from the lender, the Company is a non- operational company and hence it is hard to generate any revenue in the near future and therefore no tax liability will occur against which such advance tax should be realised.
Hence, in this scenario, we have considered the Fair Value and Realization value, both to be NIL. </t>
  </si>
  <si>
    <t>NIL</t>
  </si>
  <si>
    <t>Term deposits with bank along with interest accrued</t>
  </si>
  <si>
    <t>Advance recoverable from vendors</t>
  </si>
  <si>
    <t>Advance Income Tax/ TDS Receivable</t>
  </si>
  <si>
    <t xml:space="preserve">We have not received any document/data/information and bank statement regarding the verification of bank balances as on valuation date i.e., 26th April 2023. Thus, in this scenario, we have considered the fair market value and realizable value equals to the latest audited trial balance after considering the facts that this is a non-operational unit and the nature of the asset.
Hence the fair market value and realizable value are INR 254.24 Lakhs subject to the condition "No transactions in the said bank account/accounts" post 31st March 2022.
All the data provided by the company are considered in good faith. If any inconsistency is found between the books and the actual amount, the given figures will be null and void.
</t>
  </si>
  <si>
    <t>We have not received any information/ documents from the Company/ lender regarding the nature of advance, terms and conditions, period of pendency, reason of pendency, status of the recovery procedures etc. We have considered, that the amount paid as advance to vendors, is paid in the normal course of business and will be duly recoverable, but the company is a non- operational company and hence it is hard to generate any revenue in the near future. 
So, we have considered the fair Market value and Realizable value to be 50% and 30% respectively.</t>
  </si>
  <si>
    <t>We have not received any information/ documents from the Company/ lender regarding the nature of advance, period of pendency, reason of pendency, status of the recovery procedures etc. We have considered, that the amount paid as capital advance, is paid in the normal course of business and will be duly recoverable. but the Company is a non- operational company and hence it is hard to generate any revenue in the near future. Further it is a huge amount which company paid as capital advance; hence we have considered the fair Market value and Realizable value to be 50% and 40% respectively.</t>
  </si>
  <si>
    <t xml:space="preserve">We have not received any information/ documents from the Company/ lender regarding the nature of advance to subsidiary company, conditions attached with this fund etc.
We have calculated the Fair Value and Realizable Value based on our asset valuation of these respective companies as on 31st March 2022.  As per NAV method the value of the subsidiaries' are either negative or comes out to be negligible in value.
Hence, the value of this advance is no use and it is considered to be NIL.
</t>
  </si>
  <si>
    <t xml:space="preserve">The Investee Company is a non-publicly traded company. There is a very limited information available in public domain. We have calculated the Fair Value and Realizable Value based on our asset valuation of these respective companies as on 31.03.2022.
As per NAV method the value of the company is calculated comes out Negative. 
Therefore, we cannot comment on recoverability of the outstanding amount. Hence, we have considered the value to be NIL.
</t>
  </si>
  <si>
    <t>The Investee Company is a non-publicly traded company. There is a very limited information available in public domain. As the amount of the investment is negligible in value. We have not assigned any value to it.</t>
  </si>
  <si>
    <t xml:space="preserve">1. Assessment is done based on the discussions done with the lender and the details which they could provide to us on our queries.
2. All the notes on the current status of amount recovery are given by the lender. Notes and data provided by the lender has been relied upon in good faith on the basis of which independent potential value assessment of the current Assets has been carried out.
3. For the basis of arriving at the Value of each Currents Assets, please refer to the specific annexure.
4. This is just a general assessment on the basis of general Industry practice based on the details which the lender provided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lender that what is the minimum amount can be recovered out of the receivables, loans &amp; advances, etc.
6. No audit of any kind is performed by us from the books of account or ledger statements and all this data/ information/ input/ details provided to us by the lender and are taken as is it on good faith that these are factually correct information.
7. There are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close scrutiny of individual case made by the Company. So our values should not be regarded as any judgment in regard to the recoverability of Current Assets.
8. As all these companies are non-operational and lack of information regarding the investments made, loans and advances, pendency, terms and conditions, legality between party and counter party and current status of the investees / related parties / venders and other various factors / scenarios have been considered during the assesment of fair market value and relizable value at our level best. Also the valuation is limited to the scope of work only. 
9. </t>
  </si>
  <si>
    <t>NAV Calculation of the NSL Nagapatnam  Infrastructure Pvt Ltd 2022</t>
  </si>
  <si>
    <t xml:space="preserve">Particulars </t>
  </si>
  <si>
    <t>Amount (in Lakhs)</t>
  </si>
  <si>
    <t>Fixed Assets</t>
  </si>
  <si>
    <t>Capital work in progress</t>
  </si>
  <si>
    <t>Investment Property</t>
  </si>
  <si>
    <t xml:space="preserve">Non current investments </t>
  </si>
  <si>
    <t xml:space="preserve">Long term loans and advances </t>
  </si>
  <si>
    <t xml:space="preserve">Current Assets </t>
  </si>
  <si>
    <t>Cash &amp; Cash Equivalents</t>
  </si>
  <si>
    <t>Total Assets</t>
  </si>
  <si>
    <t>Liabilities</t>
  </si>
  <si>
    <t>Borrowings,non-current</t>
  </si>
  <si>
    <t>Statutory liability</t>
  </si>
  <si>
    <t xml:space="preserve">Other current liability </t>
  </si>
  <si>
    <t>Total Liabilities</t>
  </si>
  <si>
    <t xml:space="preserve">Net Asset Valuation </t>
  </si>
  <si>
    <t>No of Shares Outstanding (lakhs)</t>
  </si>
  <si>
    <t>NAV per share</t>
  </si>
  <si>
    <t>Items Details</t>
  </si>
  <si>
    <t xml:space="preserve">Realizable Value Assessment </t>
  </si>
  <si>
    <t>INR in Lakhs</t>
  </si>
  <si>
    <t>Land</t>
  </si>
  <si>
    <t>No specific details of land available</t>
  </si>
  <si>
    <t>Notes:</t>
  </si>
  <si>
    <t>Capital Work in Progress (CWIP)</t>
  </si>
  <si>
    <t>No specific details available</t>
  </si>
  <si>
    <t>1. The details regarding is as per the information provided to us by PTC India Financial Services Pvt. Ltd.</t>
  </si>
  <si>
    <t xml:space="preserve">2. No detail information were made available to us regarding Capital- Work- In- Progress (CWIP). </t>
  </si>
  <si>
    <t xml:space="preserve">3. Only a copy of old Valuation report were made available to us from which we came to that these are the initial project expense at the initial level againt the land &amp; Road development, consultancy &amp; Professional fees and etc. </t>
  </si>
  <si>
    <t xml:space="preserve">4. As per the available information thses are the initial cost of the project and the project was held up morethan 5-years. Hence in our general experience and opinion no new promoter would be like pay more than the 5% of the total value of CWIP cost. </t>
  </si>
  <si>
    <t>5. The total incurred expenses were made available on the basis of Financial Statement of the company no detail information were made available to us.</t>
  </si>
  <si>
    <t>as our general experience and opinion not morethan 5% would be useful for any buyer in the condition CWIP</t>
  </si>
  <si>
    <t>V</t>
  </si>
  <si>
    <t>VI</t>
  </si>
  <si>
    <t>Property, Plant &amp; Equipment</t>
  </si>
  <si>
    <t>Capital Work in Progress</t>
  </si>
  <si>
    <t>Details as on 31st March 2022</t>
  </si>
  <si>
    <t>Property, Plant and Equipments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</si>
</sst>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4" formatCode="_ &quot;₹&quot;\ * #,##0.00_ ;_ &quot;₹&quot;\ * \-#,##0.00_ ;_ &quot;₹&quot;\ * &quot;-&quot;??_ ;_ @_ "/>
    <numFmt numFmtId="43" formatCode="_ * #,##0.00_ ;_ * \-#,##0.00_ ;_ * &quot;-&quot;??_ ;_ @_ "/>
    <numFmt numFmtId="164" formatCode="_(&quot;$&quot;* #,##0_);_(&quot;$&quot;* \(#,##0\);_(&quot;$&quot;* &quot;-&quot;_);_(@_)"/>
    <numFmt numFmtId="165" formatCode="_(&quot;$&quot;* #,##0.00_);_(&quot;$&quot;* \(#,##0.00\);_(&quot;$&quot;* &quot;-&quot;??_);_(@_)"/>
    <numFmt numFmtId="166" formatCode="_(* #,##0.00_);_(* \(#,##0.00\);_(* &quot;-&quot;??_);_(@_)"/>
    <numFmt numFmtId="167" formatCode="_ &quot;Rs.&quot;\ * #,##0.00_ ;_ &quot;Rs.&quot;\ * \-#,##0.00_ ;_ &quot;Rs.&quot;\ * &quot;-&quot;??_ ;_ @_ "/>
    <numFmt numFmtId="168" formatCode="_(* #,##0_);_(* \(#,##0\);_(* &quot;-&quot;??_);_(@_)"/>
    <numFmt numFmtId="169" formatCode="[&gt;=10000000]##\,##\,##\,##0;[&gt;=100000]\ ##\,##\,##0;##,##0"/>
    <numFmt numFmtId="170" formatCode="_-* #,##0_-;\-* #,##0_-;_-* &quot;-&quot;_-;_-@_-"/>
    <numFmt numFmtId="171" formatCode="_-* #,##0.00_-;\-* #,##0.00_-;_-* &quot;-&quot;??_-;_-@_-"/>
    <numFmt numFmtId="172" formatCode="_(* #,##0.00_);_(* \(#,##0.00\);_(* \-??_);_(@_)"/>
    <numFmt numFmtId="173" formatCode="0.00_)"/>
    <numFmt numFmtId="174" formatCode="0.000"/>
    <numFmt numFmtId="175" formatCode="&quot;$&quot;#,##0.0_);\(&quot;$&quot;#,##0.0\)"/>
    <numFmt numFmtId="176" formatCode="General_)"/>
    <numFmt numFmtId="177" formatCode="0.0%;\(0.0%\)"/>
    <numFmt numFmtId="178" formatCode="&quot;$&quot;#,##0.0"/>
    <numFmt numFmtId="179" formatCode="0.00000000"/>
    <numFmt numFmtId="180" formatCode="_-* #,##0\ _D_M_-;\-* #,##0\ _D_M_-;_-* &quot;-&quot;\ _D_M_-;_-@_-"/>
    <numFmt numFmtId="181" formatCode="_-* #,##0.00\ _D_M_-;\-* #,##0.00\ _D_M_-;_-* &quot;-&quot;??\ _D_M_-;_-@_-"/>
    <numFmt numFmtId="182" formatCode="#,##0\ &quot;F&quot;;[Red]\-#,##0\ &quot;F&quot;"/>
    <numFmt numFmtId="183" formatCode="mm/dd/yy"/>
    <numFmt numFmtId="184" formatCode="#,##0&quot;£&quot;_);\(#,##0&quot;£&quot;\)"/>
    <numFmt numFmtId="185" formatCode="#,##0&quot;£&quot;_);[Red]\(#,##0&quot;£&quot;\)"/>
    <numFmt numFmtId="186" formatCode="_-&quot;$&quot;* #,##0_-;\-&quot;$&quot;* #,##0_-;_-&quot;$&quot;* &quot;-&quot;_-;_-@_-"/>
    <numFmt numFmtId="187" formatCode="_-&quot;$&quot;* #,##0.00_-;\-&quot;$&quot;* #,##0.00_-;_-&quot;$&quot;* &quot;-&quot;??_-;_-@_-"/>
    <numFmt numFmtId="188" formatCode="_(* #,##0.000_);_(* \(#,##0.000\);_(* &quot;-&quot;??_);_(@_)"/>
  </numFmts>
  <fonts count="57">
    <font>
      <sz val="11"/>
      <color theme="1"/>
      <name val="Calibri"/>
      <family val="2"/>
      <scheme val="minor"/>
    </font>
    <font>
      <b/>
      <sz val="11"/>
      <color theme="1"/>
      <name val="Calibri"/>
      <family val="2"/>
      <scheme val="minor"/>
    </font>
    <font>
      <b/>
      <sz val="12"/>
      <color theme="0"/>
      <name val="Calibri"/>
      <family val="2"/>
      <scheme val="minor"/>
    </font>
    <font>
      <sz val="11"/>
      <color theme="1"/>
      <name val="Calibri"/>
      <family val="2"/>
      <scheme val="minor"/>
    </font>
    <font>
      <b/>
      <sz val="14"/>
      <color theme="1"/>
      <name val="Calibri"/>
      <family val="2"/>
      <scheme val="minor"/>
    </font>
    <font>
      <sz val="10"/>
      <name val="Arial"/>
      <family val="2"/>
    </font>
    <font>
      <i/>
      <sz val="9"/>
      <color theme="1"/>
      <name val="Arial"/>
      <family val="2"/>
    </font>
    <font>
      <b/>
      <sz val="9"/>
      <color theme="0"/>
      <name val="Arial"/>
      <family val="2"/>
    </font>
    <font>
      <sz val="9"/>
      <color theme="1"/>
      <name val="Arial"/>
      <family val="2"/>
    </font>
    <font>
      <i/>
      <sz val="9"/>
      <name val="Arial"/>
      <family val="2"/>
    </font>
    <font>
      <b/>
      <sz val="9"/>
      <color theme="1"/>
      <name val="Arial"/>
      <family val="2"/>
    </font>
    <font>
      <b/>
      <i/>
      <sz val="9"/>
      <color theme="0"/>
      <name val="Arial"/>
      <family val="2"/>
    </font>
    <font>
      <b/>
      <i/>
      <sz val="9"/>
      <color theme="1"/>
      <name val="Arial"/>
      <family val="2"/>
    </font>
    <font>
      <sz val="9"/>
      <name val="Arial"/>
      <family val="2"/>
    </font>
    <font>
      <sz val="10"/>
      <name val="Arial"/>
      <family val="2"/>
      <charset val="134"/>
    </font>
    <font>
      <sz val="12"/>
      <name val="Times New Roman"/>
      <family val="1"/>
    </font>
    <font>
      <sz val="10"/>
      <color indexed="8"/>
      <name val="Arial"/>
      <family val="2"/>
    </font>
    <font>
      <sz val="10"/>
      <color indexed="8"/>
      <name val="Arial"/>
      <family val="2"/>
    </font>
    <font>
      <b/>
      <sz val="10"/>
      <color indexed="8"/>
      <name val="ARIAL"/>
      <family val="2"/>
    </font>
    <font>
      <b/>
      <sz val="11"/>
      <name val="Arial"/>
      <family val="2"/>
    </font>
    <font>
      <b/>
      <sz val="10"/>
      <name val="Arial"/>
      <family val="2"/>
    </font>
    <font>
      <sz val="11"/>
      <color indexed="8"/>
      <name val="Calibri"/>
      <family val="2"/>
    </font>
    <font>
      <b/>
      <sz val="12"/>
      <name val="Arial"/>
      <family val="2"/>
    </font>
    <font>
      <b/>
      <sz val="10"/>
      <name val="Helv"/>
    </font>
    <font>
      <sz val="8"/>
      <name val="Arial"/>
      <family val="2"/>
    </font>
    <font>
      <b/>
      <sz val="12"/>
      <name val="Helv"/>
    </font>
    <font>
      <b/>
      <sz val="11"/>
      <name val="Helv"/>
    </font>
    <font>
      <b/>
      <i/>
      <sz val="16"/>
      <name val="Helv"/>
    </font>
    <font>
      <sz val="12"/>
      <name val="Tms Rmn"/>
    </font>
    <font>
      <sz val="9"/>
      <name val="Times New Roman"/>
      <family val="1"/>
    </font>
    <font>
      <sz val="10"/>
      <name val="MS Serif"/>
      <family val="1"/>
    </font>
    <font>
      <sz val="10"/>
      <name val="MS Sans Serif"/>
      <family val="2"/>
    </font>
    <font>
      <sz val="10"/>
      <color indexed="16"/>
      <name val="MS Serif"/>
      <family val="1"/>
    </font>
    <font>
      <sz val="7"/>
      <name val="Small Fonts"/>
      <family val="2"/>
    </font>
    <font>
      <b/>
      <i/>
      <sz val="10"/>
      <color indexed="8"/>
      <name val="Arial"/>
      <family val="2"/>
    </font>
    <font>
      <b/>
      <sz val="10"/>
      <color indexed="56"/>
      <name val="Arial"/>
      <family val="2"/>
    </font>
    <font>
      <b/>
      <sz val="16"/>
      <color indexed="8"/>
      <name val="Arial"/>
      <family val="2"/>
    </font>
    <font>
      <sz val="8"/>
      <name val="Helv"/>
    </font>
    <font>
      <b/>
      <sz val="8"/>
      <color indexed="8"/>
      <name val="Helv"/>
    </font>
    <font>
      <b/>
      <sz val="11"/>
      <name val="Times New Roman"/>
      <family val="1"/>
    </font>
    <font>
      <b/>
      <i/>
      <sz val="16"/>
      <name val="Arial"/>
      <family val="2"/>
    </font>
    <font>
      <u/>
      <sz val="10"/>
      <color indexed="12"/>
      <name val="Arial"/>
      <family val="2"/>
    </font>
    <font>
      <sz val="10"/>
      <name val="Arial"/>
      <family val="2"/>
      <charset val="1"/>
    </font>
    <font>
      <i/>
      <sz val="10"/>
      <color theme="1"/>
      <name val="Arial"/>
      <family val="2"/>
    </font>
    <font>
      <sz val="10"/>
      <color theme="1"/>
      <name val="Arial"/>
      <family val="2"/>
    </font>
    <font>
      <b/>
      <sz val="10"/>
      <color theme="1"/>
      <name val="Arial"/>
      <family val="2"/>
    </font>
    <font>
      <b/>
      <sz val="10"/>
      <color theme="0"/>
      <name val="Arial"/>
      <family val="2"/>
    </font>
    <font>
      <b/>
      <i/>
      <sz val="10"/>
      <color theme="0"/>
      <name val="Arial"/>
      <family val="2"/>
    </font>
    <font>
      <i/>
      <sz val="10"/>
      <name val="Arial"/>
      <family val="2"/>
    </font>
    <font>
      <b/>
      <sz val="12"/>
      <color theme="1"/>
      <name val="Calibri"/>
      <family val="2"/>
      <scheme val="minor"/>
    </font>
    <font>
      <b/>
      <sz val="12"/>
      <color theme="1" tint="0.14999847407452621"/>
      <name val="Calibri"/>
      <family val="2"/>
      <scheme val="minor"/>
    </font>
    <font>
      <b/>
      <sz val="11"/>
      <color theme="0"/>
      <name val="Arial"/>
      <family val="2"/>
    </font>
    <font>
      <b/>
      <sz val="11"/>
      <name val="Calibri"/>
      <family val="2"/>
      <scheme val="minor"/>
    </font>
    <font>
      <b/>
      <i/>
      <sz val="11"/>
      <name val="Calibri"/>
      <family val="2"/>
      <scheme val="minor"/>
    </font>
    <font>
      <sz val="11"/>
      <name val="Calibri"/>
      <family val="2"/>
      <scheme val="minor"/>
    </font>
    <font>
      <b/>
      <i/>
      <sz val="11"/>
      <color theme="1"/>
      <name val="Calibri"/>
      <family val="2"/>
      <scheme val="minor"/>
    </font>
    <font>
      <i/>
      <sz val="11"/>
      <color theme="1"/>
      <name val="Calibri"/>
      <family val="2"/>
      <scheme val="minor"/>
    </font>
  </fonts>
  <fills count="22">
    <fill>
      <patternFill patternType="none"/>
    </fill>
    <fill>
      <patternFill patternType="gray125"/>
    </fill>
    <fill>
      <patternFill patternType="solid">
        <fgColor theme="3" tint="-0.249977111117893"/>
        <bgColor indexed="64"/>
      </patternFill>
    </fill>
    <fill>
      <patternFill patternType="solid">
        <fgColor theme="3" tint="0.79998168889431442"/>
        <bgColor indexed="64"/>
      </patternFill>
    </fill>
    <fill>
      <patternFill patternType="solid">
        <fgColor theme="3"/>
        <bgColor indexed="64"/>
      </patternFill>
    </fill>
    <fill>
      <patternFill patternType="solid">
        <fgColor theme="0"/>
        <bgColor indexed="64"/>
      </patternFill>
    </fill>
    <fill>
      <patternFill patternType="solid">
        <fgColor rgb="FFFFFFCC"/>
      </patternFill>
    </fill>
    <fill>
      <patternFill patternType="solid">
        <fgColor indexed="9"/>
        <bgColor indexed="64"/>
      </patternFill>
    </fill>
    <fill>
      <patternFill patternType="solid">
        <fgColor indexed="43"/>
        <bgColor indexed="64"/>
      </patternFill>
    </fill>
    <fill>
      <patternFill patternType="solid">
        <fgColor indexed="27"/>
      </patternFill>
    </fill>
    <fill>
      <patternFill patternType="solid">
        <fgColor indexed="9"/>
      </patternFill>
    </fill>
    <fill>
      <patternFill patternType="solid">
        <fgColor indexed="42"/>
      </patternFill>
    </fill>
    <fill>
      <patternFill patternType="solid">
        <fgColor indexed="22"/>
        <bgColor indexed="64"/>
      </patternFill>
    </fill>
    <fill>
      <patternFill patternType="solid">
        <fgColor indexed="9"/>
        <bgColor indexed="26"/>
      </patternFill>
    </fill>
    <fill>
      <patternFill patternType="solid">
        <fgColor indexed="26"/>
        <bgColor indexed="64"/>
      </patternFill>
    </fill>
    <fill>
      <patternFill patternType="solid">
        <fgColor indexed="24"/>
      </patternFill>
    </fill>
    <fill>
      <patternFill patternType="solid">
        <fgColor indexed="40"/>
        <bgColor indexed="64"/>
      </patternFill>
    </fill>
    <fill>
      <patternFill patternType="solid">
        <fgColor indexed="41"/>
      </patternFill>
    </fill>
    <fill>
      <patternFill patternType="solid">
        <fgColor indexed="40"/>
      </patternFill>
    </fill>
    <fill>
      <patternFill patternType="solid">
        <fgColor rgb="FF002060"/>
        <bgColor indexed="64"/>
      </patternFill>
    </fill>
    <fill>
      <patternFill patternType="solid">
        <fgColor theme="4" tint="0.59999389629810485"/>
        <bgColor indexed="64"/>
      </patternFill>
    </fill>
    <fill>
      <patternFill patternType="solid">
        <fgColor theme="4"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double">
        <color indexed="64"/>
      </top>
      <bottom style="double">
        <color indexed="64"/>
      </bottom>
      <diagonal/>
    </border>
    <border>
      <left/>
      <right/>
      <top style="medium">
        <color indexed="64"/>
      </top>
      <bottom style="medium">
        <color indexed="64"/>
      </bottom>
      <diagonal/>
    </border>
    <border>
      <left/>
      <right/>
      <top/>
      <bottom style="medium">
        <color indexed="8"/>
      </bottom>
      <diagonal/>
    </border>
    <border>
      <left style="thin">
        <color indexed="48"/>
      </left>
      <right style="thin">
        <color indexed="48"/>
      </right>
      <top style="thin">
        <color indexed="48"/>
      </top>
      <bottom style="thin">
        <color indexed="48"/>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s>
  <cellStyleXfs count="5093">
    <xf numFmtId="0" fontId="0" fillId="0" borderId="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5" fillId="0" borderId="0"/>
    <xf numFmtId="43" fontId="5" fillId="0" borderId="0" applyFont="0" applyFill="0" applyBorder="0" applyAlignment="0" applyProtection="0"/>
    <xf numFmtId="166"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0" fontId="5" fillId="0" borderId="0" applyNumberFormat="0" applyFill="0" applyBorder="0" applyAlignment="0" applyProtection="0"/>
    <xf numFmtId="43" fontId="3" fillId="0" borderId="0" applyFont="0" applyFill="0" applyBorder="0" applyAlignment="0" applyProtection="0"/>
    <xf numFmtId="0" fontId="14" fillId="0" borderId="0">
      <alignment vertical="center"/>
    </xf>
    <xf numFmtId="43" fontId="15" fillId="0" borderId="0" applyFont="0" applyFill="0" applyBorder="0" applyAlignment="0" applyProtection="0">
      <alignment vertical="center"/>
    </xf>
    <xf numFmtId="43" fontId="3" fillId="0" borderId="0" applyFont="0" applyFill="0" applyBorder="0" applyAlignment="0" applyProtection="0"/>
    <xf numFmtId="0" fontId="5" fillId="0" borderId="0" applyNumberFormat="0" applyFill="0" applyBorder="0" applyAlignment="0" applyProtection="0"/>
    <xf numFmtId="9" fontId="5" fillId="0" borderId="0" applyFont="0" applyFill="0" applyBorder="0" applyAlignment="0" applyProtection="0"/>
    <xf numFmtId="0" fontId="16" fillId="0" borderId="0">
      <alignment vertical="top"/>
    </xf>
    <xf numFmtId="0" fontId="17" fillId="0" borderId="0">
      <alignment vertical="top"/>
    </xf>
    <xf numFmtId="0" fontId="16" fillId="0" borderId="0">
      <alignment vertical="top"/>
    </xf>
    <xf numFmtId="0" fontId="16" fillId="0" borderId="0">
      <alignment vertical="top"/>
    </xf>
    <xf numFmtId="0" fontId="16" fillId="0" borderId="0">
      <alignment vertical="top"/>
    </xf>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4" fontId="5" fillId="0" borderId="0" applyFont="0" applyFill="0" applyBorder="0" applyAlignment="0" applyProtection="0"/>
    <xf numFmtId="0" fontId="15" fillId="0" borderId="0" applyFill="0" applyBorder="0"/>
    <xf numFmtId="0" fontId="28" fillId="0" borderId="0" applyNumberFormat="0" applyFill="0" applyBorder="0" applyAlignment="0" applyProtection="0"/>
    <xf numFmtId="175" fontId="5" fillId="0" borderId="0" applyFill="0" applyBorder="0" applyAlignment="0"/>
    <xf numFmtId="176" fontId="29" fillId="0" borderId="0" applyFill="0" applyBorder="0" applyAlignment="0"/>
    <xf numFmtId="174" fontId="29" fillId="0" borderId="0" applyFill="0" applyBorder="0" applyAlignment="0"/>
    <xf numFmtId="177" fontId="5" fillId="0" borderId="0" applyFill="0" applyBorder="0" applyAlignment="0"/>
    <xf numFmtId="178" fontId="5" fillId="0" borderId="0" applyFill="0" applyBorder="0" applyAlignment="0"/>
    <xf numFmtId="175" fontId="5" fillId="0" borderId="0" applyFill="0" applyBorder="0" applyAlignment="0"/>
    <xf numFmtId="179" fontId="5" fillId="0" borderId="0" applyFill="0" applyBorder="0" applyAlignment="0"/>
    <xf numFmtId="176" fontId="29" fillId="0" borderId="0" applyFill="0" applyBorder="0" applyAlignment="0"/>
    <xf numFmtId="0" fontId="23" fillId="0" borderId="0"/>
    <xf numFmtId="0" fontId="20" fillId="0" borderId="0"/>
    <xf numFmtId="43" fontId="16" fillId="0" borderId="0" applyFont="0" applyFill="0" applyBorder="0" applyAlignment="0" applyProtection="0">
      <alignment vertical="top"/>
    </xf>
    <xf numFmtId="175" fontId="5" fillId="0" borderId="0" applyFont="0" applyFill="0" applyBorder="0" applyAlignment="0" applyProtection="0"/>
    <xf numFmtId="43" fontId="16" fillId="0" borderId="0" applyFont="0" applyFill="0" applyBorder="0" applyAlignment="0" applyProtection="0">
      <alignment vertical="top"/>
    </xf>
    <xf numFmtId="172" fontId="5" fillId="0" borderId="0" applyFill="0" applyBorder="0" applyAlignment="0" applyProtection="0"/>
    <xf numFmtId="43" fontId="16" fillId="0" borderId="0" applyFont="0" applyFill="0" applyBorder="0" applyAlignment="0" applyProtection="0">
      <alignment vertical="top"/>
    </xf>
    <xf numFmtId="172" fontId="5"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Fill="0" applyBorder="0" applyAlignment="0" applyProtection="0"/>
    <xf numFmtId="0"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172" fontId="5" fillId="0" borderId="0" applyFill="0" applyBorder="0" applyAlignment="0" applyProtection="0"/>
    <xf numFmtId="172" fontId="5" fillId="0" borderId="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30" fillId="0" borderId="0" applyNumberFormat="0" applyAlignment="0">
      <alignment horizontal="left"/>
    </xf>
    <xf numFmtId="165" fontId="16" fillId="0" borderId="0" applyFont="0" applyFill="0" applyBorder="0" applyAlignment="0" applyProtection="0">
      <alignment vertical="top"/>
    </xf>
    <xf numFmtId="176" fontId="29"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4" fontId="16" fillId="0" borderId="0" applyFill="0" applyBorder="0" applyAlignment="0"/>
    <xf numFmtId="38" fontId="31" fillId="0" borderId="17">
      <alignment vertical="center"/>
    </xf>
    <xf numFmtId="180" fontId="5" fillId="0" borderId="0" applyFont="0" applyFill="0" applyBorder="0" applyAlignment="0" applyProtection="0"/>
    <xf numFmtId="181" fontId="5" fillId="0" borderId="0" applyFont="0" applyFill="0" applyBorder="0" applyAlignment="0" applyProtection="0"/>
    <xf numFmtId="175" fontId="5" fillId="0" borderId="0" applyFill="0" applyBorder="0" applyAlignment="0"/>
    <xf numFmtId="176" fontId="29" fillId="0" borderId="0" applyFill="0" applyBorder="0" applyAlignment="0"/>
    <xf numFmtId="175" fontId="5" fillId="0" borderId="0" applyFill="0" applyBorder="0" applyAlignment="0"/>
    <xf numFmtId="179" fontId="5" fillId="0" borderId="0" applyFill="0" applyBorder="0" applyAlignment="0"/>
    <xf numFmtId="176" fontId="29" fillId="0" borderId="0" applyFill="0" applyBorder="0" applyAlignment="0"/>
    <xf numFmtId="0" fontId="32" fillId="0" borderId="0" applyNumberFormat="0" applyAlignment="0">
      <alignment horizontal="left"/>
    </xf>
    <xf numFmtId="0" fontId="5" fillId="0" borderId="0" applyFont="0" applyFill="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12"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0" fontId="24" fillId="13"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0" fontId="25" fillId="0" borderId="0">
      <alignment horizontal="left"/>
    </xf>
    <xf numFmtId="0" fontId="22" fillId="0" borderId="0">
      <alignment horizontal="left"/>
    </xf>
    <xf numFmtId="0" fontId="22" fillId="0" borderId="18" applyNumberFormat="0" applyAlignment="0" applyProtection="0">
      <alignment horizontal="left" vertical="center"/>
    </xf>
    <xf numFmtId="0" fontId="22" fillId="0" borderId="14">
      <alignment horizontal="left" vertical="center"/>
    </xf>
    <xf numFmtId="0" fontId="41" fillId="0" borderId="0" applyNumberFormat="0" applyFill="0" applyBorder="0" applyAlignment="0" applyProtection="0">
      <alignment vertical="top"/>
      <protection locked="0"/>
    </xf>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14"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0" fontId="24" fillId="13" borderId="0"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75" fontId="5" fillId="0" borderId="0" applyFill="0" applyBorder="0" applyAlignment="0"/>
    <xf numFmtId="176" fontId="29" fillId="0" borderId="0" applyFill="0" applyBorder="0" applyAlignment="0"/>
    <xf numFmtId="175" fontId="5" fillId="0" borderId="0" applyFill="0" applyBorder="0" applyAlignment="0"/>
    <xf numFmtId="179" fontId="5" fillId="0" borderId="0" applyFill="0" applyBorder="0" applyAlignment="0"/>
    <xf numFmtId="176" fontId="29" fillId="0" borderId="0" applyFill="0" applyBorder="0" applyAlignment="0"/>
    <xf numFmtId="0" fontId="26" fillId="0" borderId="5"/>
    <xf numFmtId="0" fontId="19" fillId="0" borderId="19"/>
    <xf numFmtId="37" fontId="33" fillId="0" borderId="0"/>
    <xf numFmtId="173" fontId="27" fillId="0" borderId="0"/>
    <xf numFmtId="173" fontId="40"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16" fillId="0" borderId="0">
      <alignment vertical="top"/>
    </xf>
    <xf numFmtId="0" fontId="5" fillId="0" borderId="0"/>
    <xf numFmtId="0" fontId="3" fillId="0" borderId="0"/>
    <xf numFmtId="0" fontId="3" fillId="0" borderId="0"/>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alignment vertical="top"/>
    </xf>
    <xf numFmtId="0" fontId="16" fillId="0" borderId="0">
      <alignment vertical="top"/>
    </xf>
    <xf numFmtId="0" fontId="16" fillId="0" borderId="0">
      <alignment vertical="top"/>
    </xf>
    <xf numFmtId="0" fontId="5"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 fillId="0" borderId="0"/>
    <xf numFmtId="0" fontId="16" fillId="0" borderId="0">
      <alignment vertical="top"/>
    </xf>
    <xf numFmtId="0" fontId="16"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3" fillId="0" borderId="0"/>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 fillId="0" borderId="0"/>
    <xf numFmtId="0" fontId="5" fillId="0" borderId="0"/>
    <xf numFmtId="0" fontId="3" fillId="0" borderId="0"/>
    <xf numFmtId="0" fontId="5" fillId="0" borderId="0"/>
    <xf numFmtId="0" fontId="5" fillId="0" borderId="0"/>
    <xf numFmtId="0" fontId="3" fillId="0" borderId="0"/>
    <xf numFmtId="0" fontId="5" fillId="0" borderId="0"/>
    <xf numFmtId="0" fontId="13" fillId="0" borderId="0"/>
    <xf numFmtId="0" fontId="13" fillId="0" borderId="0"/>
    <xf numFmtId="0" fontId="13" fillId="0" borderId="0"/>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 fillId="6" borderId="16" applyNumberFormat="0" applyFont="0" applyAlignment="0" applyProtection="0"/>
    <xf numFmtId="40" fontId="16" fillId="10" borderId="0">
      <alignment horizontal="right"/>
    </xf>
    <xf numFmtId="0" fontId="34" fillId="9" borderId="0">
      <alignment horizontal="center"/>
    </xf>
    <xf numFmtId="0" fontId="18" fillId="11" borderId="0"/>
    <xf numFmtId="0" fontId="35" fillId="10" borderId="0" applyBorder="0">
      <alignment horizontal="centerContinuous"/>
    </xf>
    <xf numFmtId="0" fontId="36" fillId="15" borderId="0" applyBorder="0">
      <alignment horizontal="centerContinuous"/>
    </xf>
    <xf numFmtId="178" fontId="5" fillId="0" borderId="0" applyFont="0" applyFill="0" applyBorder="0" applyAlignment="0" applyProtection="0"/>
    <xf numFmtId="182" fontId="5" fillId="0" borderId="0" applyFont="0" applyFill="0" applyBorder="0" applyAlignment="0" applyProtection="0"/>
    <xf numFmtId="10" fontId="5" fillId="0" borderId="0" applyFont="0" applyFill="0" applyBorder="0" applyAlignment="0" applyProtection="0"/>
    <xf numFmtId="10" fontId="5" fillId="0" borderId="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alignment vertical="top"/>
    </xf>
    <xf numFmtId="175" fontId="5" fillId="0" borderId="0" applyFill="0" applyBorder="0" applyAlignment="0"/>
    <xf numFmtId="176" fontId="29" fillId="0" borderId="0" applyFill="0" applyBorder="0" applyAlignment="0"/>
    <xf numFmtId="175" fontId="5" fillId="0" borderId="0" applyFill="0" applyBorder="0" applyAlignment="0"/>
    <xf numFmtId="179" fontId="5" fillId="0" borderId="0" applyFill="0" applyBorder="0" applyAlignment="0"/>
    <xf numFmtId="176" fontId="29" fillId="0" borderId="0" applyFill="0" applyBorder="0" applyAlignment="0"/>
    <xf numFmtId="183" fontId="37" fillId="0" borderId="0" applyNumberFormat="0" applyFill="0" applyBorder="0" applyAlignment="0" applyProtection="0">
      <alignment horizontal="left"/>
    </xf>
    <xf numFmtId="4" fontId="18" fillId="8" borderId="20" applyNumberFormat="0" applyProtection="0">
      <alignment horizontal="left" vertical="center"/>
    </xf>
    <xf numFmtId="4" fontId="18" fillId="16" borderId="0" applyNumberFormat="0" applyProtection="0">
      <alignment horizontal="left" vertical="center"/>
    </xf>
    <xf numFmtId="4" fontId="16" fillId="17" borderId="20" applyNumberFormat="0" applyProtection="0">
      <alignment horizontal="right" vertical="center"/>
    </xf>
    <xf numFmtId="4" fontId="16" fillId="18" borderId="20" applyNumberFormat="0" applyProtection="0">
      <alignment horizontal="left" vertical="center"/>
    </xf>
    <xf numFmtId="0" fontId="16" fillId="16" borderId="20" applyNumberFormat="0" applyProtection="0">
      <alignment horizontal="left" vertical="top"/>
    </xf>
    <xf numFmtId="0" fontId="5" fillId="0" borderId="0"/>
    <xf numFmtId="0" fontId="5" fillId="0" borderId="0"/>
    <xf numFmtId="0" fontId="26" fillId="0" borderId="0"/>
    <xf numFmtId="0" fontId="19" fillId="0" borderId="0"/>
    <xf numFmtId="40" fontId="38" fillId="0" borderId="0" applyBorder="0">
      <alignment horizontal="right"/>
    </xf>
    <xf numFmtId="49" fontId="16" fillId="0" borderId="0" applyFill="0" applyBorder="0" applyAlignment="0"/>
    <xf numFmtId="184" fontId="5" fillId="0" borderId="0" applyFill="0" applyBorder="0" applyAlignment="0"/>
    <xf numFmtId="185" fontId="5" fillId="0" borderId="0" applyFill="0" applyBorder="0" applyAlignment="0"/>
    <xf numFmtId="40" fontId="39" fillId="0" borderId="0"/>
    <xf numFmtId="170" fontId="5" fillId="0" borderId="0" applyFont="0" applyFill="0" applyBorder="0" applyAlignment="0" applyProtection="0"/>
    <xf numFmtId="171" fontId="5" fillId="0" borderId="0" applyFont="0" applyFill="0" applyBorder="0" applyAlignment="0" applyProtection="0"/>
    <xf numFmtId="186" fontId="5" fillId="0" borderId="0" applyFont="0" applyFill="0" applyBorder="0" applyAlignment="0" applyProtection="0"/>
    <xf numFmtId="187" fontId="5" fillId="0" borderId="0" applyFont="0" applyFill="0" applyBorder="0" applyAlignment="0" applyProtection="0"/>
    <xf numFmtId="0" fontId="16" fillId="16" borderId="21" applyNumberFormat="0" applyProtection="0">
      <alignment horizontal="left" vertical="top"/>
    </xf>
    <xf numFmtId="4" fontId="16" fillId="18" borderId="21" applyNumberFormat="0" applyProtection="0">
      <alignment horizontal="left" vertical="center"/>
    </xf>
    <xf numFmtId="4" fontId="16" fillId="17" borderId="21" applyNumberFormat="0" applyProtection="0">
      <alignment horizontal="right" vertical="center"/>
    </xf>
    <xf numFmtId="4" fontId="18" fillId="8" borderId="21"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0" fontId="22" fillId="0" borderId="23">
      <alignment horizontal="left" vertical="center"/>
    </xf>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14"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0" fontId="16" fillId="0" borderId="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43" fontId="3" fillId="0" borderId="0" applyFont="0" applyFill="0" applyBorder="0" applyAlignment="0" applyProtection="0"/>
    <xf numFmtId="43" fontId="3" fillId="0" borderId="0" applyFont="0" applyFill="0" applyBorder="0" applyAlignment="0" applyProtection="0"/>
    <xf numFmtId="0" fontId="16" fillId="0" borderId="0">
      <alignment vertical="top"/>
    </xf>
    <xf numFmtId="43" fontId="3" fillId="0" borderId="0" applyFont="0" applyFill="0" applyBorder="0" applyAlignment="0" applyProtection="0"/>
    <xf numFmtId="0" fontId="16" fillId="0" borderId="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0" fontId="16" fillId="0" borderId="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8" borderId="25" applyNumberFormat="0" applyProtection="0">
      <alignment horizontal="left" vertical="center"/>
    </xf>
    <xf numFmtId="4" fontId="16" fillId="17" borderId="25" applyNumberFormat="0" applyProtection="0">
      <alignment horizontal="right" vertical="center"/>
    </xf>
    <xf numFmtId="4" fontId="16" fillId="18" borderId="25" applyNumberFormat="0" applyProtection="0">
      <alignment horizontal="left" vertical="center"/>
    </xf>
    <xf numFmtId="0" fontId="16" fillId="16" borderId="25" applyNumberFormat="0" applyProtection="0">
      <alignment horizontal="left" vertical="top"/>
    </xf>
    <xf numFmtId="43" fontId="3" fillId="0" borderId="0" applyFont="0" applyFill="0" applyBorder="0" applyAlignment="0" applyProtection="0"/>
    <xf numFmtId="0" fontId="16" fillId="16" borderId="25" applyNumberFormat="0" applyProtection="0">
      <alignment horizontal="left" vertical="top"/>
    </xf>
    <xf numFmtId="4" fontId="16" fillId="18" borderId="25" applyNumberFormat="0" applyProtection="0">
      <alignment horizontal="left" vertical="center"/>
    </xf>
    <xf numFmtId="4" fontId="16" fillId="17" borderId="25" applyNumberFormat="0" applyProtection="0">
      <alignment horizontal="right" vertical="center"/>
    </xf>
    <xf numFmtId="4" fontId="18" fillId="8" borderId="25"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42"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2" fillId="0" borderId="26">
      <alignment horizontal="left" vertical="center"/>
    </xf>
    <xf numFmtId="4" fontId="18" fillId="8" borderId="29" applyNumberFormat="0" applyProtection="0">
      <alignment horizontal="left" vertical="center"/>
    </xf>
    <xf numFmtId="4" fontId="16" fillId="17" borderId="29" applyNumberFormat="0" applyProtection="0">
      <alignment horizontal="right" vertical="center"/>
    </xf>
    <xf numFmtId="4" fontId="16" fillId="18" borderId="29" applyNumberFormat="0" applyProtection="0">
      <alignment horizontal="left" vertical="center"/>
    </xf>
    <xf numFmtId="0" fontId="16" fillId="16" borderId="29" applyNumberFormat="0" applyProtection="0">
      <alignment horizontal="left" vertical="top"/>
    </xf>
    <xf numFmtId="0" fontId="16" fillId="16" borderId="29" applyNumberFormat="0" applyProtection="0">
      <alignment horizontal="left" vertical="top"/>
    </xf>
    <xf numFmtId="4" fontId="16" fillId="18" borderId="29" applyNumberFormat="0" applyProtection="0">
      <alignment horizontal="left" vertical="center"/>
    </xf>
    <xf numFmtId="4" fontId="16" fillId="17" borderId="29" applyNumberFormat="0" applyProtection="0">
      <alignment horizontal="right" vertical="center"/>
    </xf>
    <xf numFmtId="4" fontId="18" fillId="8" borderId="29"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26">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14"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4" fontId="18" fillId="8" borderId="30" applyNumberFormat="0" applyProtection="0">
      <alignment horizontal="left" vertical="center"/>
    </xf>
    <xf numFmtId="4" fontId="16" fillId="17" borderId="30" applyNumberFormat="0" applyProtection="0">
      <alignment horizontal="right" vertical="center"/>
    </xf>
    <xf numFmtId="4" fontId="16" fillId="18" borderId="30" applyNumberFormat="0" applyProtection="0">
      <alignment horizontal="left" vertical="center"/>
    </xf>
    <xf numFmtId="0" fontId="16" fillId="16" borderId="30" applyNumberFormat="0" applyProtection="0">
      <alignment horizontal="left" vertical="top"/>
    </xf>
    <xf numFmtId="0" fontId="16" fillId="16" borderId="30" applyNumberFormat="0" applyProtection="0">
      <alignment horizontal="left" vertical="top"/>
    </xf>
    <xf numFmtId="4" fontId="16" fillId="18" borderId="30" applyNumberFormat="0" applyProtection="0">
      <alignment horizontal="left" vertical="center"/>
    </xf>
    <xf numFmtId="4" fontId="16" fillId="17" borderId="30" applyNumberFormat="0" applyProtection="0">
      <alignment horizontal="right" vertical="center"/>
    </xf>
    <xf numFmtId="4" fontId="18" fillId="8" borderId="30"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1">
      <alignment horizontal="left" vertical="center"/>
    </xf>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14"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8" borderId="30" applyNumberFormat="0" applyProtection="0">
      <alignment horizontal="left" vertical="center"/>
    </xf>
    <xf numFmtId="4" fontId="16" fillId="17" borderId="30" applyNumberFormat="0" applyProtection="0">
      <alignment horizontal="right" vertical="center"/>
    </xf>
    <xf numFmtId="4" fontId="16" fillId="18" borderId="30" applyNumberFormat="0" applyProtection="0">
      <alignment horizontal="left" vertical="center"/>
    </xf>
    <xf numFmtId="0" fontId="16" fillId="16" borderId="30" applyNumberFormat="0" applyProtection="0">
      <alignment horizontal="left" vertical="top"/>
    </xf>
    <xf numFmtId="43" fontId="3" fillId="0" borderId="0" applyFont="0" applyFill="0" applyBorder="0" applyAlignment="0" applyProtection="0"/>
    <xf numFmtId="0" fontId="16" fillId="16" borderId="30" applyNumberFormat="0" applyProtection="0">
      <alignment horizontal="left" vertical="top"/>
    </xf>
    <xf numFmtId="4" fontId="16" fillId="18" borderId="30" applyNumberFormat="0" applyProtection="0">
      <alignment horizontal="left" vertical="center"/>
    </xf>
    <xf numFmtId="4" fontId="16" fillId="17" borderId="30" applyNumberFormat="0" applyProtection="0">
      <alignment horizontal="right" vertical="center"/>
    </xf>
    <xf numFmtId="4" fontId="18" fillId="8" borderId="30"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2" fillId="0" borderId="31">
      <alignment horizontal="left" vertical="center"/>
    </xf>
    <xf numFmtId="4" fontId="18" fillId="8" borderId="30" applyNumberFormat="0" applyProtection="0">
      <alignment horizontal="left" vertical="center"/>
    </xf>
    <xf numFmtId="4" fontId="16" fillId="17" borderId="30" applyNumberFormat="0" applyProtection="0">
      <alignment horizontal="right" vertical="center"/>
    </xf>
    <xf numFmtId="4" fontId="16" fillId="18" borderId="30" applyNumberFormat="0" applyProtection="0">
      <alignment horizontal="left" vertical="center"/>
    </xf>
    <xf numFmtId="0" fontId="16" fillId="16" borderId="30" applyNumberFormat="0" applyProtection="0">
      <alignment horizontal="left" vertical="top"/>
    </xf>
    <xf numFmtId="0" fontId="16" fillId="16" borderId="30" applyNumberFormat="0" applyProtection="0">
      <alignment horizontal="left" vertical="top"/>
    </xf>
    <xf numFmtId="4" fontId="16" fillId="18" borderId="30" applyNumberFormat="0" applyProtection="0">
      <alignment horizontal="left" vertical="center"/>
    </xf>
    <xf numFmtId="4" fontId="16" fillId="17" borderId="30" applyNumberFormat="0" applyProtection="0">
      <alignment horizontal="right" vertical="center"/>
    </xf>
    <xf numFmtId="4" fontId="18" fillId="8" borderId="30"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1">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14"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8" borderId="21" applyNumberFormat="0" applyProtection="0">
      <alignment horizontal="left" vertical="center"/>
    </xf>
    <xf numFmtId="4" fontId="16" fillId="17" borderId="21" applyNumberFormat="0" applyProtection="0">
      <alignment horizontal="right" vertical="center"/>
    </xf>
    <xf numFmtId="4" fontId="16" fillId="18" borderId="21" applyNumberFormat="0" applyProtection="0">
      <alignment horizontal="left" vertical="center"/>
    </xf>
    <xf numFmtId="0" fontId="16" fillId="16" borderId="21" applyNumberFormat="0" applyProtection="0">
      <alignment horizontal="left" vertical="top"/>
    </xf>
    <xf numFmtId="43" fontId="3" fillId="0" borderId="0" applyFont="0" applyFill="0" applyBorder="0" applyAlignment="0" applyProtection="0"/>
    <xf numFmtId="0" fontId="16" fillId="16" borderId="21" applyNumberFormat="0" applyProtection="0">
      <alignment horizontal="left" vertical="top"/>
    </xf>
    <xf numFmtId="4" fontId="16" fillId="18" borderId="21" applyNumberFormat="0" applyProtection="0">
      <alignment horizontal="left" vertical="center"/>
    </xf>
    <xf numFmtId="4" fontId="16" fillId="17" borderId="21" applyNumberFormat="0" applyProtection="0">
      <alignment horizontal="right" vertical="center"/>
    </xf>
    <xf numFmtId="4" fontId="18" fillId="8" borderId="21"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8" borderId="21" applyNumberFormat="0" applyProtection="0">
      <alignment horizontal="left" vertical="center"/>
    </xf>
    <xf numFmtId="4" fontId="16" fillId="17" borderId="21" applyNumberFormat="0" applyProtection="0">
      <alignment horizontal="right" vertical="center"/>
    </xf>
    <xf numFmtId="4" fontId="16" fillId="18" borderId="21" applyNumberFormat="0" applyProtection="0">
      <alignment horizontal="left" vertical="center"/>
    </xf>
    <xf numFmtId="0" fontId="16" fillId="16" borderId="21" applyNumberFormat="0" applyProtection="0">
      <alignment horizontal="left" vertical="top"/>
    </xf>
    <xf numFmtId="0" fontId="16" fillId="16" borderId="21" applyNumberFormat="0" applyProtection="0">
      <alignment horizontal="left" vertical="top"/>
    </xf>
    <xf numFmtId="4" fontId="16" fillId="18" borderId="21" applyNumberFormat="0" applyProtection="0">
      <alignment horizontal="left" vertical="center"/>
    </xf>
    <xf numFmtId="4" fontId="16" fillId="17" borderId="21" applyNumberFormat="0" applyProtection="0">
      <alignment horizontal="right" vertical="center"/>
    </xf>
    <xf numFmtId="4" fontId="18" fillId="8" borderId="21"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166" fontId="5"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 fontId="18" fillId="8" borderId="34" applyNumberFormat="0" applyProtection="0">
      <alignment horizontal="left" vertical="center"/>
    </xf>
    <xf numFmtId="4" fontId="16" fillId="17" borderId="34" applyNumberFormat="0" applyProtection="0">
      <alignment horizontal="right" vertical="center"/>
    </xf>
    <xf numFmtId="4" fontId="16" fillId="18" borderId="34" applyNumberFormat="0" applyProtection="0">
      <alignment horizontal="left" vertical="center"/>
    </xf>
    <xf numFmtId="0" fontId="16" fillId="16" borderId="34" applyNumberFormat="0" applyProtection="0">
      <alignment horizontal="left" vertical="top"/>
    </xf>
    <xf numFmtId="0" fontId="16" fillId="16" borderId="34" applyNumberFormat="0" applyProtection="0">
      <alignment horizontal="left" vertical="top"/>
    </xf>
    <xf numFmtId="4" fontId="16" fillId="18" borderId="34" applyNumberFormat="0" applyProtection="0">
      <alignment horizontal="left" vertical="center"/>
    </xf>
    <xf numFmtId="4" fontId="16" fillId="17" borderId="34" applyNumberFormat="0" applyProtection="0">
      <alignment horizontal="right" vertical="center"/>
    </xf>
    <xf numFmtId="4" fontId="18" fillId="8"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5">
      <alignment horizontal="left" vertical="center"/>
    </xf>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14"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8" borderId="34" applyNumberFormat="0" applyProtection="0">
      <alignment horizontal="left" vertical="center"/>
    </xf>
    <xf numFmtId="4" fontId="16" fillId="17" borderId="34" applyNumberFormat="0" applyProtection="0">
      <alignment horizontal="right" vertical="center"/>
    </xf>
    <xf numFmtId="4" fontId="16" fillId="18" borderId="34" applyNumberFormat="0" applyProtection="0">
      <alignment horizontal="left" vertical="center"/>
    </xf>
    <xf numFmtId="0" fontId="16" fillId="16" borderId="34" applyNumberFormat="0" applyProtection="0">
      <alignment horizontal="left" vertical="top"/>
    </xf>
    <xf numFmtId="43" fontId="3" fillId="0" borderId="0" applyFont="0" applyFill="0" applyBorder="0" applyAlignment="0" applyProtection="0"/>
    <xf numFmtId="0" fontId="16" fillId="16" borderId="34" applyNumberFormat="0" applyProtection="0">
      <alignment horizontal="left" vertical="top"/>
    </xf>
    <xf numFmtId="4" fontId="16" fillId="18" borderId="34" applyNumberFormat="0" applyProtection="0">
      <alignment horizontal="left" vertical="center"/>
    </xf>
    <xf numFmtId="4" fontId="16" fillId="17" borderId="34" applyNumberFormat="0" applyProtection="0">
      <alignment horizontal="right" vertical="center"/>
    </xf>
    <xf numFmtId="4" fontId="18" fillId="8"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2" fillId="0" borderId="35">
      <alignment horizontal="left" vertical="center"/>
    </xf>
    <xf numFmtId="4" fontId="18" fillId="8" borderId="34" applyNumberFormat="0" applyProtection="0">
      <alignment horizontal="left" vertical="center"/>
    </xf>
    <xf numFmtId="4" fontId="16" fillId="17" borderId="34" applyNumberFormat="0" applyProtection="0">
      <alignment horizontal="right" vertical="center"/>
    </xf>
    <xf numFmtId="4" fontId="16" fillId="18" borderId="34" applyNumberFormat="0" applyProtection="0">
      <alignment horizontal="left" vertical="center"/>
    </xf>
    <xf numFmtId="0" fontId="16" fillId="16" borderId="34" applyNumberFormat="0" applyProtection="0">
      <alignment horizontal="left" vertical="top"/>
    </xf>
    <xf numFmtId="0" fontId="16" fillId="16" borderId="34" applyNumberFormat="0" applyProtection="0">
      <alignment horizontal="left" vertical="top"/>
    </xf>
    <xf numFmtId="4" fontId="16" fillId="18" borderId="34" applyNumberFormat="0" applyProtection="0">
      <alignment horizontal="left" vertical="center"/>
    </xf>
    <xf numFmtId="4" fontId="16" fillId="17" borderId="34" applyNumberFormat="0" applyProtection="0">
      <alignment horizontal="right" vertical="center"/>
    </xf>
    <xf numFmtId="4" fontId="18" fillId="8"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5">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14"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4" fontId="18" fillId="8" borderId="34" applyNumberFormat="0" applyProtection="0">
      <alignment horizontal="left" vertical="center"/>
    </xf>
    <xf numFmtId="4" fontId="16" fillId="17" borderId="34" applyNumberFormat="0" applyProtection="0">
      <alignment horizontal="right" vertical="center"/>
    </xf>
    <xf numFmtId="4" fontId="16" fillId="18" borderId="34" applyNumberFormat="0" applyProtection="0">
      <alignment horizontal="left" vertical="center"/>
    </xf>
    <xf numFmtId="0" fontId="16" fillId="16" borderId="34" applyNumberFormat="0" applyProtection="0">
      <alignment horizontal="left" vertical="top"/>
    </xf>
    <xf numFmtId="0" fontId="16" fillId="16" borderId="34" applyNumberFormat="0" applyProtection="0">
      <alignment horizontal="left" vertical="top"/>
    </xf>
    <xf numFmtId="4" fontId="16" fillId="18" borderId="34" applyNumberFormat="0" applyProtection="0">
      <alignment horizontal="left" vertical="center"/>
    </xf>
    <xf numFmtId="4" fontId="16" fillId="17" borderId="34" applyNumberFormat="0" applyProtection="0">
      <alignment horizontal="right" vertical="center"/>
    </xf>
    <xf numFmtId="4" fontId="18" fillId="8"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5">
      <alignment horizontal="left" vertical="center"/>
    </xf>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14"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8" borderId="34" applyNumberFormat="0" applyProtection="0">
      <alignment horizontal="left" vertical="center"/>
    </xf>
    <xf numFmtId="4" fontId="16" fillId="17" borderId="34" applyNumberFormat="0" applyProtection="0">
      <alignment horizontal="right" vertical="center"/>
    </xf>
    <xf numFmtId="4" fontId="16" fillId="18" borderId="34" applyNumberFormat="0" applyProtection="0">
      <alignment horizontal="left" vertical="center"/>
    </xf>
    <xf numFmtId="0" fontId="16" fillId="16" borderId="34" applyNumberFormat="0" applyProtection="0">
      <alignment horizontal="left" vertical="top"/>
    </xf>
    <xf numFmtId="43" fontId="3" fillId="0" borderId="0" applyFont="0" applyFill="0" applyBorder="0" applyAlignment="0" applyProtection="0"/>
    <xf numFmtId="0" fontId="16" fillId="16" borderId="34" applyNumberFormat="0" applyProtection="0">
      <alignment horizontal="left" vertical="top"/>
    </xf>
    <xf numFmtId="4" fontId="16" fillId="18" borderId="34" applyNumberFormat="0" applyProtection="0">
      <alignment horizontal="left" vertical="center"/>
    </xf>
    <xf numFmtId="4" fontId="16" fillId="17" borderId="34" applyNumberFormat="0" applyProtection="0">
      <alignment horizontal="right" vertical="center"/>
    </xf>
    <xf numFmtId="4" fontId="18" fillId="8"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2" fillId="0" borderId="35">
      <alignment horizontal="left" vertical="center"/>
    </xf>
    <xf numFmtId="4" fontId="18" fillId="8" borderId="34" applyNumberFormat="0" applyProtection="0">
      <alignment horizontal="left" vertical="center"/>
    </xf>
    <xf numFmtId="4" fontId="16" fillId="17" borderId="34" applyNumberFormat="0" applyProtection="0">
      <alignment horizontal="right" vertical="center"/>
    </xf>
    <xf numFmtId="4" fontId="16" fillId="18" borderId="34" applyNumberFormat="0" applyProtection="0">
      <alignment horizontal="left" vertical="center"/>
    </xf>
    <xf numFmtId="0" fontId="16" fillId="16" borderId="34" applyNumberFormat="0" applyProtection="0">
      <alignment horizontal="left" vertical="top"/>
    </xf>
    <xf numFmtId="0" fontId="16" fillId="16" borderId="34" applyNumberFormat="0" applyProtection="0">
      <alignment horizontal="left" vertical="top"/>
    </xf>
    <xf numFmtId="4" fontId="16" fillId="18" borderId="34" applyNumberFormat="0" applyProtection="0">
      <alignment horizontal="left" vertical="center"/>
    </xf>
    <xf numFmtId="4" fontId="16" fillId="17" borderId="34" applyNumberFormat="0" applyProtection="0">
      <alignment horizontal="right" vertical="center"/>
    </xf>
    <xf numFmtId="4" fontId="18" fillId="8"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5">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14"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8" borderId="34" applyNumberFormat="0" applyProtection="0">
      <alignment horizontal="left" vertical="center"/>
    </xf>
    <xf numFmtId="4" fontId="16" fillId="17" borderId="34" applyNumberFormat="0" applyProtection="0">
      <alignment horizontal="right" vertical="center"/>
    </xf>
    <xf numFmtId="4" fontId="16" fillId="18" borderId="34" applyNumberFormat="0" applyProtection="0">
      <alignment horizontal="left" vertical="center"/>
    </xf>
    <xf numFmtId="0" fontId="16" fillId="16" borderId="34" applyNumberFormat="0" applyProtection="0">
      <alignment horizontal="left" vertical="top"/>
    </xf>
    <xf numFmtId="43" fontId="3" fillId="0" borderId="0" applyFont="0" applyFill="0" applyBorder="0" applyAlignment="0" applyProtection="0"/>
    <xf numFmtId="0" fontId="16" fillId="16" borderId="34" applyNumberFormat="0" applyProtection="0">
      <alignment horizontal="left" vertical="top"/>
    </xf>
    <xf numFmtId="4" fontId="16" fillId="18" borderId="34" applyNumberFormat="0" applyProtection="0">
      <alignment horizontal="left" vertical="center"/>
    </xf>
    <xf numFmtId="4" fontId="16" fillId="17" borderId="34" applyNumberFormat="0" applyProtection="0">
      <alignment horizontal="right" vertical="center"/>
    </xf>
    <xf numFmtId="4" fontId="18" fillId="8"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8" borderId="34" applyNumberFormat="0" applyProtection="0">
      <alignment horizontal="left" vertical="center"/>
    </xf>
    <xf numFmtId="4" fontId="16" fillId="17" borderId="34" applyNumberFormat="0" applyProtection="0">
      <alignment horizontal="right" vertical="center"/>
    </xf>
    <xf numFmtId="4" fontId="16" fillId="18" borderId="34" applyNumberFormat="0" applyProtection="0">
      <alignment horizontal="left" vertical="center"/>
    </xf>
    <xf numFmtId="0" fontId="16" fillId="16" borderId="34" applyNumberFormat="0" applyProtection="0">
      <alignment horizontal="left" vertical="top"/>
    </xf>
    <xf numFmtId="0" fontId="16" fillId="16" borderId="34" applyNumberFormat="0" applyProtection="0">
      <alignment horizontal="left" vertical="top"/>
    </xf>
    <xf numFmtId="4" fontId="16" fillId="18" borderId="34" applyNumberFormat="0" applyProtection="0">
      <alignment horizontal="left" vertical="center"/>
    </xf>
    <xf numFmtId="4" fontId="16" fillId="17" borderId="34" applyNumberFormat="0" applyProtection="0">
      <alignment horizontal="right" vertical="center"/>
    </xf>
    <xf numFmtId="4" fontId="18" fillId="8"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cellStyleXfs>
  <cellXfs count="189">
    <xf numFmtId="0" fontId="0" fillId="0" borderId="0" xfId="0"/>
    <xf numFmtId="0" fontId="2" fillId="0" borderId="0" xfId="0" applyFont="1" applyAlignment="1">
      <alignment horizontal="center"/>
    </xf>
    <xf numFmtId="0" fontId="1" fillId="0" borderId="0" xfId="0" applyFont="1" applyAlignment="1">
      <alignment vertical="top"/>
    </xf>
    <xf numFmtId="0" fontId="1" fillId="0" borderId="0" xfId="0" applyFont="1"/>
    <xf numFmtId="1" fontId="0" fillId="0" borderId="0" xfId="0" applyNumberFormat="1"/>
    <xf numFmtId="1" fontId="1" fillId="0" borderId="2" xfId="0" applyNumberFormat="1" applyFont="1" applyBorder="1"/>
    <xf numFmtId="0" fontId="1" fillId="0" borderId="6" xfId="0" applyFont="1" applyBorder="1" applyAlignment="1">
      <alignment horizontal="center"/>
    </xf>
    <xf numFmtId="0" fontId="1" fillId="0" borderId="7" xfId="0" applyFont="1" applyBorder="1"/>
    <xf numFmtId="0" fontId="1" fillId="0" borderId="8" xfId="0" applyFont="1" applyBorder="1"/>
    <xf numFmtId="0" fontId="1" fillId="0" borderId="3" xfId="0" applyFont="1" applyBorder="1" applyAlignment="1">
      <alignment horizontal="center"/>
    </xf>
    <xf numFmtId="0" fontId="0" fillId="0" borderId="9" xfId="0" applyBorder="1"/>
    <xf numFmtId="1" fontId="0" fillId="0" borderId="9" xfId="0" applyNumberFormat="1" applyBorder="1"/>
    <xf numFmtId="0" fontId="0" fillId="0" borderId="3" xfId="0" applyBorder="1"/>
    <xf numFmtId="0" fontId="1" fillId="0" borderId="11" xfId="0" applyFont="1" applyBorder="1"/>
    <xf numFmtId="0" fontId="0" fillId="0" borderId="4" xfId="0" applyBorder="1"/>
    <xf numFmtId="0" fontId="0" fillId="0" borderId="5" xfId="0" applyBorder="1"/>
    <xf numFmtId="0" fontId="0" fillId="0" borderId="10" xfId="0" applyBorder="1"/>
    <xf numFmtId="0" fontId="4" fillId="0" borderId="0" xfId="0" applyFont="1"/>
    <xf numFmtId="0" fontId="4" fillId="0" borderId="0" xfId="0" applyFont="1" applyAlignment="1">
      <alignment vertical="center" wrapText="1"/>
    </xf>
    <xf numFmtId="1" fontId="4" fillId="0" borderId="0" xfId="0" applyNumberFormat="1" applyFont="1" applyAlignment="1">
      <alignment horizontal="center" vertical="center" wrapText="1"/>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169" fontId="10" fillId="3" borderId="1" xfId="1" applyNumberFormat="1" applyFont="1" applyFill="1" applyBorder="1"/>
    <xf numFmtId="168" fontId="8" fillId="0" borderId="1" xfId="1" applyNumberFormat="1" applyFont="1" applyBorder="1" applyAlignment="1">
      <alignment horizontal="center" vertical="center"/>
    </xf>
    <xf numFmtId="168" fontId="0" fillId="0" borderId="0" xfId="0" applyNumberFormat="1"/>
    <xf numFmtId="4" fontId="10" fillId="3" borderId="1" xfId="1" applyNumberFormat="1" applyFont="1" applyFill="1" applyBorder="1"/>
    <xf numFmtId="0" fontId="8" fillId="0" borderId="0" xfId="0" applyFont="1" applyAlignment="1">
      <alignment vertical="center" wrapText="1"/>
    </xf>
    <xf numFmtId="0" fontId="8" fillId="0" borderId="0" xfId="0" applyFont="1"/>
    <xf numFmtId="10" fontId="8" fillId="0" borderId="0" xfId="0" applyNumberFormat="1" applyFont="1"/>
    <xf numFmtId="0" fontId="12" fillId="3" borderId="22" xfId="0" applyFont="1" applyFill="1" applyBorder="1" applyAlignment="1">
      <alignment horizontal="right" vertical="center"/>
    </xf>
    <xf numFmtId="0" fontId="12" fillId="3" borderId="27" xfId="0" applyFont="1" applyFill="1" applyBorder="1" applyAlignment="1">
      <alignment horizontal="right" vertical="center"/>
    </xf>
    <xf numFmtId="0" fontId="10" fillId="3" borderId="28" xfId="0" applyFont="1" applyFill="1" applyBorder="1" applyAlignment="1">
      <alignment horizontal="center" vertical="center" wrapText="1"/>
    </xf>
    <xf numFmtId="0" fontId="6" fillId="0" borderId="0" xfId="0" applyFont="1" applyAlignment="1">
      <alignment vertical="top" wrapText="1"/>
    </xf>
    <xf numFmtId="4" fontId="8" fillId="0" borderId="33" xfId="1" applyNumberFormat="1" applyFont="1" applyBorder="1" applyAlignment="1">
      <alignment vertical="center"/>
    </xf>
    <xf numFmtId="0" fontId="8" fillId="0" borderId="33" xfId="0" applyFont="1" applyBorder="1" applyAlignment="1">
      <alignment horizontal="center" vertical="center" wrapText="1"/>
    </xf>
    <xf numFmtId="4" fontId="8" fillId="0" borderId="33" xfId="0" applyNumberFormat="1" applyFont="1" applyBorder="1" applyAlignment="1">
      <alignment horizontal="right" vertical="center" wrapText="1"/>
    </xf>
    <xf numFmtId="0" fontId="8" fillId="0" borderId="33" xfId="0" applyFont="1" applyBorder="1" applyAlignment="1">
      <alignment horizontal="center" vertical="center"/>
    </xf>
    <xf numFmtId="0" fontId="10" fillId="3" borderId="37" xfId="0" applyFont="1" applyFill="1" applyBorder="1" applyAlignment="1">
      <alignment horizontal="center" vertical="center" wrapText="1"/>
    </xf>
    <xf numFmtId="0" fontId="8" fillId="0" borderId="37" xfId="0" applyFont="1" applyBorder="1" applyAlignment="1">
      <alignment horizontal="center" vertical="center" wrapText="1"/>
    </xf>
    <xf numFmtId="4" fontId="10" fillId="3" borderId="37" xfId="1" applyNumberFormat="1" applyFont="1" applyFill="1" applyBorder="1"/>
    <xf numFmtId="0" fontId="44" fillId="0" borderId="37" xfId="0" applyFont="1" applyBorder="1"/>
    <xf numFmtId="0" fontId="44" fillId="0" borderId="0" xfId="0" applyFont="1"/>
    <xf numFmtId="167" fontId="44" fillId="0" borderId="0" xfId="0" applyNumberFormat="1" applyFont="1"/>
    <xf numFmtId="0" fontId="45" fillId="3" borderId="1" xfId="0" applyFont="1" applyFill="1" applyBorder="1" applyAlignment="1">
      <alignment horizontal="center" vertical="center"/>
    </xf>
    <xf numFmtId="167" fontId="45" fillId="3" borderId="1" xfId="0" applyNumberFormat="1" applyFont="1" applyFill="1" applyBorder="1" applyAlignment="1">
      <alignment horizontal="center" vertical="center" wrapText="1"/>
    </xf>
    <xf numFmtId="4" fontId="44" fillId="0" borderId="37" xfId="1" applyNumberFormat="1" applyFont="1" applyBorder="1" applyAlignment="1">
      <alignment horizontal="right" vertical="center"/>
    </xf>
    <xf numFmtId="4" fontId="45" fillId="3" borderId="1" xfId="1" applyNumberFormat="1" applyFont="1" applyFill="1" applyBorder="1"/>
    <xf numFmtId="0" fontId="20" fillId="3" borderId="1" xfId="0" applyFont="1" applyFill="1" applyBorder="1"/>
    <xf numFmtId="0" fontId="44" fillId="0" borderId="0" xfId="3" applyNumberFormat="1" applyFont="1"/>
    <xf numFmtId="0" fontId="5" fillId="0" borderId="0" xfId="0" applyFont="1" applyAlignment="1">
      <alignment vertical="top" wrapText="1"/>
    </xf>
    <xf numFmtId="0" fontId="5" fillId="0" borderId="0" xfId="0" applyFont="1" applyAlignment="1">
      <alignment vertical="top"/>
    </xf>
    <xf numFmtId="0" fontId="44" fillId="0" borderId="0" xfId="0" applyFont="1" applyAlignment="1">
      <alignment vertical="top" wrapText="1"/>
    </xf>
    <xf numFmtId="0" fontId="12" fillId="3" borderId="38" xfId="0" applyFont="1" applyFill="1" applyBorder="1" applyAlignment="1">
      <alignment horizontal="right" wrapText="1"/>
    </xf>
    <xf numFmtId="167" fontId="10" fillId="3" borderId="37" xfId="0" applyNumberFormat="1" applyFont="1" applyFill="1" applyBorder="1" applyAlignment="1">
      <alignment horizontal="center" vertical="center" wrapText="1"/>
    </xf>
    <xf numFmtId="0" fontId="10" fillId="3" borderId="37" xfId="0" applyFont="1" applyFill="1" applyBorder="1" applyAlignment="1">
      <alignment wrapText="1"/>
    </xf>
    <xf numFmtId="0" fontId="10" fillId="3" borderId="37" xfId="0" applyFont="1" applyFill="1" applyBorder="1" applyAlignment="1">
      <alignment horizontal="center" wrapText="1"/>
    </xf>
    <xf numFmtId="0" fontId="44" fillId="0" borderId="37" xfId="0" applyFont="1" applyBorder="1" applyAlignment="1">
      <alignment horizontal="center"/>
    </xf>
    <xf numFmtId="0" fontId="44" fillId="0" borderId="37" xfId="0" applyFont="1" applyBorder="1" applyAlignment="1">
      <alignment horizontal="center" vertical="top"/>
    </xf>
    <xf numFmtId="4" fontId="45" fillId="3" borderId="37" xfId="1" applyNumberFormat="1" applyFont="1" applyFill="1" applyBorder="1"/>
    <xf numFmtId="0" fontId="8" fillId="0" borderId="40" xfId="0" applyFont="1" applyBorder="1" applyAlignment="1">
      <alignment horizontal="center" vertical="center" wrapText="1"/>
    </xf>
    <xf numFmtId="4" fontId="10" fillId="3" borderId="37" xfId="1" applyNumberFormat="1" applyFont="1" applyFill="1" applyBorder="1" applyAlignment="1">
      <alignment horizontal="right"/>
    </xf>
    <xf numFmtId="9" fontId="0" fillId="0" borderId="38" xfId="0" applyNumberFormat="1" applyBorder="1"/>
    <xf numFmtId="9" fontId="0" fillId="0" borderId="39" xfId="0" applyNumberFormat="1" applyBorder="1"/>
    <xf numFmtId="0" fontId="8" fillId="0" borderId="37" xfId="0" applyFont="1" applyBorder="1"/>
    <xf numFmtId="0" fontId="10" fillId="3" borderId="38" xfId="0" applyFont="1" applyFill="1" applyBorder="1" applyAlignment="1">
      <alignment horizontal="right" wrapText="1"/>
    </xf>
    <xf numFmtId="168" fontId="8" fillId="0" borderId="37" xfId="1" applyNumberFormat="1" applyFont="1" applyBorder="1" applyAlignment="1">
      <alignment horizontal="center" vertical="center" wrapText="1"/>
    </xf>
    <xf numFmtId="166" fontId="8" fillId="0" borderId="37" xfId="1" applyNumberFormat="1" applyFont="1" applyBorder="1" applyAlignment="1">
      <alignment horizontal="center" vertical="center" wrapText="1"/>
    </xf>
    <xf numFmtId="2" fontId="8" fillId="0" borderId="37" xfId="0" applyNumberFormat="1" applyFont="1" applyBorder="1" applyAlignment="1">
      <alignment horizontal="right" vertical="center" wrapText="1"/>
    </xf>
    <xf numFmtId="9" fontId="0" fillId="0" borderId="0" xfId="0" applyNumberFormat="1"/>
    <xf numFmtId="0" fontId="8" fillId="0" borderId="33" xfId="0" applyFont="1" applyBorder="1" applyAlignment="1">
      <alignment horizontal="left" vertical="center" wrapText="1"/>
    </xf>
    <xf numFmtId="168" fontId="8" fillId="0" borderId="38" xfId="1" applyNumberFormat="1" applyFont="1" applyBorder="1" applyAlignment="1">
      <alignment horizontal="center" vertical="center" wrapText="1"/>
    </xf>
    <xf numFmtId="44" fontId="8" fillId="0" borderId="37" xfId="1" applyNumberFormat="1" applyFont="1" applyBorder="1" applyAlignment="1">
      <alignment horizontal="center" vertical="center" wrapText="1"/>
    </xf>
    <xf numFmtId="168" fontId="8" fillId="0" borderId="37" xfId="1" applyNumberFormat="1" applyFont="1" applyBorder="1" applyAlignment="1">
      <alignment vertical="center" wrapText="1"/>
    </xf>
    <xf numFmtId="168" fontId="8" fillId="0" borderId="38" xfId="1" applyNumberFormat="1" applyFont="1" applyBorder="1" applyAlignment="1">
      <alignment horizontal="left" vertical="center" wrapText="1"/>
    </xf>
    <xf numFmtId="168" fontId="8" fillId="0" borderId="38" xfId="1" applyNumberFormat="1" applyFont="1" applyBorder="1" applyAlignment="1">
      <alignment vertical="center" wrapText="1"/>
    </xf>
    <xf numFmtId="168" fontId="8" fillId="0" borderId="39" xfId="1" applyNumberFormat="1" applyFont="1" applyBorder="1" applyAlignment="1">
      <alignment horizontal="center" vertical="center" wrapText="1"/>
    </xf>
    <xf numFmtId="0" fontId="12" fillId="3" borderId="44" xfId="0" applyFont="1" applyFill="1" applyBorder="1" applyAlignment="1">
      <alignment horizontal="right" wrapText="1"/>
    </xf>
    <xf numFmtId="188" fontId="8" fillId="0" borderId="37" xfId="1" applyNumberFormat="1" applyFont="1" applyBorder="1" applyAlignment="1">
      <alignment horizontal="center" vertical="center" wrapText="1"/>
    </xf>
    <xf numFmtId="2" fontId="10" fillId="3" borderId="37" xfId="0" applyNumberFormat="1" applyFont="1" applyFill="1" applyBorder="1" applyAlignment="1">
      <alignment horizontal="right" wrapText="1"/>
    </xf>
    <xf numFmtId="0" fontId="8" fillId="0" borderId="41" xfId="0" applyFont="1" applyBorder="1" applyAlignment="1">
      <alignment horizontal="center" vertical="center" wrapText="1"/>
    </xf>
    <xf numFmtId="0" fontId="8" fillId="0" borderId="38" xfId="0" applyFont="1" applyBorder="1" applyAlignment="1">
      <alignment horizontal="left" vertical="center" wrapText="1"/>
    </xf>
    <xf numFmtId="0" fontId="8" fillId="0" borderId="41" xfId="0" applyFont="1" applyBorder="1" applyAlignment="1">
      <alignment vertical="center" wrapText="1"/>
    </xf>
    <xf numFmtId="0" fontId="8" fillId="5" borderId="41" xfId="0" applyFont="1" applyFill="1" applyBorder="1" applyAlignment="1">
      <alignment vertical="top" wrapText="1"/>
    </xf>
    <xf numFmtId="0" fontId="8" fillId="0" borderId="38" xfId="0" applyFont="1" applyBorder="1" applyAlignment="1">
      <alignment horizontal="center" vertical="center" wrapText="1"/>
    </xf>
    <xf numFmtId="168" fontId="8" fillId="0" borderId="41" xfId="1" applyNumberFormat="1" applyFont="1" applyBorder="1" applyAlignment="1">
      <alignment horizontal="center" vertical="center" wrapText="1"/>
    </xf>
    <xf numFmtId="0" fontId="10" fillId="3" borderId="37" xfId="0" applyFont="1" applyFill="1" applyBorder="1" applyAlignment="1">
      <alignment horizontal="right" wrapText="1"/>
    </xf>
    <xf numFmtId="0" fontId="44" fillId="5" borderId="37" xfId="0" applyFont="1" applyFill="1" applyBorder="1"/>
    <xf numFmtId="2" fontId="8" fillId="0" borderId="43" xfId="0" applyNumberFormat="1" applyFont="1" applyBorder="1" applyAlignment="1">
      <alignment horizontal="right" vertical="center" wrapText="1"/>
    </xf>
    <xf numFmtId="2" fontId="8" fillId="20" borderId="37" xfId="0" applyNumberFormat="1" applyFont="1" applyFill="1" applyBorder="1"/>
    <xf numFmtId="0" fontId="5" fillId="0" borderId="39" xfId="30" applyFont="1" applyBorder="1" applyAlignment="1">
      <alignment horizontal="center" vertical="center" wrapText="1"/>
    </xf>
    <xf numFmtId="2" fontId="5" fillId="0" borderId="39" xfId="30" applyNumberFormat="1" applyFont="1" applyBorder="1" applyAlignment="1">
      <alignment horizontal="center" vertical="center" wrapText="1"/>
    </xf>
    <xf numFmtId="0" fontId="13" fillId="0" borderId="41" xfId="0" applyFont="1" applyBorder="1" applyAlignment="1">
      <alignment horizontal="left" vertical="center" wrapText="1"/>
    </xf>
    <xf numFmtId="0" fontId="8" fillId="0" borderId="0" xfId="0" applyFont="1" applyAlignment="1">
      <alignment horizontal="left" vertical="center" wrapText="1"/>
    </xf>
    <xf numFmtId="4" fontId="10" fillId="3" borderId="37" xfId="1" applyNumberFormat="1" applyFont="1" applyFill="1" applyBorder="1" applyAlignment="1">
      <alignment horizontal="center"/>
    </xf>
    <xf numFmtId="0" fontId="0" fillId="0" borderId="0" xfId="0" applyAlignment="1">
      <alignment vertical="center" wrapText="1"/>
    </xf>
    <xf numFmtId="0" fontId="49" fillId="0" borderId="0" xfId="0" applyFont="1" applyAlignment="1">
      <alignment horizontal="left" vertical="center"/>
    </xf>
    <xf numFmtId="39" fontId="1" fillId="0" borderId="0" xfId="0" applyNumberFormat="1" applyFont="1"/>
    <xf numFmtId="37" fontId="1" fillId="0" borderId="0" xfId="0" applyNumberFormat="1" applyFont="1"/>
    <xf numFmtId="2" fontId="0" fillId="0" borderId="0" xfId="0" applyNumberFormat="1"/>
    <xf numFmtId="39" fontId="1" fillId="0" borderId="0" xfId="0" applyNumberFormat="1" applyFont="1" applyAlignment="1">
      <alignment vertical="center"/>
    </xf>
    <xf numFmtId="0" fontId="49" fillId="0" borderId="0" xfId="0" applyFont="1"/>
    <xf numFmtId="39" fontId="0" fillId="0" borderId="0" xfId="0" applyNumberFormat="1"/>
    <xf numFmtId="37" fontId="0" fillId="0" borderId="0" xfId="0" applyNumberFormat="1"/>
    <xf numFmtId="40" fontId="50" fillId="0" borderId="0" xfId="0" applyNumberFormat="1" applyFont="1" applyAlignment="1">
      <alignment horizontal="right" vertical="center"/>
    </xf>
    <xf numFmtId="37" fontId="52" fillId="21" borderId="37" xfId="1" applyNumberFormat="1" applyFont="1" applyFill="1" applyBorder="1" applyAlignment="1">
      <alignment horizontal="center" vertical="center" wrapText="1"/>
    </xf>
    <xf numFmtId="0" fontId="52" fillId="21" borderId="37" xfId="6" applyNumberFormat="1" applyFont="1" applyFill="1" applyBorder="1" applyAlignment="1">
      <alignment horizontal="center" vertical="center" wrapText="1"/>
    </xf>
    <xf numFmtId="37" fontId="52" fillId="0" borderId="37" xfId="1" applyNumberFormat="1" applyFont="1" applyFill="1" applyBorder="1" applyAlignment="1">
      <alignment horizontal="center" vertical="center" wrapText="1"/>
    </xf>
    <xf numFmtId="37" fontId="52" fillId="0" borderId="37" xfId="1" applyNumberFormat="1" applyFont="1" applyFill="1" applyBorder="1" applyAlignment="1">
      <alignment vertical="center" wrapText="1"/>
    </xf>
    <xf numFmtId="167" fontId="54" fillId="0" borderId="37" xfId="6" applyFont="1" applyFill="1" applyBorder="1" applyAlignment="1">
      <alignment horizontal="center" vertical="center" wrapText="1"/>
    </xf>
    <xf numFmtId="0" fontId="0" fillId="0" borderId="0" xfId="0" applyAlignment="1">
      <alignment wrapText="1"/>
    </xf>
    <xf numFmtId="0" fontId="54" fillId="5" borderId="37" xfId="0" applyFont="1" applyFill="1" applyBorder="1" applyAlignment="1">
      <alignment horizontal="center" vertical="center"/>
    </xf>
    <xf numFmtId="0" fontId="52" fillId="5" borderId="37" xfId="0" applyFont="1" applyFill="1" applyBorder="1" applyAlignment="1">
      <alignment horizontal="center" vertical="center" wrapText="1"/>
    </xf>
    <xf numFmtId="2" fontId="52" fillId="5" borderId="37" xfId="6" applyNumberFormat="1" applyFont="1" applyFill="1" applyBorder="1" applyAlignment="1">
      <alignment horizontal="center" vertical="center"/>
    </xf>
    <xf numFmtId="167" fontId="52" fillId="5" borderId="37" xfId="6" applyFont="1" applyFill="1" applyBorder="1" applyAlignment="1">
      <alignment horizontal="center" vertical="center"/>
    </xf>
    <xf numFmtId="0" fontId="0" fillId="0" borderId="0" xfId="0" applyAlignment="1">
      <alignment horizontal="center"/>
    </xf>
    <xf numFmtId="167" fontId="0" fillId="0" borderId="0" xfId="6" applyFont="1"/>
    <xf numFmtId="37" fontId="54" fillId="0" borderId="37" xfId="1" applyNumberFormat="1" applyFont="1" applyFill="1" applyBorder="1" applyAlignment="1">
      <alignment horizontal="center" vertical="center" wrapText="1"/>
    </xf>
    <xf numFmtId="37" fontId="54" fillId="0" borderId="37" xfId="1" applyNumberFormat="1" applyFont="1" applyFill="1" applyBorder="1" applyAlignment="1">
      <alignment vertical="center" wrapText="1"/>
    </xf>
    <xf numFmtId="4" fontId="44" fillId="0" borderId="37" xfId="1" applyNumberFormat="1" applyFont="1" applyBorder="1" applyAlignment="1">
      <alignment horizontal="center" vertical="center"/>
    </xf>
    <xf numFmtId="2" fontId="54" fillId="0" borderId="37" xfId="6" applyNumberFormat="1" applyFont="1" applyFill="1" applyBorder="1" applyAlignment="1">
      <alignment horizontal="center" vertical="center" wrapText="1"/>
    </xf>
    <xf numFmtId="2" fontId="54" fillId="5" borderId="37" xfId="6" applyNumberFormat="1" applyFont="1" applyFill="1" applyBorder="1" applyAlignment="1">
      <alignment horizontal="center" vertical="center"/>
    </xf>
    <xf numFmtId="0" fontId="2" fillId="0" borderId="0" xfId="0" applyFont="1" applyAlignment="1">
      <alignment horizontal="center"/>
    </xf>
    <xf numFmtId="0" fontId="46" fillId="19" borderId="1" xfId="0" applyFont="1" applyFill="1" applyBorder="1" applyAlignment="1">
      <alignment horizontal="center"/>
    </xf>
    <xf numFmtId="0" fontId="46" fillId="19" borderId="37" xfId="0" applyFont="1" applyFill="1" applyBorder="1" applyAlignment="1">
      <alignment horizontal="center"/>
    </xf>
    <xf numFmtId="0" fontId="48" fillId="0" borderId="37" xfId="0" applyFont="1" applyBorder="1" applyAlignment="1">
      <alignment horizontal="left" vertical="top" wrapText="1"/>
    </xf>
    <xf numFmtId="0" fontId="47" fillId="19" borderId="12" xfId="0" applyFont="1" applyFill="1" applyBorder="1" applyAlignment="1">
      <alignment horizontal="left"/>
    </xf>
    <xf numFmtId="0" fontId="47" fillId="19" borderId="14" xfId="0" applyFont="1" applyFill="1" applyBorder="1" applyAlignment="1">
      <alignment horizontal="left"/>
    </xf>
    <xf numFmtId="0" fontId="47" fillId="19" borderId="35" xfId="0" applyFont="1" applyFill="1" applyBorder="1" applyAlignment="1">
      <alignment horizontal="left"/>
    </xf>
    <xf numFmtId="0" fontId="47" fillId="19" borderId="13" xfId="0" applyFont="1" applyFill="1" applyBorder="1" applyAlignment="1">
      <alignment horizontal="left"/>
    </xf>
    <xf numFmtId="0" fontId="20" fillId="3" borderId="1" xfId="0" applyFont="1" applyFill="1" applyBorder="1" applyAlignment="1">
      <alignment horizontal="center" vertical="center"/>
    </xf>
    <xf numFmtId="0" fontId="48" fillId="5" borderId="1" xfId="0" applyFont="1" applyFill="1" applyBorder="1" applyAlignment="1">
      <alignment horizontal="right"/>
    </xf>
    <xf numFmtId="0" fontId="48" fillId="5" borderId="37" xfId="0" applyFont="1" applyFill="1" applyBorder="1" applyAlignment="1">
      <alignment horizontal="right"/>
    </xf>
    <xf numFmtId="0" fontId="43" fillId="0" borderId="24" xfId="0" applyFont="1" applyBorder="1" applyAlignment="1">
      <alignment horizontal="right"/>
    </xf>
    <xf numFmtId="0" fontId="43" fillId="0" borderId="37" xfId="0" applyFont="1" applyBorder="1" applyAlignment="1">
      <alignment horizontal="right"/>
    </xf>
    <xf numFmtId="0" fontId="51" fillId="2" borderId="37" xfId="0" applyFont="1" applyFill="1" applyBorder="1" applyAlignment="1">
      <alignment horizontal="center" vertical="center" wrapText="1"/>
    </xf>
    <xf numFmtId="37" fontId="53" fillId="0" borderId="38" xfId="1" applyNumberFormat="1" applyFont="1" applyFill="1" applyBorder="1" applyAlignment="1">
      <alignment horizontal="right" vertical="center" wrapText="1"/>
    </xf>
    <xf numFmtId="37" fontId="53" fillId="0" borderId="35" xfId="1" applyNumberFormat="1" applyFont="1" applyFill="1" applyBorder="1" applyAlignment="1">
      <alignment horizontal="right" vertical="center" wrapText="1"/>
    </xf>
    <xf numFmtId="37" fontId="53" fillId="0" borderId="48" xfId="1" applyNumberFormat="1" applyFont="1" applyFill="1" applyBorder="1" applyAlignment="1">
      <alignment horizontal="right" vertical="center" wrapText="1"/>
    </xf>
    <xf numFmtId="0" fontId="56" fillId="0" borderId="38" xfId="0" applyFont="1" applyBorder="1" applyAlignment="1">
      <alignment horizontal="left" vertical="center" wrapText="1"/>
    </xf>
    <xf numFmtId="0" fontId="56" fillId="0" borderId="35" xfId="0" applyFont="1" applyBorder="1" applyAlignment="1">
      <alignment horizontal="left" vertical="center" wrapText="1"/>
    </xf>
    <xf numFmtId="0" fontId="56" fillId="0" borderId="39" xfId="0" applyFont="1" applyBorder="1" applyAlignment="1">
      <alignment horizontal="left" vertical="center" wrapText="1"/>
    </xf>
    <xf numFmtId="0" fontId="51" fillId="2" borderId="38" xfId="0" applyFont="1" applyFill="1" applyBorder="1" applyAlignment="1">
      <alignment horizontal="center" vertical="center" wrapText="1"/>
    </xf>
    <xf numFmtId="0" fontId="51" fillId="2" borderId="35" xfId="0" applyFont="1" applyFill="1" applyBorder="1" applyAlignment="1">
      <alignment horizontal="center" vertical="center" wrapText="1"/>
    </xf>
    <xf numFmtId="0" fontId="51" fillId="2" borderId="48" xfId="0" applyFont="1" applyFill="1" applyBorder="1" applyAlignment="1">
      <alignment horizontal="center" vertical="center" wrapText="1"/>
    </xf>
    <xf numFmtId="0" fontId="55" fillId="0" borderId="38" xfId="0" applyFont="1" applyBorder="1" applyAlignment="1">
      <alignment horizontal="left" vertical="center"/>
    </xf>
    <xf numFmtId="0" fontId="55" fillId="0" borderId="35" xfId="0" applyFont="1" applyBorder="1" applyAlignment="1">
      <alignment horizontal="left" vertical="center"/>
    </xf>
    <xf numFmtId="0" fontId="55" fillId="0" borderId="39" xfId="0" applyFont="1" applyBorder="1" applyAlignment="1">
      <alignment horizontal="left" vertical="center"/>
    </xf>
    <xf numFmtId="0" fontId="56" fillId="0" borderId="38" xfId="0" applyFont="1" applyBorder="1" applyAlignment="1">
      <alignment horizontal="left" vertical="center"/>
    </xf>
    <xf numFmtId="0" fontId="56" fillId="0" borderId="35" xfId="0" applyFont="1" applyBorder="1" applyAlignment="1">
      <alignment horizontal="left" vertical="center"/>
    </xf>
    <xf numFmtId="0" fontId="56" fillId="0" borderId="39" xfId="0" applyFont="1" applyBorder="1" applyAlignment="1">
      <alignment horizontal="left" vertical="center"/>
    </xf>
    <xf numFmtId="0" fontId="7" fillId="19" borderId="37" xfId="0" applyFont="1" applyFill="1" applyBorder="1" applyAlignment="1">
      <alignment horizontal="center" vertical="center" wrapText="1"/>
    </xf>
    <xf numFmtId="0" fontId="11" fillId="19" borderId="38" xfId="0" applyFont="1" applyFill="1" applyBorder="1" applyAlignment="1">
      <alignment horizontal="left" wrapText="1"/>
    </xf>
    <xf numFmtId="0" fontId="11" fillId="19" borderId="14" xfId="0" applyFont="1" applyFill="1" applyBorder="1" applyAlignment="1">
      <alignment horizontal="left" wrapText="1"/>
    </xf>
    <xf numFmtId="0" fontId="11" fillId="19" borderId="35" xfId="0" applyFont="1" applyFill="1" applyBorder="1" applyAlignment="1">
      <alignment horizontal="left" wrapText="1"/>
    </xf>
    <xf numFmtId="0" fontId="6" fillId="0" borderId="37" xfId="0" applyFont="1" applyBorder="1" applyAlignment="1">
      <alignment horizontal="left" vertical="top" wrapText="1"/>
    </xf>
    <xf numFmtId="0" fontId="13" fillId="0" borderId="41" xfId="0" applyFont="1" applyBorder="1" applyAlignment="1">
      <alignment horizontal="left" vertical="center" wrapText="1"/>
    </xf>
    <xf numFmtId="0" fontId="13" fillId="0" borderId="45" xfId="0" applyFont="1" applyBorder="1" applyAlignment="1">
      <alignment horizontal="left" vertical="center" wrapText="1"/>
    </xf>
    <xf numFmtId="0" fontId="13" fillId="0" borderId="42" xfId="0" applyFont="1" applyBorder="1" applyAlignment="1">
      <alignment horizontal="left" vertical="center" wrapText="1"/>
    </xf>
    <xf numFmtId="0" fontId="8" fillId="0" borderId="38" xfId="0" applyFont="1" applyBorder="1" applyAlignment="1">
      <alignment horizontal="right" vertical="center" wrapText="1"/>
    </xf>
    <xf numFmtId="0" fontId="8" fillId="0" borderId="31" xfId="0" applyFont="1" applyBorder="1" applyAlignment="1">
      <alignment horizontal="right" vertical="center" wrapText="1"/>
    </xf>
    <xf numFmtId="0" fontId="8" fillId="0" borderId="48" xfId="0" applyFont="1" applyBorder="1" applyAlignment="1">
      <alignment horizontal="right" vertical="center" wrapText="1"/>
    </xf>
    <xf numFmtId="167" fontId="10" fillId="0" borderId="43" xfId="0" applyNumberFormat="1" applyFont="1" applyBorder="1" applyAlignment="1">
      <alignment horizontal="right" vertical="center" wrapText="1"/>
    </xf>
    <xf numFmtId="167" fontId="10" fillId="0" borderId="49" xfId="0" applyNumberFormat="1" applyFont="1" applyBorder="1" applyAlignment="1">
      <alignment horizontal="right" vertical="center" wrapText="1"/>
    </xf>
    <xf numFmtId="167" fontId="10" fillId="0" borderId="50" xfId="0" applyNumberFormat="1" applyFont="1" applyBorder="1" applyAlignment="1">
      <alignment horizontal="right" vertical="center" wrapText="1"/>
    </xf>
    <xf numFmtId="0" fontId="7" fillId="2" borderId="38"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6" fillId="0" borderId="38" xfId="0" applyFont="1" applyBorder="1" applyAlignment="1">
      <alignment horizontal="right" vertical="center" wrapText="1"/>
    </xf>
    <xf numFmtId="0" fontId="6" fillId="0" borderId="14" xfId="0" applyFont="1" applyBorder="1" applyAlignment="1">
      <alignment horizontal="right" vertical="center" wrapText="1"/>
    </xf>
    <xf numFmtId="0" fontId="6" fillId="0" borderId="39" xfId="0" applyFont="1" applyBorder="1" applyAlignment="1">
      <alignment horizontal="right" vertical="center" wrapText="1"/>
    </xf>
    <xf numFmtId="0" fontId="11" fillId="4" borderId="38" xfId="0" applyFont="1" applyFill="1" applyBorder="1" applyAlignment="1">
      <alignment horizontal="left" wrapText="1"/>
    </xf>
    <xf numFmtId="0" fontId="11" fillId="4" borderId="14" xfId="0" applyFont="1" applyFill="1" applyBorder="1" applyAlignment="1">
      <alignment horizontal="left" wrapText="1"/>
    </xf>
    <xf numFmtId="0" fontId="11" fillId="4" borderId="39" xfId="0" applyFont="1" applyFill="1" applyBorder="1" applyAlignment="1">
      <alignment horizontal="left" wrapText="1"/>
    </xf>
    <xf numFmtId="0" fontId="7" fillId="4" borderId="38" xfId="0" applyFont="1" applyFill="1" applyBorder="1" applyAlignment="1">
      <alignment horizontal="center" wrapText="1"/>
    </xf>
    <xf numFmtId="0" fontId="7" fillId="4" borderId="14" xfId="0" applyFont="1" applyFill="1" applyBorder="1" applyAlignment="1">
      <alignment horizontal="center" wrapText="1"/>
    </xf>
    <xf numFmtId="0" fontId="7" fillId="4" borderId="39" xfId="0" applyFont="1" applyFill="1" applyBorder="1" applyAlignment="1">
      <alignment horizont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9" fillId="0" borderId="12" xfId="0" applyFont="1" applyBorder="1" applyAlignment="1">
      <alignment horizontal="right" vertical="center" wrapText="1"/>
    </xf>
    <xf numFmtId="0" fontId="9" fillId="0" borderId="14" xfId="0" applyFont="1" applyBorder="1" applyAlignment="1">
      <alignment horizontal="right" vertical="center" wrapText="1"/>
    </xf>
    <xf numFmtId="0" fontId="9" fillId="0" borderId="13" xfId="0" applyFont="1" applyBorder="1" applyAlignment="1">
      <alignment horizontal="right" vertical="center" wrapText="1"/>
    </xf>
    <xf numFmtId="0" fontId="6" fillId="0" borderId="12" xfId="0" applyFont="1" applyBorder="1" applyAlignment="1">
      <alignment horizontal="right"/>
    </xf>
    <xf numFmtId="0" fontId="6" fillId="0" borderId="14" xfId="0" applyFont="1" applyBorder="1" applyAlignment="1">
      <alignment horizontal="right"/>
    </xf>
    <xf numFmtId="0" fontId="6" fillId="0" borderId="13" xfId="0" applyFont="1" applyBorder="1" applyAlignment="1">
      <alignment horizontal="right"/>
    </xf>
    <xf numFmtId="0" fontId="11" fillId="19" borderId="22" xfId="0" applyFont="1" applyFill="1" applyBorder="1" applyAlignment="1">
      <alignment horizontal="left" vertical="center" wrapText="1"/>
    </xf>
    <xf numFmtId="0" fontId="11" fillId="19" borderId="26" xfId="0" applyFont="1" applyFill="1" applyBorder="1" applyAlignment="1">
      <alignment horizontal="left" vertical="center" wrapText="1"/>
    </xf>
    <xf numFmtId="0" fontId="11" fillId="19" borderId="27" xfId="0" applyFont="1" applyFill="1" applyBorder="1" applyAlignment="1">
      <alignment horizontal="left" vertical="center" wrapText="1"/>
    </xf>
    <xf numFmtId="0" fontId="49" fillId="0" borderId="46" xfId="0" applyFont="1" applyBorder="1" applyAlignment="1">
      <alignment horizontal="center"/>
    </xf>
    <xf numFmtId="0" fontId="49" fillId="0" borderId="47" xfId="0" applyFont="1" applyBorder="1" applyAlignment="1">
      <alignment horizontal="center"/>
    </xf>
  </cellXfs>
  <cellStyles count="5093">
    <cellStyle name=" _x0007_LÓ_x0018_ÄþÍN^NuNVþˆHÁ_x0001__x0018_(n" xfId="36" xr:uid="{00000000-0005-0000-0000-000000000000}"/>
    <cellStyle name="%" xfId="37" xr:uid="{00000000-0005-0000-0000-000001000000}"/>
    <cellStyle name="%_eFunds ETR Q3 -2007" xfId="38" xr:uid="{00000000-0005-0000-0000-000002000000}"/>
    <cellStyle name="??" xfId="39" xr:uid="{00000000-0005-0000-0000-000003000000}"/>
    <cellStyle name="?? [0.00]_PERSONAL" xfId="40" xr:uid="{00000000-0005-0000-0000-000004000000}"/>
    <cellStyle name="???? [0.00]_PERSONAL" xfId="41" xr:uid="{00000000-0005-0000-0000-000005000000}"/>
    <cellStyle name="????_PERSONAL" xfId="42" xr:uid="{00000000-0005-0000-0000-000006000000}"/>
    <cellStyle name="??_PERSONAL" xfId="43" xr:uid="{00000000-0005-0000-0000-000007000000}"/>
    <cellStyle name="_Worksheet in 2262" xfId="44" xr:uid="{00000000-0005-0000-0000-000008000000}"/>
    <cellStyle name="=C:\WINNT\SYSTEM32\COMMAND.COM" xfId="23" xr:uid="{00000000-0005-0000-0000-000009000000}"/>
    <cellStyle name="=C:\WINNT\SYSTEM32\COMMAND.COM 2" xfId="28" xr:uid="{00000000-0005-0000-0000-00000A000000}"/>
    <cellStyle name="Body" xfId="45" xr:uid="{00000000-0005-0000-0000-00000B000000}"/>
    <cellStyle name="Calc Currency (0)" xfId="46" xr:uid="{00000000-0005-0000-0000-00000C000000}"/>
    <cellStyle name="Calc Currency (2)" xfId="47" xr:uid="{00000000-0005-0000-0000-00000D000000}"/>
    <cellStyle name="Calc Percent (0)" xfId="48" xr:uid="{00000000-0005-0000-0000-00000E000000}"/>
    <cellStyle name="Calc Percent (1)" xfId="49" xr:uid="{00000000-0005-0000-0000-00000F000000}"/>
    <cellStyle name="Calc Percent (2)" xfId="50" xr:uid="{00000000-0005-0000-0000-000010000000}"/>
    <cellStyle name="Calc Units (0)" xfId="51" xr:uid="{00000000-0005-0000-0000-000011000000}"/>
    <cellStyle name="Calc Units (1)" xfId="52" xr:uid="{00000000-0005-0000-0000-000012000000}"/>
    <cellStyle name="Calc Units (2)" xfId="53" xr:uid="{00000000-0005-0000-0000-000013000000}"/>
    <cellStyle name="category" xfId="54" xr:uid="{00000000-0005-0000-0000-000014000000}"/>
    <cellStyle name="category 2" xfId="55" xr:uid="{00000000-0005-0000-0000-000015000000}"/>
    <cellStyle name="Comma" xfId="1" builtinId="3"/>
    <cellStyle name="Comma [00]" xfId="57" xr:uid="{00000000-0005-0000-0000-000017000000}"/>
    <cellStyle name="Comma 10" xfId="58" xr:uid="{00000000-0005-0000-0000-000018000000}"/>
    <cellStyle name="Comma 10 2" xfId="874" xr:uid="{00000000-0005-0000-0000-000019000000}"/>
    <cellStyle name="Comma 10 2 2" xfId="1662" xr:uid="{00000000-0005-0000-0000-00001A000000}"/>
    <cellStyle name="Comma 10 2 2 2" xfId="3906" xr:uid="{00000000-0005-0000-0000-00001B000000}"/>
    <cellStyle name="Comma 10 2 3" xfId="2386" xr:uid="{00000000-0005-0000-0000-00001C000000}"/>
    <cellStyle name="Comma 10 2 3 2" xfId="4630" xr:uid="{00000000-0005-0000-0000-00001D000000}"/>
    <cellStyle name="Comma 10 2 4" xfId="3120" xr:uid="{00000000-0005-0000-0000-00001E000000}"/>
    <cellStyle name="Comma 10 3" xfId="1068" xr:uid="{00000000-0005-0000-0000-00001F000000}"/>
    <cellStyle name="Comma 10 3 2" xfId="1855" xr:uid="{00000000-0005-0000-0000-000020000000}"/>
    <cellStyle name="Comma 10 3 2 2" xfId="4099" xr:uid="{00000000-0005-0000-0000-000021000000}"/>
    <cellStyle name="Comma 10 3 3" xfId="2579" xr:uid="{00000000-0005-0000-0000-000022000000}"/>
    <cellStyle name="Comma 10 3 3 2" xfId="4823" xr:uid="{00000000-0005-0000-0000-000023000000}"/>
    <cellStyle name="Comma 10 3 4" xfId="3313" xr:uid="{00000000-0005-0000-0000-000024000000}"/>
    <cellStyle name="Comma 10 4" xfId="1081" xr:uid="{00000000-0005-0000-0000-000025000000}"/>
    <cellStyle name="Comma 10 4 2" xfId="1868" xr:uid="{00000000-0005-0000-0000-000026000000}"/>
    <cellStyle name="Comma 10 4 2 2" xfId="4112" xr:uid="{00000000-0005-0000-0000-000027000000}"/>
    <cellStyle name="Comma 10 4 3" xfId="2592" xr:uid="{00000000-0005-0000-0000-000028000000}"/>
    <cellStyle name="Comma 10 4 3 2" xfId="4836" xr:uid="{00000000-0005-0000-0000-000029000000}"/>
    <cellStyle name="Comma 10 4 4" xfId="3326" xr:uid="{00000000-0005-0000-0000-00002A000000}"/>
    <cellStyle name="Comma 10 5" xfId="1127" xr:uid="{00000000-0005-0000-0000-00002B000000}"/>
    <cellStyle name="Comma 10 5 2" xfId="1914" xr:uid="{00000000-0005-0000-0000-00002C000000}"/>
    <cellStyle name="Comma 10 5 2 2" xfId="4158" xr:uid="{00000000-0005-0000-0000-00002D000000}"/>
    <cellStyle name="Comma 10 5 3" xfId="2638" xr:uid="{00000000-0005-0000-0000-00002E000000}"/>
    <cellStyle name="Comma 10 5 3 2" xfId="4882" xr:uid="{00000000-0005-0000-0000-00002F000000}"/>
    <cellStyle name="Comma 10 5 4" xfId="3372" xr:uid="{00000000-0005-0000-0000-000030000000}"/>
    <cellStyle name="Comma 10 6" xfId="1342" xr:uid="{00000000-0005-0000-0000-000031000000}"/>
    <cellStyle name="Comma 10 6 2" xfId="3586" xr:uid="{00000000-0005-0000-0000-000032000000}"/>
    <cellStyle name="Comma 10 7" xfId="2128" xr:uid="{00000000-0005-0000-0000-000033000000}"/>
    <cellStyle name="Comma 10 7 2" xfId="4372" xr:uid="{00000000-0005-0000-0000-000034000000}"/>
    <cellStyle name="Comma 10 8" xfId="2852" xr:uid="{00000000-0005-0000-0000-000035000000}"/>
    <cellStyle name="Comma 11" xfId="59" xr:uid="{00000000-0005-0000-0000-000036000000}"/>
    <cellStyle name="Comma 12" xfId="13" xr:uid="{00000000-0005-0000-0000-000037000000}"/>
    <cellStyle name="Comma 12 2" xfId="60" xr:uid="{00000000-0005-0000-0000-000038000000}"/>
    <cellStyle name="Comma 12 2 2" xfId="875" xr:uid="{00000000-0005-0000-0000-000039000000}"/>
    <cellStyle name="Comma 12 2 2 2" xfId="1663" xr:uid="{00000000-0005-0000-0000-00003A000000}"/>
    <cellStyle name="Comma 12 2 2 2 2" xfId="3907" xr:uid="{00000000-0005-0000-0000-00003B000000}"/>
    <cellStyle name="Comma 12 2 2 3" xfId="2387" xr:uid="{00000000-0005-0000-0000-00003C000000}"/>
    <cellStyle name="Comma 12 2 2 3 2" xfId="4631" xr:uid="{00000000-0005-0000-0000-00003D000000}"/>
    <cellStyle name="Comma 12 2 2 4" xfId="3121" xr:uid="{00000000-0005-0000-0000-00003E000000}"/>
    <cellStyle name="Comma 12 2 3" xfId="1128" xr:uid="{00000000-0005-0000-0000-00003F000000}"/>
    <cellStyle name="Comma 12 2 3 2" xfId="1915" xr:uid="{00000000-0005-0000-0000-000040000000}"/>
    <cellStyle name="Comma 12 2 3 2 2" xfId="4159" xr:uid="{00000000-0005-0000-0000-000041000000}"/>
    <cellStyle name="Comma 12 2 3 3" xfId="2639" xr:uid="{00000000-0005-0000-0000-000042000000}"/>
    <cellStyle name="Comma 12 2 3 3 2" xfId="4883" xr:uid="{00000000-0005-0000-0000-000043000000}"/>
    <cellStyle name="Comma 12 2 3 4" xfId="3373" xr:uid="{00000000-0005-0000-0000-000044000000}"/>
    <cellStyle name="Comma 12 2 4" xfId="1343" xr:uid="{00000000-0005-0000-0000-000045000000}"/>
    <cellStyle name="Comma 12 2 4 2" xfId="3587" xr:uid="{00000000-0005-0000-0000-000046000000}"/>
    <cellStyle name="Comma 12 2 5" xfId="2129" xr:uid="{00000000-0005-0000-0000-000047000000}"/>
    <cellStyle name="Comma 12 2 5 2" xfId="4373" xr:uid="{00000000-0005-0000-0000-000048000000}"/>
    <cellStyle name="Comma 12 2 6" xfId="2853" xr:uid="{00000000-0005-0000-0000-000049000000}"/>
    <cellStyle name="Comma 12 3" xfId="860" xr:uid="{00000000-0005-0000-0000-00004A000000}"/>
    <cellStyle name="Comma 12 3 2" xfId="1648" xr:uid="{00000000-0005-0000-0000-00004B000000}"/>
    <cellStyle name="Comma 12 3 2 2" xfId="3892" xr:uid="{00000000-0005-0000-0000-00004C000000}"/>
    <cellStyle name="Comma 12 3 3" xfId="2372" xr:uid="{00000000-0005-0000-0000-00004D000000}"/>
    <cellStyle name="Comma 12 3 3 2" xfId="4616" xr:uid="{00000000-0005-0000-0000-00004E000000}"/>
    <cellStyle name="Comma 12 3 4" xfId="3106" xr:uid="{00000000-0005-0000-0000-00004F000000}"/>
    <cellStyle name="Comma 13" xfId="61" xr:uid="{00000000-0005-0000-0000-000050000000}"/>
    <cellStyle name="Comma 14" xfId="62" xr:uid="{00000000-0005-0000-0000-000051000000}"/>
    <cellStyle name="Comma 14 2" xfId="876" xr:uid="{00000000-0005-0000-0000-000052000000}"/>
    <cellStyle name="Comma 14 2 2" xfId="1664" xr:uid="{00000000-0005-0000-0000-000053000000}"/>
    <cellStyle name="Comma 14 2 2 2" xfId="3908" xr:uid="{00000000-0005-0000-0000-000054000000}"/>
    <cellStyle name="Comma 14 2 3" xfId="2388" xr:uid="{00000000-0005-0000-0000-000055000000}"/>
    <cellStyle name="Comma 14 2 3 2" xfId="4632" xr:uid="{00000000-0005-0000-0000-000056000000}"/>
    <cellStyle name="Comma 14 2 4" xfId="3122" xr:uid="{00000000-0005-0000-0000-000057000000}"/>
    <cellStyle name="Comma 14 3" xfId="1129" xr:uid="{00000000-0005-0000-0000-000058000000}"/>
    <cellStyle name="Comma 14 3 2" xfId="1916" xr:uid="{00000000-0005-0000-0000-000059000000}"/>
    <cellStyle name="Comma 14 3 2 2" xfId="4160" xr:uid="{00000000-0005-0000-0000-00005A000000}"/>
    <cellStyle name="Comma 14 3 3" xfId="2640" xr:uid="{00000000-0005-0000-0000-00005B000000}"/>
    <cellStyle name="Comma 14 3 3 2" xfId="4884" xr:uid="{00000000-0005-0000-0000-00005C000000}"/>
    <cellStyle name="Comma 14 3 4" xfId="3374" xr:uid="{00000000-0005-0000-0000-00005D000000}"/>
    <cellStyle name="Comma 14 4" xfId="1344" xr:uid="{00000000-0005-0000-0000-00005E000000}"/>
    <cellStyle name="Comma 14 4 2" xfId="3588" xr:uid="{00000000-0005-0000-0000-00005F000000}"/>
    <cellStyle name="Comma 14 5" xfId="2130" xr:uid="{00000000-0005-0000-0000-000060000000}"/>
    <cellStyle name="Comma 14 5 2" xfId="4374" xr:uid="{00000000-0005-0000-0000-000061000000}"/>
    <cellStyle name="Comma 14 6" xfId="2854" xr:uid="{00000000-0005-0000-0000-000062000000}"/>
    <cellStyle name="Comma 15" xfId="63" xr:uid="{00000000-0005-0000-0000-000063000000}"/>
    <cellStyle name="Comma 15 2" xfId="877" xr:uid="{00000000-0005-0000-0000-000064000000}"/>
    <cellStyle name="Comma 15 2 2" xfId="1665" xr:uid="{00000000-0005-0000-0000-000065000000}"/>
    <cellStyle name="Comma 15 2 2 2" xfId="3909" xr:uid="{00000000-0005-0000-0000-000066000000}"/>
    <cellStyle name="Comma 15 2 3" xfId="2389" xr:uid="{00000000-0005-0000-0000-000067000000}"/>
    <cellStyle name="Comma 15 2 3 2" xfId="4633" xr:uid="{00000000-0005-0000-0000-000068000000}"/>
    <cellStyle name="Comma 15 2 4" xfId="3123" xr:uid="{00000000-0005-0000-0000-000069000000}"/>
    <cellStyle name="Comma 15 3" xfId="1130" xr:uid="{00000000-0005-0000-0000-00006A000000}"/>
    <cellStyle name="Comma 15 3 2" xfId="1917" xr:uid="{00000000-0005-0000-0000-00006B000000}"/>
    <cellStyle name="Comma 15 3 2 2" xfId="4161" xr:uid="{00000000-0005-0000-0000-00006C000000}"/>
    <cellStyle name="Comma 15 3 3" xfId="2641" xr:uid="{00000000-0005-0000-0000-00006D000000}"/>
    <cellStyle name="Comma 15 3 3 2" xfId="4885" xr:uid="{00000000-0005-0000-0000-00006E000000}"/>
    <cellStyle name="Comma 15 3 4" xfId="3375" xr:uid="{00000000-0005-0000-0000-00006F000000}"/>
    <cellStyle name="Comma 15 4" xfId="1345" xr:uid="{00000000-0005-0000-0000-000070000000}"/>
    <cellStyle name="Comma 15 4 2" xfId="3589" xr:uid="{00000000-0005-0000-0000-000071000000}"/>
    <cellStyle name="Comma 15 5" xfId="2131" xr:uid="{00000000-0005-0000-0000-000072000000}"/>
    <cellStyle name="Comma 15 5 2" xfId="4375" xr:uid="{00000000-0005-0000-0000-000073000000}"/>
    <cellStyle name="Comma 15 6" xfId="2855" xr:uid="{00000000-0005-0000-0000-000074000000}"/>
    <cellStyle name="Comma 16" xfId="64" xr:uid="{00000000-0005-0000-0000-000075000000}"/>
    <cellStyle name="Comma 16 2" xfId="878" xr:uid="{00000000-0005-0000-0000-000076000000}"/>
    <cellStyle name="Comma 16 2 2" xfId="1666" xr:uid="{00000000-0005-0000-0000-000077000000}"/>
    <cellStyle name="Comma 16 2 2 2" xfId="3910" xr:uid="{00000000-0005-0000-0000-000078000000}"/>
    <cellStyle name="Comma 16 2 3" xfId="2390" xr:uid="{00000000-0005-0000-0000-000079000000}"/>
    <cellStyle name="Comma 16 2 3 2" xfId="4634" xr:uid="{00000000-0005-0000-0000-00007A000000}"/>
    <cellStyle name="Comma 16 2 4" xfId="3124" xr:uid="{00000000-0005-0000-0000-00007B000000}"/>
    <cellStyle name="Comma 16 3" xfId="1131" xr:uid="{00000000-0005-0000-0000-00007C000000}"/>
    <cellStyle name="Comma 16 3 2" xfId="1918" xr:uid="{00000000-0005-0000-0000-00007D000000}"/>
    <cellStyle name="Comma 16 3 2 2" xfId="4162" xr:uid="{00000000-0005-0000-0000-00007E000000}"/>
    <cellStyle name="Comma 16 3 3" xfId="2642" xr:uid="{00000000-0005-0000-0000-00007F000000}"/>
    <cellStyle name="Comma 16 3 3 2" xfId="4886" xr:uid="{00000000-0005-0000-0000-000080000000}"/>
    <cellStyle name="Comma 16 3 4" xfId="3376" xr:uid="{00000000-0005-0000-0000-000081000000}"/>
    <cellStyle name="Comma 16 4" xfId="1346" xr:uid="{00000000-0005-0000-0000-000082000000}"/>
    <cellStyle name="Comma 16 4 2" xfId="3590" xr:uid="{00000000-0005-0000-0000-000083000000}"/>
    <cellStyle name="Comma 16 5" xfId="2132" xr:uid="{00000000-0005-0000-0000-000084000000}"/>
    <cellStyle name="Comma 16 5 2" xfId="4376" xr:uid="{00000000-0005-0000-0000-000085000000}"/>
    <cellStyle name="Comma 16 6" xfId="2856" xr:uid="{00000000-0005-0000-0000-000086000000}"/>
    <cellStyle name="Comma 17" xfId="65" xr:uid="{00000000-0005-0000-0000-000087000000}"/>
    <cellStyle name="Comma 17 2" xfId="879" xr:uid="{00000000-0005-0000-0000-000088000000}"/>
    <cellStyle name="Comma 17 2 2" xfId="1667" xr:uid="{00000000-0005-0000-0000-000089000000}"/>
    <cellStyle name="Comma 17 2 2 2" xfId="3911" xr:uid="{00000000-0005-0000-0000-00008A000000}"/>
    <cellStyle name="Comma 17 2 3" xfId="2391" xr:uid="{00000000-0005-0000-0000-00008B000000}"/>
    <cellStyle name="Comma 17 2 3 2" xfId="4635" xr:uid="{00000000-0005-0000-0000-00008C000000}"/>
    <cellStyle name="Comma 17 2 4" xfId="3125" xr:uid="{00000000-0005-0000-0000-00008D000000}"/>
    <cellStyle name="Comma 17 3" xfId="1132" xr:uid="{00000000-0005-0000-0000-00008E000000}"/>
    <cellStyle name="Comma 17 3 2" xfId="1919" xr:uid="{00000000-0005-0000-0000-00008F000000}"/>
    <cellStyle name="Comma 17 3 2 2" xfId="4163" xr:uid="{00000000-0005-0000-0000-000090000000}"/>
    <cellStyle name="Comma 17 3 3" xfId="2643" xr:uid="{00000000-0005-0000-0000-000091000000}"/>
    <cellStyle name="Comma 17 3 3 2" xfId="4887" xr:uid="{00000000-0005-0000-0000-000092000000}"/>
    <cellStyle name="Comma 17 3 4" xfId="3377" xr:uid="{00000000-0005-0000-0000-000093000000}"/>
    <cellStyle name="Comma 17 4" xfId="1347" xr:uid="{00000000-0005-0000-0000-000094000000}"/>
    <cellStyle name="Comma 17 4 2" xfId="3591" xr:uid="{00000000-0005-0000-0000-000095000000}"/>
    <cellStyle name="Comma 17 5" xfId="2133" xr:uid="{00000000-0005-0000-0000-000096000000}"/>
    <cellStyle name="Comma 17 5 2" xfId="4377" xr:uid="{00000000-0005-0000-0000-000097000000}"/>
    <cellStyle name="Comma 17 6" xfId="2857" xr:uid="{00000000-0005-0000-0000-000098000000}"/>
    <cellStyle name="Comma 18" xfId="66" xr:uid="{00000000-0005-0000-0000-000099000000}"/>
    <cellStyle name="Comma 18 2" xfId="880" xr:uid="{00000000-0005-0000-0000-00009A000000}"/>
    <cellStyle name="Comma 18 2 2" xfId="1668" xr:uid="{00000000-0005-0000-0000-00009B000000}"/>
    <cellStyle name="Comma 18 2 2 2" xfId="3912" xr:uid="{00000000-0005-0000-0000-00009C000000}"/>
    <cellStyle name="Comma 18 2 3" xfId="2392" xr:uid="{00000000-0005-0000-0000-00009D000000}"/>
    <cellStyle name="Comma 18 2 3 2" xfId="4636" xr:uid="{00000000-0005-0000-0000-00009E000000}"/>
    <cellStyle name="Comma 18 2 4" xfId="3126" xr:uid="{00000000-0005-0000-0000-00009F000000}"/>
    <cellStyle name="Comma 18 3" xfId="1133" xr:uid="{00000000-0005-0000-0000-0000A0000000}"/>
    <cellStyle name="Comma 18 3 2" xfId="1920" xr:uid="{00000000-0005-0000-0000-0000A1000000}"/>
    <cellStyle name="Comma 18 3 2 2" xfId="4164" xr:uid="{00000000-0005-0000-0000-0000A2000000}"/>
    <cellStyle name="Comma 18 3 3" xfId="2644" xr:uid="{00000000-0005-0000-0000-0000A3000000}"/>
    <cellStyle name="Comma 18 3 3 2" xfId="4888" xr:uid="{00000000-0005-0000-0000-0000A4000000}"/>
    <cellStyle name="Comma 18 3 4" xfId="3378" xr:uid="{00000000-0005-0000-0000-0000A5000000}"/>
    <cellStyle name="Comma 18 4" xfId="1348" xr:uid="{00000000-0005-0000-0000-0000A6000000}"/>
    <cellStyle name="Comma 18 4 2" xfId="3592" xr:uid="{00000000-0005-0000-0000-0000A7000000}"/>
    <cellStyle name="Comma 18 5" xfId="2134" xr:uid="{00000000-0005-0000-0000-0000A8000000}"/>
    <cellStyle name="Comma 18 5 2" xfId="4378" xr:uid="{00000000-0005-0000-0000-0000A9000000}"/>
    <cellStyle name="Comma 18 6" xfId="2858" xr:uid="{00000000-0005-0000-0000-0000AA000000}"/>
    <cellStyle name="Comma 19" xfId="67" xr:uid="{00000000-0005-0000-0000-0000AB000000}"/>
    <cellStyle name="Comma 19 2" xfId="881" xr:uid="{00000000-0005-0000-0000-0000AC000000}"/>
    <cellStyle name="Comma 19 2 2" xfId="1669" xr:uid="{00000000-0005-0000-0000-0000AD000000}"/>
    <cellStyle name="Comma 19 2 2 2" xfId="3913" xr:uid="{00000000-0005-0000-0000-0000AE000000}"/>
    <cellStyle name="Comma 19 2 3" xfId="2393" xr:uid="{00000000-0005-0000-0000-0000AF000000}"/>
    <cellStyle name="Comma 19 2 3 2" xfId="4637" xr:uid="{00000000-0005-0000-0000-0000B0000000}"/>
    <cellStyle name="Comma 19 2 4" xfId="3127" xr:uid="{00000000-0005-0000-0000-0000B1000000}"/>
    <cellStyle name="Comma 19 3" xfId="1134" xr:uid="{00000000-0005-0000-0000-0000B2000000}"/>
    <cellStyle name="Comma 19 3 2" xfId="1921" xr:uid="{00000000-0005-0000-0000-0000B3000000}"/>
    <cellStyle name="Comma 19 3 2 2" xfId="4165" xr:uid="{00000000-0005-0000-0000-0000B4000000}"/>
    <cellStyle name="Comma 19 3 3" xfId="2645" xr:uid="{00000000-0005-0000-0000-0000B5000000}"/>
    <cellStyle name="Comma 19 3 3 2" xfId="4889" xr:uid="{00000000-0005-0000-0000-0000B6000000}"/>
    <cellStyle name="Comma 19 3 4" xfId="3379" xr:uid="{00000000-0005-0000-0000-0000B7000000}"/>
    <cellStyle name="Comma 19 4" xfId="1349" xr:uid="{00000000-0005-0000-0000-0000B8000000}"/>
    <cellStyle name="Comma 19 4 2" xfId="3593" xr:uid="{00000000-0005-0000-0000-0000B9000000}"/>
    <cellStyle name="Comma 19 5" xfId="2135" xr:uid="{00000000-0005-0000-0000-0000BA000000}"/>
    <cellStyle name="Comma 19 5 2" xfId="4379" xr:uid="{00000000-0005-0000-0000-0000BB000000}"/>
    <cellStyle name="Comma 19 6" xfId="2859" xr:uid="{00000000-0005-0000-0000-0000BC000000}"/>
    <cellStyle name="Comma 2" xfId="7" xr:uid="{00000000-0005-0000-0000-0000BD000000}"/>
    <cellStyle name="Comma 2 10" xfId="68" xr:uid="{00000000-0005-0000-0000-0000BE000000}"/>
    <cellStyle name="Comma 2 10 2" xfId="882" xr:uid="{00000000-0005-0000-0000-0000BF000000}"/>
    <cellStyle name="Comma 2 10 2 2" xfId="1670" xr:uid="{00000000-0005-0000-0000-0000C0000000}"/>
    <cellStyle name="Comma 2 10 2 2 2" xfId="3914" xr:uid="{00000000-0005-0000-0000-0000C1000000}"/>
    <cellStyle name="Comma 2 10 2 3" xfId="2394" xr:uid="{00000000-0005-0000-0000-0000C2000000}"/>
    <cellStyle name="Comma 2 10 2 3 2" xfId="4638" xr:uid="{00000000-0005-0000-0000-0000C3000000}"/>
    <cellStyle name="Comma 2 10 2 4" xfId="3128" xr:uid="{00000000-0005-0000-0000-0000C4000000}"/>
    <cellStyle name="Comma 2 10 3" xfId="1135" xr:uid="{00000000-0005-0000-0000-0000C5000000}"/>
    <cellStyle name="Comma 2 10 3 2" xfId="1922" xr:uid="{00000000-0005-0000-0000-0000C6000000}"/>
    <cellStyle name="Comma 2 10 3 2 2" xfId="4166" xr:uid="{00000000-0005-0000-0000-0000C7000000}"/>
    <cellStyle name="Comma 2 10 3 3" xfId="2646" xr:uid="{00000000-0005-0000-0000-0000C8000000}"/>
    <cellStyle name="Comma 2 10 3 3 2" xfId="4890" xr:uid="{00000000-0005-0000-0000-0000C9000000}"/>
    <cellStyle name="Comma 2 10 3 4" xfId="3380" xr:uid="{00000000-0005-0000-0000-0000CA000000}"/>
    <cellStyle name="Comma 2 10 4" xfId="1350" xr:uid="{00000000-0005-0000-0000-0000CB000000}"/>
    <cellStyle name="Comma 2 10 4 2" xfId="3594" xr:uid="{00000000-0005-0000-0000-0000CC000000}"/>
    <cellStyle name="Comma 2 10 5" xfId="2136" xr:uid="{00000000-0005-0000-0000-0000CD000000}"/>
    <cellStyle name="Comma 2 10 5 2" xfId="4380" xr:uid="{00000000-0005-0000-0000-0000CE000000}"/>
    <cellStyle name="Comma 2 10 6" xfId="2829" xr:uid="{00000000-0005-0000-0000-0000CF000000}"/>
    <cellStyle name="Comma 2 10 7" xfId="2860" xr:uid="{00000000-0005-0000-0000-0000D0000000}"/>
    <cellStyle name="Comma 2 11" xfId="69" xr:uid="{00000000-0005-0000-0000-0000D1000000}"/>
    <cellStyle name="Comma 2 11 2" xfId="883" xr:uid="{00000000-0005-0000-0000-0000D2000000}"/>
    <cellStyle name="Comma 2 11 2 2" xfId="1671" xr:uid="{00000000-0005-0000-0000-0000D3000000}"/>
    <cellStyle name="Comma 2 11 2 2 2" xfId="3915" xr:uid="{00000000-0005-0000-0000-0000D4000000}"/>
    <cellStyle name="Comma 2 11 2 3" xfId="2395" xr:uid="{00000000-0005-0000-0000-0000D5000000}"/>
    <cellStyle name="Comma 2 11 2 3 2" xfId="4639" xr:uid="{00000000-0005-0000-0000-0000D6000000}"/>
    <cellStyle name="Comma 2 11 2 4" xfId="3129" xr:uid="{00000000-0005-0000-0000-0000D7000000}"/>
    <cellStyle name="Comma 2 11 3" xfId="1136" xr:uid="{00000000-0005-0000-0000-0000D8000000}"/>
    <cellStyle name="Comma 2 11 3 2" xfId="1923" xr:uid="{00000000-0005-0000-0000-0000D9000000}"/>
    <cellStyle name="Comma 2 11 3 2 2" xfId="4167" xr:uid="{00000000-0005-0000-0000-0000DA000000}"/>
    <cellStyle name="Comma 2 11 3 3" xfId="2647" xr:uid="{00000000-0005-0000-0000-0000DB000000}"/>
    <cellStyle name="Comma 2 11 3 3 2" xfId="4891" xr:uid="{00000000-0005-0000-0000-0000DC000000}"/>
    <cellStyle name="Comma 2 11 3 4" xfId="3381" xr:uid="{00000000-0005-0000-0000-0000DD000000}"/>
    <cellStyle name="Comma 2 11 4" xfId="1351" xr:uid="{00000000-0005-0000-0000-0000DE000000}"/>
    <cellStyle name="Comma 2 11 4 2" xfId="3595" xr:uid="{00000000-0005-0000-0000-0000DF000000}"/>
    <cellStyle name="Comma 2 11 5" xfId="2137" xr:uid="{00000000-0005-0000-0000-0000E0000000}"/>
    <cellStyle name="Comma 2 11 5 2" xfId="4381" xr:uid="{00000000-0005-0000-0000-0000E1000000}"/>
    <cellStyle name="Comma 2 11 6" xfId="2861" xr:uid="{00000000-0005-0000-0000-0000E2000000}"/>
    <cellStyle name="Comma 2 12" xfId="70" xr:uid="{00000000-0005-0000-0000-0000E3000000}"/>
    <cellStyle name="Comma 2 12 2" xfId="884" xr:uid="{00000000-0005-0000-0000-0000E4000000}"/>
    <cellStyle name="Comma 2 12 2 2" xfId="1672" xr:uid="{00000000-0005-0000-0000-0000E5000000}"/>
    <cellStyle name="Comma 2 12 2 2 2" xfId="3916" xr:uid="{00000000-0005-0000-0000-0000E6000000}"/>
    <cellStyle name="Comma 2 12 2 3" xfId="2396" xr:uid="{00000000-0005-0000-0000-0000E7000000}"/>
    <cellStyle name="Comma 2 12 2 3 2" xfId="4640" xr:uid="{00000000-0005-0000-0000-0000E8000000}"/>
    <cellStyle name="Comma 2 12 2 4" xfId="3130" xr:uid="{00000000-0005-0000-0000-0000E9000000}"/>
    <cellStyle name="Comma 2 12 3" xfId="1137" xr:uid="{00000000-0005-0000-0000-0000EA000000}"/>
    <cellStyle name="Comma 2 12 3 2" xfId="1924" xr:uid="{00000000-0005-0000-0000-0000EB000000}"/>
    <cellStyle name="Comma 2 12 3 2 2" xfId="4168" xr:uid="{00000000-0005-0000-0000-0000EC000000}"/>
    <cellStyle name="Comma 2 12 3 3" xfId="2648" xr:uid="{00000000-0005-0000-0000-0000ED000000}"/>
    <cellStyle name="Comma 2 12 3 3 2" xfId="4892" xr:uid="{00000000-0005-0000-0000-0000EE000000}"/>
    <cellStyle name="Comma 2 12 3 4" xfId="3382" xr:uid="{00000000-0005-0000-0000-0000EF000000}"/>
    <cellStyle name="Comma 2 12 4" xfId="1352" xr:uid="{00000000-0005-0000-0000-0000F0000000}"/>
    <cellStyle name="Comma 2 12 4 2" xfId="3596" xr:uid="{00000000-0005-0000-0000-0000F1000000}"/>
    <cellStyle name="Comma 2 12 5" xfId="2138" xr:uid="{00000000-0005-0000-0000-0000F2000000}"/>
    <cellStyle name="Comma 2 12 5 2" xfId="4382" xr:uid="{00000000-0005-0000-0000-0000F3000000}"/>
    <cellStyle name="Comma 2 12 6" xfId="2862" xr:uid="{00000000-0005-0000-0000-0000F4000000}"/>
    <cellStyle name="Comma 2 13" xfId="71" xr:uid="{00000000-0005-0000-0000-0000F5000000}"/>
    <cellStyle name="Comma 2 13 2" xfId="885" xr:uid="{00000000-0005-0000-0000-0000F6000000}"/>
    <cellStyle name="Comma 2 13 2 2" xfId="1673" xr:uid="{00000000-0005-0000-0000-0000F7000000}"/>
    <cellStyle name="Comma 2 13 2 2 2" xfId="3917" xr:uid="{00000000-0005-0000-0000-0000F8000000}"/>
    <cellStyle name="Comma 2 13 2 3" xfId="2397" xr:uid="{00000000-0005-0000-0000-0000F9000000}"/>
    <cellStyle name="Comma 2 13 2 3 2" xfId="4641" xr:uid="{00000000-0005-0000-0000-0000FA000000}"/>
    <cellStyle name="Comma 2 13 2 4" xfId="3131" xr:uid="{00000000-0005-0000-0000-0000FB000000}"/>
    <cellStyle name="Comma 2 13 3" xfId="1138" xr:uid="{00000000-0005-0000-0000-0000FC000000}"/>
    <cellStyle name="Comma 2 13 3 2" xfId="1925" xr:uid="{00000000-0005-0000-0000-0000FD000000}"/>
    <cellStyle name="Comma 2 13 3 2 2" xfId="4169" xr:uid="{00000000-0005-0000-0000-0000FE000000}"/>
    <cellStyle name="Comma 2 13 3 3" xfId="2649" xr:uid="{00000000-0005-0000-0000-0000FF000000}"/>
    <cellStyle name="Comma 2 13 3 3 2" xfId="4893" xr:uid="{00000000-0005-0000-0000-000000010000}"/>
    <cellStyle name="Comma 2 13 3 4" xfId="3383" xr:uid="{00000000-0005-0000-0000-000001010000}"/>
    <cellStyle name="Comma 2 13 4" xfId="1353" xr:uid="{00000000-0005-0000-0000-000002010000}"/>
    <cellStyle name="Comma 2 13 4 2" xfId="3597" xr:uid="{00000000-0005-0000-0000-000003010000}"/>
    <cellStyle name="Comma 2 13 5" xfId="2139" xr:uid="{00000000-0005-0000-0000-000004010000}"/>
    <cellStyle name="Comma 2 13 5 2" xfId="4383" xr:uid="{00000000-0005-0000-0000-000005010000}"/>
    <cellStyle name="Comma 2 13 6" xfId="2863" xr:uid="{00000000-0005-0000-0000-000006010000}"/>
    <cellStyle name="Comma 2 14" xfId="72" xr:uid="{00000000-0005-0000-0000-000007010000}"/>
    <cellStyle name="Comma 2 14 2" xfId="886" xr:uid="{00000000-0005-0000-0000-000008010000}"/>
    <cellStyle name="Comma 2 14 2 2" xfId="1674" xr:uid="{00000000-0005-0000-0000-000009010000}"/>
    <cellStyle name="Comma 2 14 2 2 2" xfId="3918" xr:uid="{00000000-0005-0000-0000-00000A010000}"/>
    <cellStyle name="Comma 2 14 2 3" xfId="2398" xr:uid="{00000000-0005-0000-0000-00000B010000}"/>
    <cellStyle name="Comma 2 14 2 3 2" xfId="4642" xr:uid="{00000000-0005-0000-0000-00000C010000}"/>
    <cellStyle name="Comma 2 14 2 4" xfId="3132" xr:uid="{00000000-0005-0000-0000-00000D010000}"/>
    <cellStyle name="Comma 2 14 3" xfId="1139" xr:uid="{00000000-0005-0000-0000-00000E010000}"/>
    <cellStyle name="Comma 2 14 3 2" xfId="1926" xr:uid="{00000000-0005-0000-0000-00000F010000}"/>
    <cellStyle name="Comma 2 14 3 2 2" xfId="4170" xr:uid="{00000000-0005-0000-0000-000010010000}"/>
    <cellStyle name="Comma 2 14 3 3" xfId="2650" xr:uid="{00000000-0005-0000-0000-000011010000}"/>
    <cellStyle name="Comma 2 14 3 3 2" xfId="4894" xr:uid="{00000000-0005-0000-0000-000012010000}"/>
    <cellStyle name="Comma 2 14 3 4" xfId="3384" xr:uid="{00000000-0005-0000-0000-000013010000}"/>
    <cellStyle name="Comma 2 14 4" xfId="1354" xr:uid="{00000000-0005-0000-0000-000014010000}"/>
    <cellStyle name="Comma 2 14 4 2" xfId="3598" xr:uid="{00000000-0005-0000-0000-000015010000}"/>
    <cellStyle name="Comma 2 14 5" xfId="2140" xr:uid="{00000000-0005-0000-0000-000016010000}"/>
    <cellStyle name="Comma 2 14 5 2" xfId="4384" xr:uid="{00000000-0005-0000-0000-000017010000}"/>
    <cellStyle name="Comma 2 14 6" xfId="2864" xr:uid="{00000000-0005-0000-0000-000018010000}"/>
    <cellStyle name="Comma 2 15" xfId="73" xr:uid="{00000000-0005-0000-0000-000019010000}"/>
    <cellStyle name="Comma 2 15 2" xfId="887" xr:uid="{00000000-0005-0000-0000-00001A010000}"/>
    <cellStyle name="Comma 2 15 2 2" xfId="1675" xr:uid="{00000000-0005-0000-0000-00001B010000}"/>
    <cellStyle name="Comma 2 15 2 2 2" xfId="3919" xr:uid="{00000000-0005-0000-0000-00001C010000}"/>
    <cellStyle name="Comma 2 15 2 3" xfId="2399" xr:uid="{00000000-0005-0000-0000-00001D010000}"/>
    <cellStyle name="Comma 2 15 2 3 2" xfId="4643" xr:uid="{00000000-0005-0000-0000-00001E010000}"/>
    <cellStyle name="Comma 2 15 2 4" xfId="3133" xr:uid="{00000000-0005-0000-0000-00001F010000}"/>
    <cellStyle name="Comma 2 15 3" xfId="1140" xr:uid="{00000000-0005-0000-0000-000020010000}"/>
    <cellStyle name="Comma 2 15 3 2" xfId="1927" xr:uid="{00000000-0005-0000-0000-000021010000}"/>
    <cellStyle name="Comma 2 15 3 2 2" xfId="4171" xr:uid="{00000000-0005-0000-0000-000022010000}"/>
    <cellStyle name="Comma 2 15 3 3" xfId="2651" xr:uid="{00000000-0005-0000-0000-000023010000}"/>
    <cellStyle name="Comma 2 15 3 3 2" xfId="4895" xr:uid="{00000000-0005-0000-0000-000024010000}"/>
    <cellStyle name="Comma 2 15 3 4" xfId="3385" xr:uid="{00000000-0005-0000-0000-000025010000}"/>
    <cellStyle name="Comma 2 15 4" xfId="1355" xr:uid="{00000000-0005-0000-0000-000026010000}"/>
    <cellStyle name="Comma 2 15 4 2" xfId="3599" xr:uid="{00000000-0005-0000-0000-000027010000}"/>
    <cellStyle name="Comma 2 15 5" xfId="2141" xr:uid="{00000000-0005-0000-0000-000028010000}"/>
    <cellStyle name="Comma 2 15 5 2" xfId="4385" xr:uid="{00000000-0005-0000-0000-000029010000}"/>
    <cellStyle name="Comma 2 15 6" xfId="2865" xr:uid="{00000000-0005-0000-0000-00002A010000}"/>
    <cellStyle name="Comma 2 16" xfId="74" xr:uid="{00000000-0005-0000-0000-00002B010000}"/>
    <cellStyle name="Comma 2 16 2" xfId="888" xr:uid="{00000000-0005-0000-0000-00002C010000}"/>
    <cellStyle name="Comma 2 16 2 2" xfId="1676" xr:uid="{00000000-0005-0000-0000-00002D010000}"/>
    <cellStyle name="Comma 2 16 2 2 2" xfId="3920" xr:uid="{00000000-0005-0000-0000-00002E010000}"/>
    <cellStyle name="Comma 2 16 2 3" xfId="2400" xr:uid="{00000000-0005-0000-0000-00002F010000}"/>
    <cellStyle name="Comma 2 16 2 3 2" xfId="4644" xr:uid="{00000000-0005-0000-0000-000030010000}"/>
    <cellStyle name="Comma 2 16 2 4" xfId="3134" xr:uid="{00000000-0005-0000-0000-000031010000}"/>
    <cellStyle name="Comma 2 16 3" xfId="1141" xr:uid="{00000000-0005-0000-0000-000032010000}"/>
    <cellStyle name="Comma 2 16 3 2" xfId="1928" xr:uid="{00000000-0005-0000-0000-000033010000}"/>
    <cellStyle name="Comma 2 16 3 2 2" xfId="4172" xr:uid="{00000000-0005-0000-0000-000034010000}"/>
    <cellStyle name="Comma 2 16 3 3" xfId="2652" xr:uid="{00000000-0005-0000-0000-000035010000}"/>
    <cellStyle name="Comma 2 16 3 3 2" xfId="4896" xr:uid="{00000000-0005-0000-0000-000036010000}"/>
    <cellStyle name="Comma 2 16 3 4" xfId="3386" xr:uid="{00000000-0005-0000-0000-000037010000}"/>
    <cellStyle name="Comma 2 16 4" xfId="1356" xr:uid="{00000000-0005-0000-0000-000038010000}"/>
    <cellStyle name="Comma 2 16 4 2" xfId="3600" xr:uid="{00000000-0005-0000-0000-000039010000}"/>
    <cellStyle name="Comma 2 16 5" xfId="2142" xr:uid="{00000000-0005-0000-0000-00003A010000}"/>
    <cellStyle name="Comma 2 16 5 2" xfId="4386" xr:uid="{00000000-0005-0000-0000-00003B010000}"/>
    <cellStyle name="Comma 2 16 6" xfId="2866" xr:uid="{00000000-0005-0000-0000-00003C010000}"/>
    <cellStyle name="Comma 2 17" xfId="75" xr:uid="{00000000-0005-0000-0000-00003D010000}"/>
    <cellStyle name="Comma 2 17 2" xfId="889" xr:uid="{00000000-0005-0000-0000-00003E010000}"/>
    <cellStyle name="Comma 2 17 2 2" xfId="1677" xr:uid="{00000000-0005-0000-0000-00003F010000}"/>
    <cellStyle name="Comma 2 17 2 2 2" xfId="3921" xr:uid="{00000000-0005-0000-0000-000040010000}"/>
    <cellStyle name="Comma 2 17 2 3" xfId="2401" xr:uid="{00000000-0005-0000-0000-000041010000}"/>
    <cellStyle name="Comma 2 17 2 3 2" xfId="4645" xr:uid="{00000000-0005-0000-0000-000042010000}"/>
    <cellStyle name="Comma 2 17 2 4" xfId="3135" xr:uid="{00000000-0005-0000-0000-000043010000}"/>
    <cellStyle name="Comma 2 17 3" xfId="1142" xr:uid="{00000000-0005-0000-0000-000044010000}"/>
    <cellStyle name="Comma 2 17 3 2" xfId="1929" xr:uid="{00000000-0005-0000-0000-000045010000}"/>
    <cellStyle name="Comma 2 17 3 2 2" xfId="4173" xr:uid="{00000000-0005-0000-0000-000046010000}"/>
    <cellStyle name="Comma 2 17 3 3" xfId="2653" xr:uid="{00000000-0005-0000-0000-000047010000}"/>
    <cellStyle name="Comma 2 17 3 3 2" xfId="4897" xr:uid="{00000000-0005-0000-0000-000048010000}"/>
    <cellStyle name="Comma 2 17 3 4" xfId="3387" xr:uid="{00000000-0005-0000-0000-000049010000}"/>
    <cellStyle name="Comma 2 17 4" xfId="1357" xr:uid="{00000000-0005-0000-0000-00004A010000}"/>
    <cellStyle name="Comma 2 17 4 2" xfId="3601" xr:uid="{00000000-0005-0000-0000-00004B010000}"/>
    <cellStyle name="Comma 2 17 5" xfId="2143" xr:uid="{00000000-0005-0000-0000-00004C010000}"/>
    <cellStyle name="Comma 2 17 5 2" xfId="4387" xr:uid="{00000000-0005-0000-0000-00004D010000}"/>
    <cellStyle name="Comma 2 17 6" xfId="2867" xr:uid="{00000000-0005-0000-0000-00004E010000}"/>
    <cellStyle name="Comma 2 18" xfId="76" xr:uid="{00000000-0005-0000-0000-00004F010000}"/>
    <cellStyle name="Comma 2 18 2" xfId="890" xr:uid="{00000000-0005-0000-0000-000050010000}"/>
    <cellStyle name="Comma 2 18 2 2" xfId="1678" xr:uid="{00000000-0005-0000-0000-000051010000}"/>
    <cellStyle name="Comma 2 18 2 2 2" xfId="3922" xr:uid="{00000000-0005-0000-0000-000052010000}"/>
    <cellStyle name="Comma 2 18 2 3" xfId="2402" xr:uid="{00000000-0005-0000-0000-000053010000}"/>
    <cellStyle name="Comma 2 18 2 3 2" xfId="4646" xr:uid="{00000000-0005-0000-0000-000054010000}"/>
    <cellStyle name="Comma 2 18 2 4" xfId="3136" xr:uid="{00000000-0005-0000-0000-000055010000}"/>
    <cellStyle name="Comma 2 18 3" xfId="1143" xr:uid="{00000000-0005-0000-0000-000056010000}"/>
    <cellStyle name="Comma 2 18 3 2" xfId="1930" xr:uid="{00000000-0005-0000-0000-000057010000}"/>
    <cellStyle name="Comma 2 18 3 2 2" xfId="4174" xr:uid="{00000000-0005-0000-0000-000058010000}"/>
    <cellStyle name="Comma 2 18 3 3" xfId="2654" xr:uid="{00000000-0005-0000-0000-000059010000}"/>
    <cellStyle name="Comma 2 18 3 3 2" xfId="4898" xr:uid="{00000000-0005-0000-0000-00005A010000}"/>
    <cellStyle name="Comma 2 18 3 4" xfId="3388" xr:uid="{00000000-0005-0000-0000-00005B010000}"/>
    <cellStyle name="Comma 2 18 4" xfId="1358" xr:uid="{00000000-0005-0000-0000-00005C010000}"/>
    <cellStyle name="Comma 2 18 4 2" xfId="3602" xr:uid="{00000000-0005-0000-0000-00005D010000}"/>
    <cellStyle name="Comma 2 18 5" xfId="2144" xr:uid="{00000000-0005-0000-0000-00005E010000}"/>
    <cellStyle name="Comma 2 18 5 2" xfId="4388" xr:uid="{00000000-0005-0000-0000-00005F010000}"/>
    <cellStyle name="Comma 2 18 6" xfId="2868" xr:uid="{00000000-0005-0000-0000-000060010000}"/>
    <cellStyle name="Comma 2 19" xfId="77" xr:uid="{00000000-0005-0000-0000-000061010000}"/>
    <cellStyle name="Comma 2 19 2" xfId="891" xr:uid="{00000000-0005-0000-0000-000062010000}"/>
    <cellStyle name="Comma 2 19 2 2" xfId="1679" xr:uid="{00000000-0005-0000-0000-000063010000}"/>
    <cellStyle name="Comma 2 19 2 2 2" xfId="3923" xr:uid="{00000000-0005-0000-0000-000064010000}"/>
    <cellStyle name="Comma 2 19 2 3" xfId="2403" xr:uid="{00000000-0005-0000-0000-000065010000}"/>
    <cellStyle name="Comma 2 19 2 3 2" xfId="4647" xr:uid="{00000000-0005-0000-0000-000066010000}"/>
    <cellStyle name="Comma 2 19 2 4" xfId="3137" xr:uid="{00000000-0005-0000-0000-000067010000}"/>
    <cellStyle name="Comma 2 19 3" xfId="1144" xr:uid="{00000000-0005-0000-0000-000068010000}"/>
    <cellStyle name="Comma 2 19 3 2" xfId="1931" xr:uid="{00000000-0005-0000-0000-000069010000}"/>
    <cellStyle name="Comma 2 19 3 2 2" xfId="4175" xr:uid="{00000000-0005-0000-0000-00006A010000}"/>
    <cellStyle name="Comma 2 19 3 3" xfId="2655" xr:uid="{00000000-0005-0000-0000-00006B010000}"/>
    <cellStyle name="Comma 2 19 3 3 2" xfId="4899" xr:uid="{00000000-0005-0000-0000-00006C010000}"/>
    <cellStyle name="Comma 2 19 3 4" xfId="3389" xr:uid="{00000000-0005-0000-0000-00006D010000}"/>
    <cellStyle name="Comma 2 19 4" xfId="1359" xr:uid="{00000000-0005-0000-0000-00006E010000}"/>
    <cellStyle name="Comma 2 19 4 2" xfId="3603" xr:uid="{00000000-0005-0000-0000-00006F010000}"/>
    <cellStyle name="Comma 2 19 5" xfId="2145" xr:uid="{00000000-0005-0000-0000-000070010000}"/>
    <cellStyle name="Comma 2 19 5 2" xfId="4389" xr:uid="{00000000-0005-0000-0000-000071010000}"/>
    <cellStyle name="Comma 2 19 6" xfId="2869" xr:uid="{00000000-0005-0000-0000-000072010000}"/>
    <cellStyle name="Comma 2 2" xfId="12" xr:uid="{00000000-0005-0000-0000-000073010000}"/>
    <cellStyle name="Comma 2 2 10" xfId="2838" xr:uid="{00000000-0005-0000-0000-000074010000}"/>
    <cellStyle name="Comma 2 2 11" xfId="5080" xr:uid="{00000000-0005-0000-0000-000075010000}"/>
    <cellStyle name="Comma 2 2 2" xfId="21" xr:uid="{00000000-0005-0000-0000-000076010000}"/>
    <cellStyle name="Comma 2 2 2 2" xfId="78" xr:uid="{00000000-0005-0000-0000-000077010000}"/>
    <cellStyle name="Comma 2 2 2 3" xfId="868" xr:uid="{00000000-0005-0000-0000-000078010000}"/>
    <cellStyle name="Comma 2 2 2 3 2" xfId="1656" xr:uid="{00000000-0005-0000-0000-000079010000}"/>
    <cellStyle name="Comma 2 2 2 3 2 2" xfId="3900" xr:uid="{00000000-0005-0000-0000-00007A010000}"/>
    <cellStyle name="Comma 2 2 2 3 3" xfId="2380" xr:uid="{00000000-0005-0000-0000-00007B010000}"/>
    <cellStyle name="Comma 2 2 2 3 3 2" xfId="4624" xr:uid="{00000000-0005-0000-0000-00007C010000}"/>
    <cellStyle name="Comma 2 2 2 3 4" xfId="3114" xr:uid="{00000000-0005-0000-0000-00007D010000}"/>
    <cellStyle name="Comma 2 2 2 4" xfId="1098" xr:uid="{00000000-0005-0000-0000-00007E010000}"/>
    <cellStyle name="Comma 2 2 2 4 2" xfId="1885" xr:uid="{00000000-0005-0000-0000-00007F010000}"/>
    <cellStyle name="Comma 2 2 2 4 2 2" xfId="4129" xr:uid="{00000000-0005-0000-0000-000080010000}"/>
    <cellStyle name="Comma 2 2 2 4 3" xfId="2609" xr:uid="{00000000-0005-0000-0000-000081010000}"/>
    <cellStyle name="Comma 2 2 2 4 3 2" xfId="4853" xr:uid="{00000000-0005-0000-0000-000082010000}"/>
    <cellStyle name="Comma 2 2 2 4 4" xfId="3343" xr:uid="{00000000-0005-0000-0000-000083010000}"/>
    <cellStyle name="Comma 2 2 2 5" xfId="1120" xr:uid="{00000000-0005-0000-0000-000084010000}"/>
    <cellStyle name="Comma 2 2 2 5 2" xfId="1907" xr:uid="{00000000-0005-0000-0000-000085010000}"/>
    <cellStyle name="Comma 2 2 2 5 2 2" xfId="4151" xr:uid="{00000000-0005-0000-0000-000086010000}"/>
    <cellStyle name="Comma 2 2 2 5 3" xfId="2631" xr:uid="{00000000-0005-0000-0000-000087010000}"/>
    <cellStyle name="Comma 2 2 2 5 3 2" xfId="4875" xr:uid="{00000000-0005-0000-0000-000088010000}"/>
    <cellStyle name="Comma 2 2 2 5 4" xfId="3365" xr:uid="{00000000-0005-0000-0000-000089010000}"/>
    <cellStyle name="Comma 2 2 2 6" xfId="1336" xr:uid="{00000000-0005-0000-0000-00008A010000}"/>
    <cellStyle name="Comma 2 2 2 6 2" xfId="3580" xr:uid="{00000000-0005-0000-0000-00008B010000}"/>
    <cellStyle name="Comma 2 2 2 7" xfId="2122" xr:uid="{00000000-0005-0000-0000-00008C010000}"/>
    <cellStyle name="Comma 2 2 2 7 2" xfId="4366" xr:uid="{00000000-0005-0000-0000-00008D010000}"/>
    <cellStyle name="Comma 2 2 2 8" xfId="2846" xr:uid="{00000000-0005-0000-0000-00008E010000}"/>
    <cellStyle name="Comma 2 2 2 9" xfId="5088" xr:uid="{00000000-0005-0000-0000-00008F010000}"/>
    <cellStyle name="Comma 2 2 3" xfId="79" xr:uid="{00000000-0005-0000-0000-000090010000}"/>
    <cellStyle name="Comma 2 2 4" xfId="859" xr:uid="{00000000-0005-0000-0000-000091010000}"/>
    <cellStyle name="Comma 2 2 4 2" xfId="1647" xr:uid="{00000000-0005-0000-0000-000092010000}"/>
    <cellStyle name="Comma 2 2 4 2 2" xfId="3891" xr:uid="{00000000-0005-0000-0000-000093010000}"/>
    <cellStyle name="Comma 2 2 4 3" xfId="2371" xr:uid="{00000000-0005-0000-0000-000094010000}"/>
    <cellStyle name="Comma 2 2 4 3 2" xfId="4615" xr:uid="{00000000-0005-0000-0000-000095010000}"/>
    <cellStyle name="Comma 2 2 4 4" xfId="3105" xr:uid="{00000000-0005-0000-0000-000096010000}"/>
    <cellStyle name="Comma 2 2 5" xfId="1076" xr:uid="{00000000-0005-0000-0000-000097010000}"/>
    <cellStyle name="Comma 2 2 5 2" xfId="1863" xr:uid="{00000000-0005-0000-0000-000098010000}"/>
    <cellStyle name="Comma 2 2 5 2 2" xfId="4107" xr:uid="{00000000-0005-0000-0000-000099010000}"/>
    <cellStyle name="Comma 2 2 5 3" xfId="2587" xr:uid="{00000000-0005-0000-0000-00009A010000}"/>
    <cellStyle name="Comma 2 2 5 3 2" xfId="4831" xr:uid="{00000000-0005-0000-0000-00009B010000}"/>
    <cellStyle name="Comma 2 2 5 4" xfId="3321" xr:uid="{00000000-0005-0000-0000-00009C010000}"/>
    <cellStyle name="Comma 2 2 6" xfId="1090" xr:uid="{00000000-0005-0000-0000-00009D010000}"/>
    <cellStyle name="Comma 2 2 6 2" xfId="1877" xr:uid="{00000000-0005-0000-0000-00009E010000}"/>
    <cellStyle name="Comma 2 2 6 2 2" xfId="4121" xr:uid="{00000000-0005-0000-0000-00009F010000}"/>
    <cellStyle name="Comma 2 2 6 3" xfId="2601" xr:uid="{00000000-0005-0000-0000-0000A0010000}"/>
    <cellStyle name="Comma 2 2 6 3 2" xfId="4845" xr:uid="{00000000-0005-0000-0000-0000A1010000}"/>
    <cellStyle name="Comma 2 2 6 4" xfId="3335" xr:uid="{00000000-0005-0000-0000-0000A2010000}"/>
    <cellStyle name="Comma 2 2 7" xfId="1112" xr:uid="{00000000-0005-0000-0000-0000A3010000}"/>
    <cellStyle name="Comma 2 2 7 2" xfId="1899" xr:uid="{00000000-0005-0000-0000-0000A4010000}"/>
    <cellStyle name="Comma 2 2 7 2 2" xfId="4143" xr:uid="{00000000-0005-0000-0000-0000A5010000}"/>
    <cellStyle name="Comma 2 2 7 3" xfId="2623" xr:uid="{00000000-0005-0000-0000-0000A6010000}"/>
    <cellStyle name="Comma 2 2 7 3 2" xfId="4867" xr:uid="{00000000-0005-0000-0000-0000A7010000}"/>
    <cellStyle name="Comma 2 2 7 4" xfId="3357" xr:uid="{00000000-0005-0000-0000-0000A8010000}"/>
    <cellStyle name="Comma 2 2 8" xfId="1328" xr:uid="{00000000-0005-0000-0000-0000A9010000}"/>
    <cellStyle name="Comma 2 2 8 2" xfId="3572" xr:uid="{00000000-0005-0000-0000-0000AA010000}"/>
    <cellStyle name="Comma 2 2 9" xfId="2114" xr:uid="{00000000-0005-0000-0000-0000AB010000}"/>
    <cellStyle name="Comma 2 2 9 2" xfId="4358" xr:uid="{00000000-0005-0000-0000-0000AC010000}"/>
    <cellStyle name="Comma 2 20" xfId="80" xr:uid="{00000000-0005-0000-0000-0000AD010000}"/>
    <cellStyle name="Comma 2 20 2" xfId="892" xr:uid="{00000000-0005-0000-0000-0000AE010000}"/>
    <cellStyle name="Comma 2 20 2 2" xfId="1680" xr:uid="{00000000-0005-0000-0000-0000AF010000}"/>
    <cellStyle name="Comma 2 20 2 2 2" xfId="3924" xr:uid="{00000000-0005-0000-0000-0000B0010000}"/>
    <cellStyle name="Comma 2 20 2 3" xfId="2404" xr:uid="{00000000-0005-0000-0000-0000B1010000}"/>
    <cellStyle name="Comma 2 20 2 3 2" xfId="4648" xr:uid="{00000000-0005-0000-0000-0000B2010000}"/>
    <cellStyle name="Comma 2 20 2 4" xfId="3138" xr:uid="{00000000-0005-0000-0000-0000B3010000}"/>
    <cellStyle name="Comma 2 20 3" xfId="1145" xr:uid="{00000000-0005-0000-0000-0000B4010000}"/>
    <cellStyle name="Comma 2 20 3 2" xfId="1932" xr:uid="{00000000-0005-0000-0000-0000B5010000}"/>
    <cellStyle name="Comma 2 20 3 2 2" xfId="4176" xr:uid="{00000000-0005-0000-0000-0000B6010000}"/>
    <cellStyle name="Comma 2 20 3 3" xfId="2656" xr:uid="{00000000-0005-0000-0000-0000B7010000}"/>
    <cellStyle name="Comma 2 20 3 3 2" xfId="4900" xr:uid="{00000000-0005-0000-0000-0000B8010000}"/>
    <cellStyle name="Comma 2 20 3 4" xfId="3390" xr:uid="{00000000-0005-0000-0000-0000B9010000}"/>
    <cellStyle name="Comma 2 20 4" xfId="1360" xr:uid="{00000000-0005-0000-0000-0000BA010000}"/>
    <cellStyle name="Comma 2 20 4 2" xfId="3604" xr:uid="{00000000-0005-0000-0000-0000BB010000}"/>
    <cellStyle name="Comma 2 20 5" xfId="2146" xr:uid="{00000000-0005-0000-0000-0000BC010000}"/>
    <cellStyle name="Comma 2 20 5 2" xfId="4390" xr:uid="{00000000-0005-0000-0000-0000BD010000}"/>
    <cellStyle name="Comma 2 20 6" xfId="2870" xr:uid="{00000000-0005-0000-0000-0000BE010000}"/>
    <cellStyle name="Comma 2 21" xfId="81" xr:uid="{00000000-0005-0000-0000-0000BF010000}"/>
    <cellStyle name="Comma 2 21 2" xfId="893" xr:uid="{00000000-0005-0000-0000-0000C0010000}"/>
    <cellStyle name="Comma 2 21 2 2" xfId="1681" xr:uid="{00000000-0005-0000-0000-0000C1010000}"/>
    <cellStyle name="Comma 2 21 2 2 2" xfId="3925" xr:uid="{00000000-0005-0000-0000-0000C2010000}"/>
    <cellStyle name="Comma 2 21 2 3" xfId="2405" xr:uid="{00000000-0005-0000-0000-0000C3010000}"/>
    <cellStyle name="Comma 2 21 2 3 2" xfId="4649" xr:uid="{00000000-0005-0000-0000-0000C4010000}"/>
    <cellStyle name="Comma 2 21 2 4" xfId="3139" xr:uid="{00000000-0005-0000-0000-0000C5010000}"/>
    <cellStyle name="Comma 2 21 3" xfId="1146" xr:uid="{00000000-0005-0000-0000-0000C6010000}"/>
    <cellStyle name="Comma 2 21 3 2" xfId="1933" xr:uid="{00000000-0005-0000-0000-0000C7010000}"/>
    <cellStyle name="Comma 2 21 3 2 2" xfId="4177" xr:uid="{00000000-0005-0000-0000-0000C8010000}"/>
    <cellStyle name="Comma 2 21 3 3" xfId="2657" xr:uid="{00000000-0005-0000-0000-0000C9010000}"/>
    <cellStyle name="Comma 2 21 3 3 2" xfId="4901" xr:uid="{00000000-0005-0000-0000-0000CA010000}"/>
    <cellStyle name="Comma 2 21 3 4" xfId="3391" xr:uid="{00000000-0005-0000-0000-0000CB010000}"/>
    <cellStyle name="Comma 2 21 4" xfId="1361" xr:uid="{00000000-0005-0000-0000-0000CC010000}"/>
    <cellStyle name="Comma 2 21 4 2" xfId="3605" xr:uid="{00000000-0005-0000-0000-0000CD010000}"/>
    <cellStyle name="Comma 2 21 5" xfId="2147" xr:uid="{00000000-0005-0000-0000-0000CE010000}"/>
    <cellStyle name="Comma 2 21 5 2" xfId="4391" xr:uid="{00000000-0005-0000-0000-0000CF010000}"/>
    <cellStyle name="Comma 2 21 6" xfId="2871" xr:uid="{00000000-0005-0000-0000-0000D0010000}"/>
    <cellStyle name="Comma 2 22" xfId="82" xr:uid="{00000000-0005-0000-0000-0000D1010000}"/>
    <cellStyle name="Comma 2 22 2" xfId="894" xr:uid="{00000000-0005-0000-0000-0000D2010000}"/>
    <cellStyle name="Comma 2 22 2 2" xfId="1682" xr:uid="{00000000-0005-0000-0000-0000D3010000}"/>
    <cellStyle name="Comma 2 22 2 2 2" xfId="3926" xr:uid="{00000000-0005-0000-0000-0000D4010000}"/>
    <cellStyle name="Comma 2 22 2 3" xfId="2406" xr:uid="{00000000-0005-0000-0000-0000D5010000}"/>
    <cellStyle name="Comma 2 22 2 3 2" xfId="4650" xr:uid="{00000000-0005-0000-0000-0000D6010000}"/>
    <cellStyle name="Comma 2 22 2 4" xfId="3140" xr:uid="{00000000-0005-0000-0000-0000D7010000}"/>
    <cellStyle name="Comma 2 22 3" xfId="1147" xr:uid="{00000000-0005-0000-0000-0000D8010000}"/>
    <cellStyle name="Comma 2 22 3 2" xfId="1934" xr:uid="{00000000-0005-0000-0000-0000D9010000}"/>
    <cellStyle name="Comma 2 22 3 2 2" xfId="4178" xr:uid="{00000000-0005-0000-0000-0000DA010000}"/>
    <cellStyle name="Comma 2 22 3 3" xfId="2658" xr:uid="{00000000-0005-0000-0000-0000DB010000}"/>
    <cellStyle name="Comma 2 22 3 3 2" xfId="4902" xr:uid="{00000000-0005-0000-0000-0000DC010000}"/>
    <cellStyle name="Comma 2 22 3 4" xfId="3392" xr:uid="{00000000-0005-0000-0000-0000DD010000}"/>
    <cellStyle name="Comma 2 22 4" xfId="1362" xr:uid="{00000000-0005-0000-0000-0000DE010000}"/>
    <cellStyle name="Comma 2 22 4 2" xfId="3606" xr:uid="{00000000-0005-0000-0000-0000DF010000}"/>
    <cellStyle name="Comma 2 22 5" xfId="2148" xr:uid="{00000000-0005-0000-0000-0000E0010000}"/>
    <cellStyle name="Comma 2 22 5 2" xfId="4392" xr:uid="{00000000-0005-0000-0000-0000E1010000}"/>
    <cellStyle name="Comma 2 22 6" xfId="2872" xr:uid="{00000000-0005-0000-0000-0000E2010000}"/>
    <cellStyle name="Comma 2 23" xfId="83" xr:uid="{00000000-0005-0000-0000-0000E3010000}"/>
    <cellStyle name="Comma 2 23 2" xfId="895" xr:uid="{00000000-0005-0000-0000-0000E4010000}"/>
    <cellStyle name="Comma 2 23 2 2" xfId="1683" xr:uid="{00000000-0005-0000-0000-0000E5010000}"/>
    <cellStyle name="Comma 2 23 2 2 2" xfId="3927" xr:uid="{00000000-0005-0000-0000-0000E6010000}"/>
    <cellStyle name="Comma 2 23 2 3" xfId="2407" xr:uid="{00000000-0005-0000-0000-0000E7010000}"/>
    <cellStyle name="Comma 2 23 2 3 2" xfId="4651" xr:uid="{00000000-0005-0000-0000-0000E8010000}"/>
    <cellStyle name="Comma 2 23 2 4" xfId="3141" xr:uid="{00000000-0005-0000-0000-0000E9010000}"/>
    <cellStyle name="Comma 2 23 3" xfId="1148" xr:uid="{00000000-0005-0000-0000-0000EA010000}"/>
    <cellStyle name="Comma 2 23 3 2" xfId="1935" xr:uid="{00000000-0005-0000-0000-0000EB010000}"/>
    <cellStyle name="Comma 2 23 3 2 2" xfId="4179" xr:uid="{00000000-0005-0000-0000-0000EC010000}"/>
    <cellStyle name="Comma 2 23 3 3" xfId="2659" xr:uid="{00000000-0005-0000-0000-0000ED010000}"/>
    <cellStyle name="Comma 2 23 3 3 2" xfId="4903" xr:uid="{00000000-0005-0000-0000-0000EE010000}"/>
    <cellStyle name="Comma 2 23 3 4" xfId="3393" xr:uid="{00000000-0005-0000-0000-0000EF010000}"/>
    <cellStyle name="Comma 2 23 4" xfId="1363" xr:uid="{00000000-0005-0000-0000-0000F0010000}"/>
    <cellStyle name="Comma 2 23 4 2" xfId="3607" xr:uid="{00000000-0005-0000-0000-0000F1010000}"/>
    <cellStyle name="Comma 2 23 5" xfId="2149" xr:uid="{00000000-0005-0000-0000-0000F2010000}"/>
    <cellStyle name="Comma 2 23 5 2" xfId="4393" xr:uid="{00000000-0005-0000-0000-0000F3010000}"/>
    <cellStyle name="Comma 2 23 6" xfId="2873" xr:uid="{00000000-0005-0000-0000-0000F4010000}"/>
    <cellStyle name="Comma 2 24" xfId="84" xr:uid="{00000000-0005-0000-0000-0000F5010000}"/>
    <cellStyle name="Comma 2 24 2" xfId="896" xr:uid="{00000000-0005-0000-0000-0000F6010000}"/>
    <cellStyle name="Comma 2 24 2 2" xfId="1684" xr:uid="{00000000-0005-0000-0000-0000F7010000}"/>
    <cellStyle name="Comma 2 24 2 2 2" xfId="3928" xr:uid="{00000000-0005-0000-0000-0000F8010000}"/>
    <cellStyle name="Comma 2 24 2 3" xfId="2408" xr:uid="{00000000-0005-0000-0000-0000F9010000}"/>
    <cellStyle name="Comma 2 24 2 3 2" xfId="4652" xr:uid="{00000000-0005-0000-0000-0000FA010000}"/>
    <cellStyle name="Comma 2 24 2 4" xfId="3142" xr:uid="{00000000-0005-0000-0000-0000FB010000}"/>
    <cellStyle name="Comma 2 24 3" xfId="1149" xr:uid="{00000000-0005-0000-0000-0000FC010000}"/>
    <cellStyle name="Comma 2 24 3 2" xfId="1936" xr:uid="{00000000-0005-0000-0000-0000FD010000}"/>
    <cellStyle name="Comma 2 24 3 2 2" xfId="4180" xr:uid="{00000000-0005-0000-0000-0000FE010000}"/>
    <cellStyle name="Comma 2 24 3 3" xfId="2660" xr:uid="{00000000-0005-0000-0000-0000FF010000}"/>
    <cellStyle name="Comma 2 24 3 3 2" xfId="4904" xr:uid="{00000000-0005-0000-0000-000000020000}"/>
    <cellStyle name="Comma 2 24 3 4" xfId="3394" xr:uid="{00000000-0005-0000-0000-000001020000}"/>
    <cellStyle name="Comma 2 24 4" xfId="1364" xr:uid="{00000000-0005-0000-0000-000002020000}"/>
    <cellStyle name="Comma 2 24 4 2" xfId="3608" xr:uid="{00000000-0005-0000-0000-000003020000}"/>
    <cellStyle name="Comma 2 24 5" xfId="2150" xr:uid="{00000000-0005-0000-0000-000004020000}"/>
    <cellStyle name="Comma 2 24 5 2" xfId="4394" xr:uid="{00000000-0005-0000-0000-000005020000}"/>
    <cellStyle name="Comma 2 24 6" xfId="2874" xr:uid="{00000000-0005-0000-0000-000006020000}"/>
    <cellStyle name="Comma 2 25" xfId="85" xr:uid="{00000000-0005-0000-0000-000007020000}"/>
    <cellStyle name="Comma 2 25 2" xfId="897" xr:uid="{00000000-0005-0000-0000-000008020000}"/>
    <cellStyle name="Comma 2 25 2 2" xfId="1685" xr:uid="{00000000-0005-0000-0000-000009020000}"/>
    <cellStyle name="Comma 2 25 2 2 2" xfId="3929" xr:uid="{00000000-0005-0000-0000-00000A020000}"/>
    <cellStyle name="Comma 2 25 2 3" xfId="2409" xr:uid="{00000000-0005-0000-0000-00000B020000}"/>
    <cellStyle name="Comma 2 25 2 3 2" xfId="4653" xr:uid="{00000000-0005-0000-0000-00000C020000}"/>
    <cellStyle name="Comma 2 25 2 4" xfId="3143" xr:uid="{00000000-0005-0000-0000-00000D020000}"/>
    <cellStyle name="Comma 2 25 3" xfId="1150" xr:uid="{00000000-0005-0000-0000-00000E020000}"/>
    <cellStyle name="Comma 2 25 3 2" xfId="1937" xr:uid="{00000000-0005-0000-0000-00000F020000}"/>
    <cellStyle name="Comma 2 25 3 2 2" xfId="4181" xr:uid="{00000000-0005-0000-0000-000010020000}"/>
    <cellStyle name="Comma 2 25 3 3" xfId="2661" xr:uid="{00000000-0005-0000-0000-000011020000}"/>
    <cellStyle name="Comma 2 25 3 3 2" xfId="4905" xr:uid="{00000000-0005-0000-0000-000012020000}"/>
    <cellStyle name="Comma 2 25 3 4" xfId="3395" xr:uid="{00000000-0005-0000-0000-000013020000}"/>
    <cellStyle name="Comma 2 25 4" xfId="1365" xr:uid="{00000000-0005-0000-0000-000014020000}"/>
    <cellStyle name="Comma 2 25 4 2" xfId="3609" xr:uid="{00000000-0005-0000-0000-000015020000}"/>
    <cellStyle name="Comma 2 25 5" xfId="2151" xr:uid="{00000000-0005-0000-0000-000016020000}"/>
    <cellStyle name="Comma 2 25 5 2" xfId="4395" xr:uid="{00000000-0005-0000-0000-000017020000}"/>
    <cellStyle name="Comma 2 25 6" xfId="2875" xr:uid="{00000000-0005-0000-0000-000018020000}"/>
    <cellStyle name="Comma 2 26" xfId="86" xr:uid="{00000000-0005-0000-0000-000019020000}"/>
    <cellStyle name="Comma 2 26 2" xfId="898" xr:uid="{00000000-0005-0000-0000-00001A020000}"/>
    <cellStyle name="Comma 2 26 2 2" xfId="1686" xr:uid="{00000000-0005-0000-0000-00001B020000}"/>
    <cellStyle name="Comma 2 26 2 2 2" xfId="3930" xr:uid="{00000000-0005-0000-0000-00001C020000}"/>
    <cellStyle name="Comma 2 26 2 3" xfId="2410" xr:uid="{00000000-0005-0000-0000-00001D020000}"/>
    <cellStyle name="Comma 2 26 2 3 2" xfId="4654" xr:uid="{00000000-0005-0000-0000-00001E020000}"/>
    <cellStyle name="Comma 2 26 2 4" xfId="3144" xr:uid="{00000000-0005-0000-0000-00001F020000}"/>
    <cellStyle name="Comma 2 26 3" xfId="1151" xr:uid="{00000000-0005-0000-0000-000020020000}"/>
    <cellStyle name="Comma 2 26 3 2" xfId="1938" xr:uid="{00000000-0005-0000-0000-000021020000}"/>
    <cellStyle name="Comma 2 26 3 2 2" xfId="4182" xr:uid="{00000000-0005-0000-0000-000022020000}"/>
    <cellStyle name="Comma 2 26 3 3" xfId="2662" xr:uid="{00000000-0005-0000-0000-000023020000}"/>
    <cellStyle name="Comma 2 26 3 3 2" xfId="4906" xr:uid="{00000000-0005-0000-0000-000024020000}"/>
    <cellStyle name="Comma 2 26 3 4" xfId="3396" xr:uid="{00000000-0005-0000-0000-000025020000}"/>
    <cellStyle name="Comma 2 26 4" xfId="1366" xr:uid="{00000000-0005-0000-0000-000026020000}"/>
    <cellStyle name="Comma 2 26 4 2" xfId="3610" xr:uid="{00000000-0005-0000-0000-000027020000}"/>
    <cellStyle name="Comma 2 26 5" xfId="2152" xr:uid="{00000000-0005-0000-0000-000028020000}"/>
    <cellStyle name="Comma 2 26 5 2" xfId="4396" xr:uid="{00000000-0005-0000-0000-000029020000}"/>
    <cellStyle name="Comma 2 26 6" xfId="2876" xr:uid="{00000000-0005-0000-0000-00002A020000}"/>
    <cellStyle name="Comma 2 27" xfId="87" xr:uid="{00000000-0005-0000-0000-00002B020000}"/>
    <cellStyle name="Comma 2 27 2" xfId="899" xr:uid="{00000000-0005-0000-0000-00002C020000}"/>
    <cellStyle name="Comma 2 27 2 2" xfId="1687" xr:uid="{00000000-0005-0000-0000-00002D020000}"/>
    <cellStyle name="Comma 2 27 2 2 2" xfId="3931" xr:uid="{00000000-0005-0000-0000-00002E020000}"/>
    <cellStyle name="Comma 2 27 2 3" xfId="2411" xr:uid="{00000000-0005-0000-0000-00002F020000}"/>
    <cellStyle name="Comma 2 27 2 3 2" xfId="4655" xr:uid="{00000000-0005-0000-0000-000030020000}"/>
    <cellStyle name="Comma 2 27 2 4" xfId="3145" xr:uid="{00000000-0005-0000-0000-000031020000}"/>
    <cellStyle name="Comma 2 27 3" xfId="1152" xr:uid="{00000000-0005-0000-0000-000032020000}"/>
    <cellStyle name="Comma 2 27 3 2" xfId="1939" xr:uid="{00000000-0005-0000-0000-000033020000}"/>
    <cellStyle name="Comma 2 27 3 2 2" xfId="4183" xr:uid="{00000000-0005-0000-0000-000034020000}"/>
    <cellStyle name="Comma 2 27 3 3" xfId="2663" xr:uid="{00000000-0005-0000-0000-000035020000}"/>
    <cellStyle name="Comma 2 27 3 3 2" xfId="4907" xr:uid="{00000000-0005-0000-0000-000036020000}"/>
    <cellStyle name="Comma 2 27 3 4" xfId="3397" xr:uid="{00000000-0005-0000-0000-000037020000}"/>
    <cellStyle name="Comma 2 27 4" xfId="1367" xr:uid="{00000000-0005-0000-0000-000038020000}"/>
    <cellStyle name="Comma 2 27 4 2" xfId="3611" xr:uid="{00000000-0005-0000-0000-000039020000}"/>
    <cellStyle name="Comma 2 27 5" xfId="2153" xr:uid="{00000000-0005-0000-0000-00003A020000}"/>
    <cellStyle name="Comma 2 27 5 2" xfId="4397" xr:uid="{00000000-0005-0000-0000-00003B020000}"/>
    <cellStyle name="Comma 2 27 6" xfId="2877" xr:uid="{00000000-0005-0000-0000-00003C020000}"/>
    <cellStyle name="Comma 2 28" xfId="855" xr:uid="{00000000-0005-0000-0000-00003D020000}"/>
    <cellStyle name="Comma 2 28 2" xfId="1643" xr:uid="{00000000-0005-0000-0000-00003E020000}"/>
    <cellStyle name="Comma 2 28 2 2" xfId="3887" xr:uid="{00000000-0005-0000-0000-00003F020000}"/>
    <cellStyle name="Comma 2 28 3" xfId="2367" xr:uid="{00000000-0005-0000-0000-000040020000}"/>
    <cellStyle name="Comma 2 28 3 2" xfId="4611" xr:uid="{00000000-0005-0000-0000-000041020000}"/>
    <cellStyle name="Comma 2 28 4" xfId="3101" xr:uid="{00000000-0005-0000-0000-000042020000}"/>
    <cellStyle name="Comma 2 29" xfId="1072" xr:uid="{00000000-0005-0000-0000-000043020000}"/>
    <cellStyle name="Comma 2 29 2" xfId="1859" xr:uid="{00000000-0005-0000-0000-000044020000}"/>
    <cellStyle name="Comma 2 29 2 2" xfId="4103" xr:uid="{00000000-0005-0000-0000-000045020000}"/>
    <cellStyle name="Comma 2 29 3" xfId="2583" xr:uid="{00000000-0005-0000-0000-000046020000}"/>
    <cellStyle name="Comma 2 29 3 2" xfId="4827" xr:uid="{00000000-0005-0000-0000-000047020000}"/>
    <cellStyle name="Comma 2 29 4" xfId="3317" xr:uid="{00000000-0005-0000-0000-000048020000}"/>
    <cellStyle name="Comma 2 3" xfId="26" xr:uid="{00000000-0005-0000-0000-000049020000}"/>
    <cellStyle name="Comma 2 3 10" xfId="2125" xr:uid="{00000000-0005-0000-0000-00004A020000}"/>
    <cellStyle name="Comma 2 3 10 2" xfId="4369" xr:uid="{00000000-0005-0000-0000-00004B020000}"/>
    <cellStyle name="Comma 2 3 11" xfId="2849" xr:uid="{00000000-0005-0000-0000-00004C020000}"/>
    <cellStyle name="Comma 2 3 12" xfId="5091" xr:uid="{00000000-0005-0000-0000-00004D020000}"/>
    <cellStyle name="Comma 2 3 2" xfId="89" xr:uid="{00000000-0005-0000-0000-00004E020000}"/>
    <cellStyle name="Comma 2 3 2 2" xfId="901" xr:uid="{00000000-0005-0000-0000-00004F020000}"/>
    <cellStyle name="Comma 2 3 2 2 2" xfId="1689" xr:uid="{00000000-0005-0000-0000-000050020000}"/>
    <cellStyle name="Comma 2 3 2 2 2 2" xfId="3933" xr:uid="{00000000-0005-0000-0000-000051020000}"/>
    <cellStyle name="Comma 2 3 2 2 3" xfId="2413" xr:uid="{00000000-0005-0000-0000-000052020000}"/>
    <cellStyle name="Comma 2 3 2 2 3 2" xfId="4657" xr:uid="{00000000-0005-0000-0000-000053020000}"/>
    <cellStyle name="Comma 2 3 2 2 4" xfId="3147" xr:uid="{00000000-0005-0000-0000-000054020000}"/>
    <cellStyle name="Comma 2 3 2 3" xfId="1154" xr:uid="{00000000-0005-0000-0000-000055020000}"/>
    <cellStyle name="Comma 2 3 2 3 2" xfId="1941" xr:uid="{00000000-0005-0000-0000-000056020000}"/>
    <cellStyle name="Comma 2 3 2 3 2 2" xfId="4185" xr:uid="{00000000-0005-0000-0000-000057020000}"/>
    <cellStyle name="Comma 2 3 2 3 3" xfId="2665" xr:uid="{00000000-0005-0000-0000-000058020000}"/>
    <cellStyle name="Comma 2 3 2 3 3 2" xfId="4909" xr:uid="{00000000-0005-0000-0000-000059020000}"/>
    <cellStyle name="Comma 2 3 2 3 4" xfId="3399" xr:uid="{00000000-0005-0000-0000-00005A020000}"/>
    <cellStyle name="Comma 2 3 2 4" xfId="1369" xr:uid="{00000000-0005-0000-0000-00005B020000}"/>
    <cellStyle name="Comma 2 3 2 4 2" xfId="3613" xr:uid="{00000000-0005-0000-0000-00005C020000}"/>
    <cellStyle name="Comma 2 3 2 5" xfId="2155" xr:uid="{00000000-0005-0000-0000-00005D020000}"/>
    <cellStyle name="Comma 2 3 2 5 2" xfId="4399" xr:uid="{00000000-0005-0000-0000-00005E020000}"/>
    <cellStyle name="Comma 2 3 2 6" xfId="2879" xr:uid="{00000000-0005-0000-0000-00005F020000}"/>
    <cellStyle name="Comma 2 3 3" xfId="90" xr:uid="{00000000-0005-0000-0000-000060020000}"/>
    <cellStyle name="Comma 2 3 3 2" xfId="902" xr:uid="{00000000-0005-0000-0000-000061020000}"/>
    <cellStyle name="Comma 2 3 3 2 2" xfId="1690" xr:uid="{00000000-0005-0000-0000-000062020000}"/>
    <cellStyle name="Comma 2 3 3 2 2 2" xfId="3934" xr:uid="{00000000-0005-0000-0000-000063020000}"/>
    <cellStyle name="Comma 2 3 3 2 3" xfId="2414" xr:uid="{00000000-0005-0000-0000-000064020000}"/>
    <cellStyle name="Comma 2 3 3 2 3 2" xfId="4658" xr:uid="{00000000-0005-0000-0000-000065020000}"/>
    <cellStyle name="Comma 2 3 3 2 4" xfId="3148" xr:uid="{00000000-0005-0000-0000-000066020000}"/>
    <cellStyle name="Comma 2 3 3 3" xfId="1155" xr:uid="{00000000-0005-0000-0000-000067020000}"/>
    <cellStyle name="Comma 2 3 3 3 2" xfId="1942" xr:uid="{00000000-0005-0000-0000-000068020000}"/>
    <cellStyle name="Comma 2 3 3 3 2 2" xfId="4186" xr:uid="{00000000-0005-0000-0000-000069020000}"/>
    <cellStyle name="Comma 2 3 3 3 3" xfId="2666" xr:uid="{00000000-0005-0000-0000-00006A020000}"/>
    <cellStyle name="Comma 2 3 3 3 3 2" xfId="4910" xr:uid="{00000000-0005-0000-0000-00006B020000}"/>
    <cellStyle name="Comma 2 3 3 3 4" xfId="3400" xr:uid="{00000000-0005-0000-0000-00006C020000}"/>
    <cellStyle name="Comma 2 3 3 4" xfId="1370" xr:uid="{00000000-0005-0000-0000-00006D020000}"/>
    <cellStyle name="Comma 2 3 3 4 2" xfId="3614" xr:uid="{00000000-0005-0000-0000-00006E020000}"/>
    <cellStyle name="Comma 2 3 3 5" xfId="2156" xr:uid="{00000000-0005-0000-0000-00006F020000}"/>
    <cellStyle name="Comma 2 3 3 5 2" xfId="4400" xr:uid="{00000000-0005-0000-0000-000070020000}"/>
    <cellStyle name="Comma 2 3 3 6" xfId="2880" xr:uid="{00000000-0005-0000-0000-000071020000}"/>
    <cellStyle name="Comma 2 3 4" xfId="88" xr:uid="{00000000-0005-0000-0000-000072020000}"/>
    <cellStyle name="Comma 2 3 4 2" xfId="900" xr:uid="{00000000-0005-0000-0000-000073020000}"/>
    <cellStyle name="Comma 2 3 4 2 2" xfId="1688" xr:uid="{00000000-0005-0000-0000-000074020000}"/>
    <cellStyle name="Comma 2 3 4 2 2 2" xfId="3932" xr:uid="{00000000-0005-0000-0000-000075020000}"/>
    <cellStyle name="Comma 2 3 4 2 3" xfId="2412" xr:uid="{00000000-0005-0000-0000-000076020000}"/>
    <cellStyle name="Comma 2 3 4 2 3 2" xfId="4656" xr:uid="{00000000-0005-0000-0000-000077020000}"/>
    <cellStyle name="Comma 2 3 4 2 4" xfId="3146" xr:uid="{00000000-0005-0000-0000-000078020000}"/>
    <cellStyle name="Comma 2 3 4 3" xfId="1153" xr:uid="{00000000-0005-0000-0000-000079020000}"/>
    <cellStyle name="Comma 2 3 4 3 2" xfId="1940" xr:uid="{00000000-0005-0000-0000-00007A020000}"/>
    <cellStyle name="Comma 2 3 4 3 2 2" xfId="4184" xr:uid="{00000000-0005-0000-0000-00007B020000}"/>
    <cellStyle name="Comma 2 3 4 3 3" xfId="2664" xr:uid="{00000000-0005-0000-0000-00007C020000}"/>
    <cellStyle name="Comma 2 3 4 3 3 2" xfId="4908" xr:uid="{00000000-0005-0000-0000-00007D020000}"/>
    <cellStyle name="Comma 2 3 4 3 4" xfId="3398" xr:uid="{00000000-0005-0000-0000-00007E020000}"/>
    <cellStyle name="Comma 2 3 4 4" xfId="1368" xr:uid="{00000000-0005-0000-0000-00007F020000}"/>
    <cellStyle name="Comma 2 3 4 4 2" xfId="3612" xr:uid="{00000000-0005-0000-0000-000080020000}"/>
    <cellStyle name="Comma 2 3 4 5" xfId="2154" xr:uid="{00000000-0005-0000-0000-000081020000}"/>
    <cellStyle name="Comma 2 3 4 5 2" xfId="4398" xr:uid="{00000000-0005-0000-0000-000082020000}"/>
    <cellStyle name="Comma 2 3 4 6" xfId="2878" xr:uid="{00000000-0005-0000-0000-000083020000}"/>
    <cellStyle name="Comma 2 3 5" xfId="871" xr:uid="{00000000-0005-0000-0000-000084020000}"/>
    <cellStyle name="Comma 2 3 5 2" xfId="1659" xr:uid="{00000000-0005-0000-0000-000085020000}"/>
    <cellStyle name="Comma 2 3 5 2 2" xfId="3903" xr:uid="{00000000-0005-0000-0000-000086020000}"/>
    <cellStyle name="Comma 2 3 5 3" xfId="2383" xr:uid="{00000000-0005-0000-0000-000087020000}"/>
    <cellStyle name="Comma 2 3 5 3 2" xfId="4627" xr:uid="{00000000-0005-0000-0000-000088020000}"/>
    <cellStyle name="Comma 2 3 5 4" xfId="3117" xr:uid="{00000000-0005-0000-0000-000089020000}"/>
    <cellStyle name="Comma 2 3 6" xfId="1079" xr:uid="{00000000-0005-0000-0000-00008A020000}"/>
    <cellStyle name="Comma 2 3 6 2" xfId="1866" xr:uid="{00000000-0005-0000-0000-00008B020000}"/>
    <cellStyle name="Comma 2 3 6 2 2" xfId="4110" xr:uid="{00000000-0005-0000-0000-00008C020000}"/>
    <cellStyle name="Comma 2 3 6 3" xfId="2590" xr:uid="{00000000-0005-0000-0000-00008D020000}"/>
    <cellStyle name="Comma 2 3 6 3 2" xfId="4834" xr:uid="{00000000-0005-0000-0000-00008E020000}"/>
    <cellStyle name="Comma 2 3 6 4" xfId="3324" xr:uid="{00000000-0005-0000-0000-00008F020000}"/>
    <cellStyle name="Comma 2 3 7" xfId="1101" xr:uid="{00000000-0005-0000-0000-000090020000}"/>
    <cellStyle name="Comma 2 3 7 2" xfId="1888" xr:uid="{00000000-0005-0000-0000-000091020000}"/>
    <cellStyle name="Comma 2 3 7 2 2" xfId="4132" xr:uid="{00000000-0005-0000-0000-000092020000}"/>
    <cellStyle name="Comma 2 3 7 3" xfId="2612" xr:uid="{00000000-0005-0000-0000-000093020000}"/>
    <cellStyle name="Comma 2 3 7 3 2" xfId="4856" xr:uid="{00000000-0005-0000-0000-000094020000}"/>
    <cellStyle name="Comma 2 3 7 4" xfId="3346" xr:uid="{00000000-0005-0000-0000-000095020000}"/>
    <cellStyle name="Comma 2 3 8" xfId="1123" xr:uid="{00000000-0005-0000-0000-000096020000}"/>
    <cellStyle name="Comma 2 3 8 2" xfId="1910" xr:uid="{00000000-0005-0000-0000-000097020000}"/>
    <cellStyle name="Comma 2 3 8 2 2" xfId="4154" xr:uid="{00000000-0005-0000-0000-000098020000}"/>
    <cellStyle name="Comma 2 3 8 3" xfId="2634" xr:uid="{00000000-0005-0000-0000-000099020000}"/>
    <cellStyle name="Comma 2 3 8 3 2" xfId="4878" xr:uid="{00000000-0005-0000-0000-00009A020000}"/>
    <cellStyle name="Comma 2 3 8 4" xfId="3368" xr:uid="{00000000-0005-0000-0000-00009B020000}"/>
    <cellStyle name="Comma 2 3 9" xfId="1339" xr:uid="{00000000-0005-0000-0000-00009C020000}"/>
    <cellStyle name="Comma 2 3 9 2" xfId="3583" xr:uid="{00000000-0005-0000-0000-00009D020000}"/>
    <cellStyle name="Comma 2 30" xfId="1086" xr:uid="{00000000-0005-0000-0000-00009E020000}"/>
    <cellStyle name="Comma 2 30 2" xfId="1873" xr:uid="{00000000-0005-0000-0000-00009F020000}"/>
    <cellStyle name="Comma 2 30 2 2" xfId="4117" xr:uid="{00000000-0005-0000-0000-0000A0020000}"/>
    <cellStyle name="Comma 2 30 3" xfId="2597" xr:uid="{00000000-0005-0000-0000-0000A1020000}"/>
    <cellStyle name="Comma 2 30 3 2" xfId="4841" xr:uid="{00000000-0005-0000-0000-0000A2020000}"/>
    <cellStyle name="Comma 2 30 4" xfId="3331" xr:uid="{00000000-0005-0000-0000-0000A3020000}"/>
    <cellStyle name="Comma 2 31" xfId="1107" xr:uid="{00000000-0005-0000-0000-0000A4020000}"/>
    <cellStyle name="Comma 2 31 2" xfId="1894" xr:uid="{00000000-0005-0000-0000-0000A5020000}"/>
    <cellStyle name="Comma 2 31 2 2" xfId="4138" xr:uid="{00000000-0005-0000-0000-0000A6020000}"/>
    <cellStyle name="Comma 2 31 3" xfId="2618" xr:uid="{00000000-0005-0000-0000-0000A7020000}"/>
    <cellStyle name="Comma 2 31 3 2" xfId="4862" xr:uid="{00000000-0005-0000-0000-0000A8020000}"/>
    <cellStyle name="Comma 2 31 4" xfId="3352" xr:uid="{00000000-0005-0000-0000-0000A9020000}"/>
    <cellStyle name="Comma 2 32" xfId="1324" xr:uid="{00000000-0005-0000-0000-0000AA020000}"/>
    <cellStyle name="Comma 2 32 2" xfId="3568" xr:uid="{00000000-0005-0000-0000-0000AB020000}"/>
    <cellStyle name="Comma 2 33" xfId="2110" xr:uid="{00000000-0005-0000-0000-0000AC020000}"/>
    <cellStyle name="Comma 2 33 2" xfId="4354" xr:uid="{00000000-0005-0000-0000-0000AD020000}"/>
    <cellStyle name="Comma 2 34" xfId="2834" xr:uid="{00000000-0005-0000-0000-0000AE020000}"/>
    <cellStyle name="Comma 2 35" xfId="5076" xr:uid="{00000000-0005-0000-0000-0000AF020000}"/>
    <cellStyle name="Comma 2 4" xfId="17" xr:uid="{00000000-0005-0000-0000-0000B0020000}"/>
    <cellStyle name="Comma 2 4 2" xfId="91" xr:uid="{00000000-0005-0000-0000-0000B1020000}"/>
    <cellStyle name="Comma 2 4 2 2" xfId="903" xr:uid="{00000000-0005-0000-0000-0000B2020000}"/>
    <cellStyle name="Comma 2 4 2 2 2" xfId="1691" xr:uid="{00000000-0005-0000-0000-0000B3020000}"/>
    <cellStyle name="Comma 2 4 2 2 2 2" xfId="3935" xr:uid="{00000000-0005-0000-0000-0000B4020000}"/>
    <cellStyle name="Comma 2 4 2 2 3" xfId="2415" xr:uid="{00000000-0005-0000-0000-0000B5020000}"/>
    <cellStyle name="Comma 2 4 2 2 3 2" xfId="4659" xr:uid="{00000000-0005-0000-0000-0000B6020000}"/>
    <cellStyle name="Comma 2 4 2 2 4" xfId="3149" xr:uid="{00000000-0005-0000-0000-0000B7020000}"/>
    <cellStyle name="Comma 2 4 2 3" xfId="1156" xr:uid="{00000000-0005-0000-0000-0000B8020000}"/>
    <cellStyle name="Comma 2 4 2 3 2" xfId="1943" xr:uid="{00000000-0005-0000-0000-0000B9020000}"/>
    <cellStyle name="Comma 2 4 2 3 2 2" xfId="4187" xr:uid="{00000000-0005-0000-0000-0000BA020000}"/>
    <cellStyle name="Comma 2 4 2 3 3" xfId="2667" xr:uid="{00000000-0005-0000-0000-0000BB020000}"/>
    <cellStyle name="Comma 2 4 2 3 3 2" xfId="4911" xr:uid="{00000000-0005-0000-0000-0000BC020000}"/>
    <cellStyle name="Comma 2 4 2 3 4" xfId="3401" xr:uid="{00000000-0005-0000-0000-0000BD020000}"/>
    <cellStyle name="Comma 2 4 2 4" xfId="1371" xr:uid="{00000000-0005-0000-0000-0000BE020000}"/>
    <cellStyle name="Comma 2 4 2 4 2" xfId="3615" xr:uid="{00000000-0005-0000-0000-0000BF020000}"/>
    <cellStyle name="Comma 2 4 2 5" xfId="2157" xr:uid="{00000000-0005-0000-0000-0000C0020000}"/>
    <cellStyle name="Comma 2 4 2 5 2" xfId="4401" xr:uid="{00000000-0005-0000-0000-0000C1020000}"/>
    <cellStyle name="Comma 2 4 2 6" xfId="2881" xr:uid="{00000000-0005-0000-0000-0000C2020000}"/>
    <cellStyle name="Comma 2 4 3" xfId="864" xr:uid="{00000000-0005-0000-0000-0000C3020000}"/>
    <cellStyle name="Comma 2 4 3 2" xfId="1652" xr:uid="{00000000-0005-0000-0000-0000C4020000}"/>
    <cellStyle name="Comma 2 4 3 2 2" xfId="3896" xr:uid="{00000000-0005-0000-0000-0000C5020000}"/>
    <cellStyle name="Comma 2 4 3 3" xfId="2376" xr:uid="{00000000-0005-0000-0000-0000C6020000}"/>
    <cellStyle name="Comma 2 4 3 3 2" xfId="4620" xr:uid="{00000000-0005-0000-0000-0000C7020000}"/>
    <cellStyle name="Comma 2 4 3 4" xfId="3110" xr:uid="{00000000-0005-0000-0000-0000C8020000}"/>
    <cellStyle name="Comma 2 4 4" xfId="1094" xr:uid="{00000000-0005-0000-0000-0000C9020000}"/>
    <cellStyle name="Comma 2 4 4 2" xfId="1881" xr:uid="{00000000-0005-0000-0000-0000CA020000}"/>
    <cellStyle name="Comma 2 4 4 2 2" xfId="4125" xr:uid="{00000000-0005-0000-0000-0000CB020000}"/>
    <cellStyle name="Comma 2 4 4 3" xfId="2605" xr:uid="{00000000-0005-0000-0000-0000CC020000}"/>
    <cellStyle name="Comma 2 4 4 3 2" xfId="4849" xr:uid="{00000000-0005-0000-0000-0000CD020000}"/>
    <cellStyle name="Comma 2 4 4 4" xfId="3339" xr:uid="{00000000-0005-0000-0000-0000CE020000}"/>
    <cellStyle name="Comma 2 4 5" xfId="1116" xr:uid="{00000000-0005-0000-0000-0000CF020000}"/>
    <cellStyle name="Comma 2 4 5 2" xfId="1903" xr:uid="{00000000-0005-0000-0000-0000D0020000}"/>
    <cellStyle name="Comma 2 4 5 2 2" xfId="4147" xr:uid="{00000000-0005-0000-0000-0000D1020000}"/>
    <cellStyle name="Comma 2 4 5 3" xfId="2627" xr:uid="{00000000-0005-0000-0000-0000D2020000}"/>
    <cellStyle name="Comma 2 4 5 3 2" xfId="4871" xr:uid="{00000000-0005-0000-0000-0000D3020000}"/>
    <cellStyle name="Comma 2 4 5 4" xfId="3361" xr:uid="{00000000-0005-0000-0000-0000D4020000}"/>
    <cellStyle name="Comma 2 4 6" xfId="1332" xr:uid="{00000000-0005-0000-0000-0000D5020000}"/>
    <cellStyle name="Comma 2 4 6 2" xfId="3576" xr:uid="{00000000-0005-0000-0000-0000D6020000}"/>
    <cellStyle name="Comma 2 4 7" xfId="2118" xr:uid="{00000000-0005-0000-0000-0000D7020000}"/>
    <cellStyle name="Comma 2 4 7 2" xfId="4362" xr:uid="{00000000-0005-0000-0000-0000D8020000}"/>
    <cellStyle name="Comma 2 4 8" xfId="2842" xr:uid="{00000000-0005-0000-0000-0000D9020000}"/>
    <cellStyle name="Comma 2 4 9" xfId="5084" xr:uid="{00000000-0005-0000-0000-0000DA020000}"/>
    <cellStyle name="Comma 2 5" xfId="92" xr:uid="{00000000-0005-0000-0000-0000DB020000}"/>
    <cellStyle name="Comma 2 5 2" xfId="904" xr:uid="{00000000-0005-0000-0000-0000DC020000}"/>
    <cellStyle name="Comma 2 5 2 2" xfId="1692" xr:uid="{00000000-0005-0000-0000-0000DD020000}"/>
    <cellStyle name="Comma 2 5 2 2 2" xfId="3936" xr:uid="{00000000-0005-0000-0000-0000DE020000}"/>
    <cellStyle name="Comma 2 5 2 3" xfId="2416" xr:uid="{00000000-0005-0000-0000-0000DF020000}"/>
    <cellStyle name="Comma 2 5 2 3 2" xfId="4660" xr:uid="{00000000-0005-0000-0000-0000E0020000}"/>
    <cellStyle name="Comma 2 5 2 4" xfId="3150" xr:uid="{00000000-0005-0000-0000-0000E1020000}"/>
    <cellStyle name="Comma 2 5 3" xfId="1157" xr:uid="{00000000-0005-0000-0000-0000E2020000}"/>
    <cellStyle name="Comma 2 5 3 2" xfId="1944" xr:uid="{00000000-0005-0000-0000-0000E3020000}"/>
    <cellStyle name="Comma 2 5 3 2 2" xfId="4188" xr:uid="{00000000-0005-0000-0000-0000E4020000}"/>
    <cellStyle name="Comma 2 5 3 3" xfId="2668" xr:uid="{00000000-0005-0000-0000-0000E5020000}"/>
    <cellStyle name="Comma 2 5 3 3 2" xfId="4912" xr:uid="{00000000-0005-0000-0000-0000E6020000}"/>
    <cellStyle name="Comma 2 5 3 4" xfId="3402" xr:uid="{00000000-0005-0000-0000-0000E7020000}"/>
    <cellStyle name="Comma 2 5 4" xfId="1372" xr:uid="{00000000-0005-0000-0000-0000E8020000}"/>
    <cellStyle name="Comma 2 5 4 2" xfId="3616" xr:uid="{00000000-0005-0000-0000-0000E9020000}"/>
    <cellStyle name="Comma 2 5 5" xfId="2158" xr:uid="{00000000-0005-0000-0000-0000EA020000}"/>
    <cellStyle name="Comma 2 5 5 2" xfId="4402" xr:uid="{00000000-0005-0000-0000-0000EB020000}"/>
    <cellStyle name="Comma 2 5 6" xfId="2882" xr:uid="{00000000-0005-0000-0000-0000EC020000}"/>
    <cellStyle name="Comma 2 6" xfId="93" xr:uid="{00000000-0005-0000-0000-0000ED020000}"/>
    <cellStyle name="Comma 2 6 2" xfId="905" xr:uid="{00000000-0005-0000-0000-0000EE020000}"/>
    <cellStyle name="Comma 2 6 2 2" xfId="1693" xr:uid="{00000000-0005-0000-0000-0000EF020000}"/>
    <cellStyle name="Comma 2 6 2 2 2" xfId="3937" xr:uid="{00000000-0005-0000-0000-0000F0020000}"/>
    <cellStyle name="Comma 2 6 2 3" xfId="2417" xr:uid="{00000000-0005-0000-0000-0000F1020000}"/>
    <cellStyle name="Comma 2 6 2 3 2" xfId="4661" xr:uid="{00000000-0005-0000-0000-0000F2020000}"/>
    <cellStyle name="Comma 2 6 2 4" xfId="3151" xr:uid="{00000000-0005-0000-0000-0000F3020000}"/>
    <cellStyle name="Comma 2 6 3" xfId="1158" xr:uid="{00000000-0005-0000-0000-0000F4020000}"/>
    <cellStyle name="Comma 2 6 3 2" xfId="1945" xr:uid="{00000000-0005-0000-0000-0000F5020000}"/>
    <cellStyle name="Comma 2 6 3 2 2" xfId="4189" xr:uid="{00000000-0005-0000-0000-0000F6020000}"/>
    <cellStyle name="Comma 2 6 3 3" xfId="2669" xr:uid="{00000000-0005-0000-0000-0000F7020000}"/>
    <cellStyle name="Comma 2 6 3 3 2" xfId="4913" xr:uid="{00000000-0005-0000-0000-0000F8020000}"/>
    <cellStyle name="Comma 2 6 3 4" xfId="3403" xr:uid="{00000000-0005-0000-0000-0000F9020000}"/>
    <cellStyle name="Comma 2 6 4" xfId="1373" xr:uid="{00000000-0005-0000-0000-0000FA020000}"/>
    <cellStyle name="Comma 2 6 4 2" xfId="3617" xr:uid="{00000000-0005-0000-0000-0000FB020000}"/>
    <cellStyle name="Comma 2 6 5" xfId="2159" xr:uid="{00000000-0005-0000-0000-0000FC020000}"/>
    <cellStyle name="Comma 2 6 5 2" xfId="4403" xr:uid="{00000000-0005-0000-0000-0000FD020000}"/>
    <cellStyle name="Comma 2 6 6" xfId="2883" xr:uid="{00000000-0005-0000-0000-0000FE020000}"/>
    <cellStyle name="Comma 2 7" xfId="94" xr:uid="{00000000-0005-0000-0000-0000FF020000}"/>
    <cellStyle name="Comma 2 7 2" xfId="906" xr:uid="{00000000-0005-0000-0000-000000030000}"/>
    <cellStyle name="Comma 2 7 2 2" xfId="1694" xr:uid="{00000000-0005-0000-0000-000001030000}"/>
    <cellStyle name="Comma 2 7 2 2 2" xfId="3938" xr:uid="{00000000-0005-0000-0000-000002030000}"/>
    <cellStyle name="Comma 2 7 2 3" xfId="2418" xr:uid="{00000000-0005-0000-0000-000003030000}"/>
    <cellStyle name="Comma 2 7 2 3 2" xfId="4662" xr:uid="{00000000-0005-0000-0000-000004030000}"/>
    <cellStyle name="Comma 2 7 2 4" xfId="3152" xr:uid="{00000000-0005-0000-0000-000005030000}"/>
    <cellStyle name="Comma 2 7 3" xfId="1159" xr:uid="{00000000-0005-0000-0000-000006030000}"/>
    <cellStyle name="Comma 2 7 3 2" xfId="1946" xr:uid="{00000000-0005-0000-0000-000007030000}"/>
    <cellStyle name="Comma 2 7 3 2 2" xfId="4190" xr:uid="{00000000-0005-0000-0000-000008030000}"/>
    <cellStyle name="Comma 2 7 3 3" xfId="2670" xr:uid="{00000000-0005-0000-0000-000009030000}"/>
    <cellStyle name="Comma 2 7 3 3 2" xfId="4914" xr:uid="{00000000-0005-0000-0000-00000A030000}"/>
    <cellStyle name="Comma 2 7 3 4" xfId="3404" xr:uid="{00000000-0005-0000-0000-00000B030000}"/>
    <cellStyle name="Comma 2 7 4" xfId="1374" xr:uid="{00000000-0005-0000-0000-00000C030000}"/>
    <cellStyle name="Comma 2 7 4 2" xfId="3618" xr:uid="{00000000-0005-0000-0000-00000D030000}"/>
    <cellStyle name="Comma 2 7 5" xfId="2160" xr:uid="{00000000-0005-0000-0000-00000E030000}"/>
    <cellStyle name="Comma 2 7 5 2" xfId="4404" xr:uid="{00000000-0005-0000-0000-00000F030000}"/>
    <cellStyle name="Comma 2 7 6" xfId="2884" xr:uid="{00000000-0005-0000-0000-000010030000}"/>
    <cellStyle name="Comma 2 8" xfId="95" xr:uid="{00000000-0005-0000-0000-000011030000}"/>
    <cellStyle name="Comma 2 8 2" xfId="907" xr:uid="{00000000-0005-0000-0000-000012030000}"/>
    <cellStyle name="Comma 2 8 2 2" xfId="1695" xr:uid="{00000000-0005-0000-0000-000013030000}"/>
    <cellStyle name="Comma 2 8 2 2 2" xfId="3939" xr:uid="{00000000-0005-0000-0000-000014030000}"/>
    <cellStyle name="Comma 2 8 2 3" xfId="2419" xr:uid="{00000000-0005-0000-0000-000015030000}"/>
    <cellStyle name="Comma 2 8 2 3 2" xfId="4663" xr:uid="{00000000-0005-0000-0000-000016030000}"/>
    <cellStyle name="Comma 2 8 2 4" xfId="3153" xr:uid="{00000000-0005-0000-0000-000017030000}"/>
    <cellStyle name="Comma 2 8 3" xfId="1160" xr:uid="{00000000-0005-0000-0000-000018030000}"/>
    <cellStyle name="Comma 2 8 3 2" xfId="1947" xr:uid="{00000000-0005-0000-0000-000019030000}"/>
    <cellStyle name="Comma 2 8 3 2 2" xfId="4191" xr:uid="{00000000-0005-0000-0000-00001A030000}"/>
    <cellStyle name="Comma 2 8 3 3" xfId="2671" xr:uid="{00000000-0005-0000-0000-00001B030000}"/>
    <cellStyle name="Comma 2 8 3 3 2" xfId="4915" xr:uid="{00000000-0005-0000-0000-00001C030000}"/>
    <cellStyle name="Comma 2 8 3 4" xfId="3405" xr:uid="{00000000-0005-0000-0000-00001D030000}"/>
    <cellStyle name="Comma 2 8 4" xfId="1375" xr:uid="{00000000-0005-0000-0000-00001E030000}"/>
    <cellStyle name="Comma 2 8 4 2" xfId="3619" xr:uid="{00000000-0005-0000-0000-00001F030000}"/>
    <cellStyle name="Comma 2 8 5" xfId="2161" xr:uid="{00000000-0005-0000-0000-000020030000}"/>
    <cellStyle name="Comma 2 8 5 2" xfId="4405" xr:uid="{00000000-0005-0000-0000-000021030000}"/>
    <cellStyle name="Comma 2 8 6" xfId="2885" xr:uid="{00000000-0005-0000-0000-000022030000}"/>
    <cellStyle name="Comma 2 9" xfId="96" xr:uid="{00000000-0005-0000-0000-000023030000}"/>
    <cellStyle name="Comma 2 9 2" xfId="908" xr:uid="{00000000-0005-0000-0000-000024030000}"/>
    <cellStyle name="Comma 2 9 2 2" xfId="1696" xr:uid="{00000000-0005-0000-0000-000025030000}"/>
    <cellStyle name="Comma 2 9 2 2 2" xfId="3940" xr:uid="{00000000-0005-0000-0000-000026030000}"/>
    <cellStyle name="Comma 2 9 2 3" xfId="2420" xr:uid="{00000000-0005-0000-0000-000027030000}"/>
    <cellStyle name="Comma 2 9 2 3 2" xfId="4664" xr:uid="{00000000-0005-0000-0000-000028030000}"/>
    <cellStyle name="Comma 2 9 2 4" xfId="3154" xr:uid="{00000000-0005-0000-0000-000029030000}"/>
    <cellStyle name="Comma 2 9 3" xfId="1161" xr:uid="{00000000-0005-0000-0000-00002A030000}"/>
    <cellStyle name="Comma 2 9 3 2" xfId="1948" xr:uid="{00000000-0005-0000-0000-00002B030000}"/>
    <cellStyle name="Comma 2 9 3 2 2" xfId="4192" xr:uid="{00000000-0005-0000-0000-00002C030000}"/>
    <cellStyle name="Comma 2 9 3 3" xfId="2672" xr:uid="{00000000-0005-0000-0000-00002D030000}"/>
    <cellStyle name="Comma 2 9 3 3 2" xfId="4916" xr:uid="{00000000-0005-0000-0000-00002E030000}"/>
    <cellStyle name="Comma 2 9 3 4" xfId="3406" xr:uid="{00000000-0005-0000-0000-00002F030000}"/>
    <cellStyle name="Comma 2 9 4" xfId="1376" xr:uid="{00000000-0005-0000-0000-000030030000}"/>
    <cellStyle name="Comma 2 9 4 2" xfId="3620" xr:uid="{00000000-0005-0000-0000-000031030000}"/>
    <cellStyle name="Comma 2 9 5" xfId="2162" xr:uid="{00000000-0005-0000-0000-000032030000}"/>
    <cellStyle name="Comma 2 9 5 2" xfId="4406" xr:uid="{00000000-0005-0000-0000-000033030000}"/>
    <cellStyle name="Comma 2 9 6" xfId="2886" xr:uid="{00000000-0005-0000-0000-000034030000}"/>
    <cellStyle name="Comma 20" xfId="97" xr:uid="{00000000-0005-0000-0000-000035030000}"/>
    <cellStyle name="Comma 20 2" xfId="909" xr:uid="{00000000-0005-0000-0000-000036030000}"/>
    <cellStyle name="Comma 20 2 2" xfId="1697" xr:uid="{00000000-0005-0000-0000-000037030000}"/>
    <cellStyle name="Comma 20 2 2 2" xfId="3941" xr:uid="{00000000-0005-0000-0000-000038030000}"/>
    <cellStyle name="Comma 20 2 3" xfId="2421" xr:uid="{00000000-0005-0000-0000-000039030000}"/>
    <cellStyle name="Comma 20 2 3 2" xfId="4665" xr:uid="{00000000-0005-0000-0000-00003A030000}"/>
    <cellStyle name="Comma 20 2 4" xfId="3155" xr:uid="{00000000-0005-0000-0000-00003B030000}"/>
    <cellStyle name="Comma 20 3" xfId="1162" xr:uid="{00000000-0005-0000-0000-00003C030000}"/>
    <cellStyle name="Comma 20 3 2" xfId="1949" xr:uid="{00000000-0005-0000-0000-00003D030000}"/>
    <cellStyle name="Comma 20 3 2 2" xfId="4193" xr:uid="{00000000-0005-0000-0000-00003E030000}"/>
    <cellStyle name="Comma 20 3 3" xfId="2673" xr:uid="{00000000-0005-0000-0000-00003F030000}"/>
    <cellStyle name="Comma 20 3 3 2" xfId="4917" xr:uid="{00000000-0005-0000-0000-000040030000}"/>
    <cellStyle name="Comma 20 3 4" xfId="3407" xr:uid="{00000000-0005-0000-0000-000041030000}"/>
    <cellStyle name="Comma 20 4" xfId="1377" xr:uid="{00000000-0005-0000-0000-000042030000}"/>
    <cellStyle name="Comma 20 4 2" xfId="3621" xr:uid="{00000000-0005-0000-0000-000043030000}"/>
    <cellStyle name="Comma 20 5" xfId="2163" xr:uid="{00000000-0005-0000-0000-000044030000}"/>
    <cellStyle name="Comma 20 5 2" xfId="4407" xr:uid="{00000000-0005-0000-0000-000045030000}"/>
    <cellStyle name="Comma 20 6" xfId="2887" xr:uid="{00000000-0005-0000-0000-000046030000}"/>
    <cellStyle name="Comma 21" xfId="98" xr:uid="{00000000-0005-0000-0000-000047030000}"/>
    <cellStyle name="Comma 21 2" xfId="910" xr:uid="{00000000-0005-0000-0000-000048030000}"/>
    <cellStyle name="Comma 21 2 2" xfId="1698" xr:uid="{00000000-0005-0000-0000-000049030000}"/>
    <cellStyle name="Comma 21 2 2 2" xfId="3942" xr:uid="{00000000-0005-0000-0000-00004A030000}"/>
    <cellStyle name="Comma 21 2 3" xfId="2422" xr:uid="{00000000-0005-0000-0000-00004B030000}"/>
    <cellStyle name="Comma 21 2 3 2" xfId="4666" xr:uid="{00000000-0005-0000-0000-00004C030000}"/>
    <cellStyle name="Comma 21 2 4" xfId="3156" xr:uid="{00000000-0005-0000-0000-00004D030000}"/>
    <cellStyle name="Comma 21 3" xfId="1163" xr:uid="{00000000-0005-0000-0000-00004E030000}"/>
    <cellStyle name="Comma 21 3 2" xfId="1950" xr:uid="{00000000-0005-0000-0000-00004F030000}"/>
    <cellStyle name="Comma 21 3 2 2" xfId="4194" xr:uid="{00000000-0005-0000-0000-000050030000}"/>
    <cellStyle name="Comma 21 3 3" xfId="2674" xr:uid="{00000000-0005-0000-0000-000051030000}"/>
    <cellStyle name="Comma 21 3 3 2" xfId="4918" xr:uid="{00000000-0005-0000-0000-000052030000}"/>
    <cellStyle name="Comma 21 3 4" xfId="3408" xr:uid="{00000000-0005-0000-0000-000053030000}"/>
    <cellStyle name="Comma 21 4" xfId="1378" xr:uid="{00000000-0005-0000-0000-000054030000}"/>
    <cellStyle name="Comma 21 4 2" xfId="3622" xr:uid="{00000000-0005-0000-0000-000055030000}"/>
    <cellStyle name="Comma 21 5" xfId="2164" xr:uid="{00000000-0005-0000-0000-000056030000}"/>
    <cellStyle name="Comma 21 5 2" xfId="4408" xr:uid="{00000000-0005-0000-0000-000057030000}"/>
    <cellStyle name="Comma 21 6" xfId="2888" xr:uid="{00000000-0005-0000-0000-000058030000}"/>
    <cellStyle name="Comma 22" xfId="723" xr:uid="{00000000-0005-0000-0000-000059030000}"/>
    <cellStyle name="Comma 22 2" xfId="1038" xr:uid="{00000000-0005-0000-0000-00005A030000}"/>
    <cellStyle name="Comma 22 2 2" xfId="1826" xr:uid="{00000000-0005-0000-0000-00005B030000}"/>
    <cellStyle name="Comma 22 2 2 2" xfId="4070" xr:uid="{00000000-0005-0000-0000-00005C030000}"/>
    <cellStyle name="Comma 22 2 3" xfId="2550" xr:uid="{00000000-0005-0000-0000-00005D030000}"/>
    <cellStyle name="Comma 22 2 3 2" xfId="4794" xr:uid="{00000000-0005-0000-0000-00005E030000}"/>
    <cellStyle name="Comma 22 2 4" xfId="3284" xr:uid="{00000000-0005-0000-0000-00005F030000}"/>
    <cellStyle name="Comma 22 3" xfId="1291" xr:uid="{00000000-0005-0000-0000-000060030000}"/>
    <cellStyle name="Comma 22 3 2" xfId="2078" xr:uid="{00000000-0005-0000-0000-000061030000}"/>
    <cellStyle name="Comma 22 3 2 2" xfId="4322" xr:uid="{00000000-0005-0000-0000-000062030000}"/>
    <cellStyle name="Comma 22 3 3" xfId="2801" xr:uid="{00000000-0005-0000-0000-000063030000}"/>
    <cellStyle name="Comma 22 3 3 2" xfId="5045" xr:uid="{00000000-0005-0000-0000-000064030000}"/>
    <cellStyle name="Comma 22 3 4" xfId="3536" xr:uid="{00000000-0005-0000-0000-000065030000}"/>
    <cellStyle name="Comma 22 4" xfId="1558" xr:uid="{00000000-0005-0000-0000-000066030000}"/>
    <cellStyle name="Comma 22 4 2" xfId="3802" xr:uid="{00000000-0005-0000-0000-000067030000}"/>
    <cellStyle name="Comma 22 5" xfId="2336" xr:uid="{00000000-0005-0000-0000-000068030000}"/>
    <cellStyle name="Comma 22 5 2" xfId="4580" xr:uid="{00000000-0005-0000-0000-000069030000}"/>
    <cellStyle name="Comma 22 6" xfId="3016" xr:uid="{00000000-0005-0000-0000-00006A030000}"/>
    <cellStyle name="Comma 23" xfId="815" xr:uid="{00000000-0005-0000-0000-00006B030000}"/>
    <cellStyle name="Comma 23 2" xfId="1049" xr:uid="{00000000-0005-0000-0000-00006C030000}"/>
    <cellStyle name="Comma 23 2 2" xfId="1837" xr:uid="{00000000-0005-0000-0000-00006D030000}"/>
    <cellStyle name="Comma 23 2 2 2" xfId="4081" xr:uid="{00000000-0005-0000-0000-00006E030000}"/>
    <cellStyle name="Comma 23 2 3" xfId="2561" xr:uid="{00000000-0005-0000-0000-00006F030000}"/>
    <cellStyle name="Comma 23 2 3 2" xfId="4805" xr:uid="{00000000-0005-0000-0000-000070030000}"/>
    <cellStyle name="Comma 23 2 4" xfId="3295" xr:uid="{00000000-0005-0000-0000-000071030000}"/>
    <cellStyle name="Comma 23 3" xfId="1303" xr:uid="{00000000-0005-0000-0000-000072030000}"/>
    <cellStyle name="Comma 23 3 2" xfId="2090" xr:uid="{00000000-0005-0000-0000-000073030000}"/>
    <cellStyle name="Comma 23 3 2 2" xfId="4334" xr:uid="{00000000-0005-0000-0000-000074030000}"/>
    <cellStyle name="Comma 23 3 3" xfId="2812" xr:uid="{00000000-0005-0000-0000-000075030000}"/>
    <cellStyle name="Comma 23 3 3 2" xfId="5056" xr:uid="{00000000-0005-0000-0000-000076030000}"/>
    <cellStyle name="Comma 23 3 4" xfId="3548" xr:uid="{00000000-0005-0000-0000-000077030000}"/>
    <cellStyle name="Comma 23 4" xfId="1623" xr:uid="{00000000-0005-0000-0000-000078030000}"/>
    <cellStyle name="Comma 23 4 2" xfId="3867" xr:uid="{00000000-0005-0000-0000-000079030000}"/>
    <cellStyle name="Comma 23 5" xfId="2347" xr:uid="{00000000-0005-0000-0000-00007A030000}"/>
    <cellStyle name="Comma 23 5 2" xfId="4591" xr:uid="{00000000-0005-0000-0000-00007B030000}"/>
    <cellStyle name="Comma 23 6" xfId="3081" xr:uid="{00000000-0005-0000-0000-00007C030000}"/>
    <cellStyle name="Comma 24" xfId="99" xr:uid="{00000000-0005-0000-0000-00007D030000}"/>
    <cellStyle name="Comma 24 2" xfId="911" xr:uid="{00000000-0005-0000-0000-00007E030000}"/>
    <cellStyle name="Comma 24 2 2" xfId="1699" xr:uid="{00000000-0005-0000-0000-00007F030000}"/>
    <cellStyle name="Comma 24 2 2 2" xfId="3943" xr:uid="{00000000-0005-0000-0000-000080030000}"/>
    <cellStyle name="Comma 24 2 3" xfId="2423" xr:uid="{00000000-0005-0000-0000-000081030000}"/>
    <cellStyle name="Comma 24 2 3 2" xfId="4667" xr:uid="{00000000-0005-0000-0000-000082030000}"/>
    <cellStyle name="Comma 24 2 4" xfId="3157" xr:uid="{00000000-0005-0000-0000-000083030000}"/>
    <cellStyle name="Comma 24 3" xfId="1164" xr:uid="{00000000-0005-0000-0000-000084030000}"/>
    <cellStyle name="Comma 24 3 2" xfId="1951" xr:uid="{00000000-0005-0000-0000-000085030000}"/>
    <cellStyle name="Comma 24 3 2 2" xfId="4195" xr:uid="{00000000-0005-0000-0000-000086030000}"/>
    <cellStyle name="Comma 24 3 3" xfId="2675" xr:uid="{00000000-0005-0000-0000-000087030000}"/>
    <cellStyle name="Comma 24 3 3 2" xfId="4919" xr:uid="{00000000-0005-0000-0000-000088030000}"/>
    <cellStyle name="Comma 24 3 4" xfId="3409" xr:uid="{00000000-0005-0000-0000-000089030000}"/>
    <cellStyle name="Comma 24 4" xfId="1379" xr:uid="{00000000-0005-0000-0000-00008A030000}"/>
    <cellStyle name="Comma 24 4 2" xfId="3623" xr:uid="{00000000-0005-0000-0000-00008B030000}"/>
    <cellStyle name="Comma 24 5" xfId="2165" xr:uid="{00000000-0005-0000-0000-00008C030000}"/>
    <cellStyle name="Comma 24 5 2" xfId="4409" xr:uid="{00000000-0005-0000-0000-00008D030000}"/>
    <cellStyle name="Comma 24 6" xfId="2889" xr:uid="{00000000-0005-0000-0000-00008E030000}"/>
    <cellStyle name="Comma 25" xfId="100" xr:uid="{00000000-0005-0000-0000-00008F030000}"/>
    <cellStyle name="Comma 25 2" xfId="912" xr:uid="{00000000-0005-0000-0000-000090030000}"/>
    <cellStyle name="Comma 25 2 2" xfId="1700" xr:uid="{00000000-0005-0000-0000-000091030000}"/>
    <cellStyle name="Comma 25 2 2 2" xfId="3944" xr:uid="{00000000-0005-0000-0000-000092030000}"/>
    <cellStyle name="Comma 25 2 3" xfId="2424" xr:uid="{00000000-0005-0000-0000-000093030000}"/>
    <cellStyle name="Comma 25 2 3 2" xfId="4668" xr:uid="{00000000-0005-0000-0000-000094030000}"/>
    <cellStyle name="Comma 25 2 4" xfId="3158" xr:uid="{00000000-0005-0000-0000-000095030000}"/>
    <cellStyle name="Comma 25 3" xfId="1165" xr:uid="{00000000-0005-0000-0000-000096030000}"/>
    <cellStyle name="Comma 25 3 2" xfId="1952" xr:uid="{00000000-0005-0000-0000-000097030000}"/>
    <cellStyle name="Comma 25 3 2 2" xfId="4196" xr:uid="{00000000-0005-0000-0000-000098030000}"/>
    <cellStyle name="Comma 25 3 3" xfId="2676" xr:uid="{00000000-0005-0000-0000-000099030000}"/>
    <cellStyle name="Comma 25 3 3 2" xfId="4920" xr:uid="{00000000-0005-0000-0000-00009A030000}"/>
    <cellStyle name="Comma 25 3 4" xfId="3410" xr:uid="{00000000-0005-0000-0000-00009B030000}"/>
    <cellStyle name="Comma 25 4" xfId="1380" xr:uid="{00000000-0005-0000-0000-00009C030000}"/>
    <cellStyle name="Comma 25 4 2" xfId="3624" xr:uid="{00000000-0005-0000-0000-00009D030000}"/>
    <cellStyle name="Comma 25 5" xfId="2166" xr:uid="{00000000-0005-0000-0000-00009E030000}"/>
    <cellStyle name="Comma 25 5 2" xfId="4410" xr:uid="{00000000-0005-0000-0000-00009F030000}"/>
    <cellStyle name="Comma 25 6" xfId="2890" xr:uid="{00000000-0005-0000-0000-0000A0030000}"/>
    <cellStyle name="Comma 26" xfId="2" xr:uid="{00000000-0005-0000-0000-0000A1030000}"/>
    <cellStyle name="Comma 26 10" xfId="2108" xr:uid="{00000000-0005-0000-0000-0000A2030000}"/>
    <cellStyle name="Comma 26 10 2" xfId="4352" xr:uid="{00000000-0005-0000-0000-0000A3030000}"/>
    <cellStyle name="Comma 26 11" xfId="2832" xr:uid="{00000000-0005-0000-0000-0000A4030000}"/>
    <cellStyle name="Comma 26 12" xfId="5074" xr:uid="{00000000-0005-0000-0000-0000A5030000}"/>
    <cellStyle name="Comma 26 2" xfId="5" xr:uid="{00000000-0005-0000-0000-0000A6030000}"/>
    <cellStyle name="Comma 26 2 10" xfId="2833" xr:uid="{00000000-0005-0000-0000-0000A7030000}"/>
    <cellStyle name="Comma 26 2 11" xfId="5075" xr:uid="{00000000-0005-0000-0000-0000A8030000}"/>
    <cellStyle name="Comma 26 2 2" xfId="10" xr:uid="{00000000-0005-0000-0000-0000A9030000}"/>
    <cellStyle name="Comma 26 2 2 10" xfId="5079" xr:uid="{00000000-0005-0000-0000-0000AA030000}"/>
    <cellStyle name="Comma 26 2 2 2" xfId="20" xr:uid="{00000000-0005-0000-0000-0000AB030000}"/>
    <cellStyle name="Comma 26 2 2 2 2" xfId="867" xr:uid="{00000000-0005-0000-0000-0000AC030000}"/>
    <cellStyle name="Comma 26 2 2 2 2 2" xfId="1655" xr:uid="{00000000-0005-0000-0000-0000AD030000}"/>
    <cellStyle name="Comma 26 2 2 2 2 2 2" xfId="3899" xr:uid="{00000000-0005-0000-0000-0000AE030000}"/>
    <cellStyle name="Comma 26 2 2 2 2 3" xfId="2379" xr:uid="{00000000-0005-0000-0000-0000AF030000}"/>
    <cellStyle name="Comma 26 2 2 2 2 3 2" xfId="4623" xr:uid="{00000000-0005-0000-0000-0000B0030000}"/>
    <cellStyle name="Comma 26 2 2 2 2 4" xfId="3113" xr:uid="{00000000-0005-0000-0000-0000B1030000}"/>
    <cellStyle name="Comma 26 2 2 2 3" xfId="1097" xr:uid="{00000000-0005-0000-0000-0000B2030000}"/>
    <cellStyle name="Comma 26 2 2 2 3 2" xfId="1884" xr:uid="{00000000-0005-0000-0000-0000B3030000}"/>
    <cellStyle name="Comma 26 2 2 2 3 2 2" xfId="4128" xr:uid="{00000000-0005-0000-0000-0000B4030000}"/>
    <cellStyle name="Comma 26 2 2 2 3 3" xfId="2608" xr:uid="{00000000-0005-0000-0000-0000B5030000}"/>
    <cellStyle name="Comma 26 2 2 2 3 3 2" xfId="4852" xr:uid="{00000000-0005-0000-0000-0000B6030000}"/>
    <cellStyle name="Comma 26 2 2 2 3 4" xfId="3342" xr:uid="{00000000-0005-0000-0000-0000B7030000}"/>
    <cellStyle name="Comma 26 2 2 2 4" xfId="1119" xr:uid="{00000000-0005-0000-0000-0000B8030000}"/>
    <cellStyle name="Comma 26 2 2 2 4 2" xfId="1906" xr:uid="{00000000-0005-0000-0000-0000B9030000}"/>
    <cellStyle name="Comma 26 2 2 2 4 2 2" xfId="4150" xr:uid="{00000000-0005-0000-0000-0000BA030000}"/>
    <cellStyle name="Comma 26 2 2 2 4 3" xfId="2630" xr:uid="{00000000-0005-0000-0000-0000BB030000}"/>
    <cellStyle name="Comma 26 2 2 2 4 3 2" xfId="4874" xr:uid="{00000000-0005-0000-0000-0000BC030000}"/>
    <cellStyle name="Comma 26 2 2 2 4 4" xfId="3364" xr:uid="{00000000-0005-0000-0000-0000BD030000}"/>
    <cellStyle name="Comma 26 2 2 2 5" xfId="1335" xr:uid="{00000000-0005-0000-0000-0000BE030000}"/>
    <cellStyle name="Comma 26 2 2 2 5 2" xfId="3579" xr:uid="{00000000-0005-0000-0000-0000BF030000}"/>
    <cellStyle name="Comma 26 2 2 2 6" xfId="2121" xr:uid="{00000000-0005-0000-0000-0000C0030000}"/>
    <cellStyle name="Comma 26 2 2 2 6 2" xfId="4365" xr:uid="{00000000-0005-0000-0000-0000C1030000}"/>
    <cellStyle name="Comma 26 2 2 2 7" xfId="2845" xr:uid="{00000000-0005-0000-0000-0000C2030000}"/>
    <cellStyle name="Comma 26 2 2 2 8" xfId="5087" xr:uid="{00000000-0005-0000-0000-0000C3030000}"/>
    <cellStyle name="Comma 26 2 2 3" xfId="858" xr:uid="{00000000-0005-0000-0000-0000C4030000}"/>
    <cellStyle name="Comma 26 2 2 3 2" xfId="1646" xr:uid="{00000000-0005-0000-0000-0000C5030000}"/>
    <cellStyle name="Comma 26 2 2 3 2 2" xfId="3890" xr:uid="{00000000-0005-0000-0000-0000C6030000}"/>
    <cellStyle name="Comma 26 2 2 3 3" xfId="2370" xr:uid="{00000000-0005-0000-0000-0000C7030000}"/>
    <cellStyle name="Comma 26 2 2 3 3 2" xfId="4614" xr:uid="{00000000-0005-0000-0000-0000C8030000}"/>
    <cellStyle name="Comma 26 2 2 3 4" xfId="3104" xr:uid="{00000000-0005-0000-0000-0000C9030000}"/>
    <cellStyle name="Comma 26 2 2 4" xfId="1075" xr:uid="{00000000-0005-0000-0000-0000CA030000}"/>
    <cellStyle name="Comma 26 2 2 4 2" xfId="1862" xr:uid="{00000000-0005-0000-0000-0000CB030000}"/>
    <cellStyle name="Comma 26 2 2 4 2 2" xfId="4106" xr:uid="{00000000-0005-0000-0000-0000CC030000}"/>
    <cellStyle name="Comma 26 2 2 4 3" xfId="2586" xr:uid="{00000000-0005-0000-0000-0000CD030000}"/>
    <cellStyle name="Comma 26 2 2 4 3 2" xfId="4830" xr:uid="{00000000-0005-0000-0000-0000CE030000}"/>
    <cellStyle name="Comma 26 2 2 4 4" xfId="3320" xr:uid="{00000000-0005-0000-0000-0000CF030000}"/>
    <cellStyle name="Comma 26 2 2 5" xfId="1089" xr:uid="{00000000-0005-0000-0000-0000D0030000}"/>
    <cellStyle name="Comma 26 2 2 5 2" xfId="1876" xr:uid="{00000000-0005-0000-0000-0000D1030000}"/>
    <cellStyle name="Comma 26 2 2 5 2 2" xfId="4120" xr:uid="{00000000-0005-0000-0000-0000D2030000}"/>
    <cellStyle name="Comma 26 2 2 5 3" xfId="2600" xr:uid="{00000000-0005-0000-0000-0000D3030000}"/>
    <cellStyle name="Comma 26 2 2 5 3 2" xfId="4844" xr:uid="{00000000-0005-0000-0000-0000D4030000}"/>
    <cellStyle name="Comma 26 2 2 5 4" xfId="3334" xr:uid="{00000000-0005-0000-0000-0000D5030000}"/>
    <cellStyle name="Comma 26 2 2 6" xfId="1110" xr:uid="{00000000-0005-0000-0000-0000D6030000}"/>
    <cellStyle name="Comma 26 2 2 6 2" xfId="1897" xr:uid="{00000000-0005-0000-0000-0000D7030000}"/>
    <cellStyle name="Comma 26 2 2 6 2 2" xfId="4141" xr:uid="{00000000-0005-0000-0000-0000D8030000}"/>
    <cellStyle name="Comma 26 2 2 6 3" xfId="2621" xr:uid="{00000000-0005-0000-0000-0000D9030000}"/>
    <cellStyle name="Comma 26 2 2 6 3 2" xfId="4865" xr:uid="{00000000-0005-0000-0000-0000DA030000}"/>
    <cellStyle name="Comma 26 2 2 6 4" xfId="3355" xr:uid="{00000000-0005-0000-0000-0000DB030000}"/>
    <cellStyle name="Comma 26 2 2 7" xfId="1327" xr:uid="{00000000-0005-0000-0000-0000DC030000}"/>
    <cellStyle name="Comma 26 2 2 7 2" xfId="3571" xr:uid="{00000000-0005-0000-0000-0000DD030000}"/>
    <cellStyle name="Comma 26 2 2 8" xfId="2113" xr:uid="{00000000-0005-0000-0000-0000DE030000}"/>
    <cellStyle name="Comma 26 2 2 8 2" xfId="4357" xr:uid="{00000000-0005-0000-0000-0000DF030000}"/>
    <cellStyle name="Comma 26 2 2 9" xfId="2837" xr:uid="{00000000-0005-0000-0000-0000E0030000}"/>
    <cellStyle name="Comma 26 2 3" xfId="16" xr:uid="{00000000-0005-0000-0000-0000E1030000}"/>
    <cellStyle name="Comma 26 2 3 2" xfId="863" xr:uid="{00000000-0005-0000-0000-0000E2030000}"/>
    <cellStyle name="Comma 26 2 3 2 2" xfId="1651" xr:uid="{00000000-0005-0000-0000-0000E3030000}"/>
    <cellStyle name="Comma 26 2 3 2 2 2" xfId="3895" xr:uid="{00000000-0005-0000-0000-0000E4030000}"/>
    <cellStyle name="Comma 26 2 3 2 3" xfId="2375" xr:uid="{00000000-0005-0000-0000-0000E5030000}"/>
    <cellStyle name="Comma 26 2 3 2 3 2" xfId="4619" xr:uid="{00000000-0005-0000-0000-0000E6030000}"/>
    <cellStyle name="Comma 26 2 3 2 4" xfId="3109" xr:uid="{00000000-0005-0000-0000-0000E7030000}"/>
    <cellStyle name="Comma 26 2 3 3" xfId="1093" xr:uid="{00000000-0005-0000-0000-0000E8030000}"/>
    <cellStyle name="Comma 26 2 3 3 2" xfId="1880" xr:uid="{00000000-0005-0000-0000-0000E9030000}"/>
    <cellStyle name="Comma 26 2 3 3 2 2" xfId="4124" xr:uid="{00000000-0005-0000-0000-0000EA030000}"/>
    <cellStyle name="Comma 26 2 3 3 3" xfId="2604" xr:uid="{00000000-0005-0000-0000-0000EB030000}"/>
    <cellStyle name="Comma 26 2 3 3 3 2" xfId="4848" xr:uid="{00000000-0005-0000-0000-0000EC030000}"/>
    <cellStyle name="Comma 26 2 3 3 4" xfId="3338" xr:uid="{00000000-0005-0000-0000-0000ED030000}"/>
    <cellStyle name="Comma 26 2 3 4" xfId="1115" xr:uid="{00000000-0005-0000-0000-0000EE030000}"/>
    <cellStyle name="Comma 26 2 3 4 2" xfId="1902" xr:uid="{00000000-0005-0000-0000-0000EF030000}"/>
    <cellStyle name="Comma 26 2 3 4 2 2" xfId="4146" xr:uid="{00000000-0005-0000-0000-0000F0030000}"/>
    <cellStyle name="Comma 26 2 3 4 3" xfId="2626" xr:uid="{00000000-0005-0000-0000-0000F1030000}"/>
    <cellStyle name="Comma 26 2 3 4 3 2" xfId="4870" xr:uid="{00000000-0005-0000-0000-0000F2030000}"/>
    <cellStyle name="Comma 26 2 3 4 4" xfId="3360" xr:uid="{00000000-0005-0000-0000-0000F3030000}"/>
    <cellStyle name="Comma 26 2 3 5" xfId="1331" xr:uid="{00000000-0005-0000-0000-0000F4030000}"/>
    <cellStyle name="Comma 26 2 3 5 2" xfId="3575" xr:uid="{00000000-0005-0000-0000-0000F5030000}"/>
    <cellStyle name="Comma 26 2 3 6" xfId="2117" xr:uid="{00000000-0005-0000-0000-0000F6030000}"/>
    <cellStyle name="Comma 26 2 3 6 2" xfId="4361" xr:uid="{00000000-0005-0000-0000-0000F7030000}"/>
    <cellStyle name="Comma 26 2 3 7" xfId="2841" xr:uid="{00000000-0005-0000-0000-0000F8030000}"/>
    <cellStyle name="Comma 26 2 3 8" xfId="5083" xr:uid="{00000000-0005-0000-0000-0000F9030000}"/>
    <cellStyle name="Comma 26 2 4" xfId="854" xr:uid="{00000000-0005-0000-0000-0000FA030000}"/>
    <cellStyle name="Comma 26 2 4 2" xfId="1642" xr:uid="{00000000-0005-0000-0000-0000FB030000}"/>
    <cellStyle name="Comma 26 2 4 2 2" xfId="3886" xr:uid="{00000000-0005-0000-0000-0000FC030000}"/>
    <cellStyle name="Comma 26 2 4 3" xfId="2366" xr:uid="{00000000-0005-0000-0000-0000FD030000}"/>
    <cellStyle name="Comma 26 2 4 3 2" xfId="4610" xr:uid="{00000000-0005-0000-0000-0000FE030000}"/>
    <cellStyle name="Comma 26 2 4 4" xfId="3100" xr:uid="{00000000-0005-0000-0000-0000FF030000}"/>
    <cellStyle name="Comma 26 2 5" xfId="1071" xr:uid="{00000000-0005-0000-0000-000000040000}"/>
    <cellStyle name="Comma 26 2 5 2" xfId="1858" xr:uid="{00000000-0005-0000-0000-000001040000}"/>
    <cellStyle name="Comma 26 2 5 2 2" xfId="4102" xr:uid="{00000000-0005-0000-0000-000002040000}"/>
    <cellStyle name="Comma 26 2 5 3" xfId="2582" xr:uid="{00000000-0005-0000-0000-000003040000}"/>
    <cellStyle name="Comma 26 2 5 3 2" xfId="4826" xr:uid="{00000000-0005-0000-0000-000004040000}"/>
    <cellStyle name="Comma 26 2 5 4" xfId="3316" xr:uid="{00000000-0005-0000-0000-000005040000}"/>
    <cellStyle name="Comma 26 2 6" xfId="1085" xr:uid="{00000000-0005-0000-0000-000006040000}"/>
    <cellStyle name="Comma 26 2 6 2" xfId="1872" xr:uid="{00000000-0005-0000-0000-000007040000}"/>
    <cellStyle name="Comma 26 2 6 2 2" xfId="4116" xr:uid="{00000000-0005-0000-0000-000008040000}"/>
    <cellStyle name="Comma 26 2 6 3" xfId="2596" xr:uid="{00000000-0005-0000-0000-000009040000}"/>
    <cellStyle name="Comma 26 2 6 3 2" xfId="4840" xr:uid="{00000000-0005-0000-0000-00000A040000}"/>
    <cellStyle name="Comma 26 2 6 4" xfId="3330" xr:uid="{00000000-0005-0000-0000-00000B040000}"/>
    <cellStyle name="Comma 26 2 7" xfId="1106" xr:uid="{00000000-0005-0000-0000-00000C040000}"/>
    <cellStyle name="Comma 26 2 7 2" xfId="1893" xr:uid="{00000000-0005-0000-0000-00000D040000}"/>
    <cellStyle name="Comma 26 2 7 2 2" xfId="4137" xr:uid="{00000000-0005-0000-0000-00000E040000}"/>
    <cellStyle name="Comma 26 2 7 3" xfId="2617" xr:uid="{00000000-0005-0000-0000-00000F040000}"/>
    <cellStyle name="Comma 26 2 7 3 2" xfId="4861" xr:uid="{00000000-0005-0000-0000-000010040000}"/>
    <cellStyle name="Comma 26 2 7 4" xfId="3351" xr:uid="{00000000-0005-0000-0000-000011040000}"/>
    <cellStyle name="Comma 26 2 8" xfId="1323" xr:uid="{00000000-0005-0000-0000-000012040000}"/>
    <cellStyle name="Comma 26 2 8 2" xfId="3567" xr:uid="{00000000-0005-0000-0000-000013040000}"/>
    <cellStyle name="Comma 26 2 9" xfId="2109" xr:uid="{00000000-0005-0000-0000-000014040000}"/>
    <cellStyle name="Comma 26 2 9 2" xfId="4353" xr:uid="{00000000-0005-0000-0000-000015040000}"/>
    <cellStyle name="Comma 26 3" xfId="8" xr:uid="{00000000-0005-0000-0000-000016040000}"/>
    <cellStyle name="Comma 26 3 10" xfId="5077" xr:uid="{00000000-0005-0000-0000-000017040000}"/>
    <cellStyle name="Comma 26 3 2" xfId="18" xr:uid="{00000000-0005-0000-0000-000018040000}"/>
    <cellStyle name="Comma 26 3 2 2" xfId="865" xr:uid="{00000000-0005-0000-0000-000019040000}"/>
    <cellStyle name="Comma 26 3 2 2 2" xfId="1653" xr:uid="{00000000-0005-0000-0000-00001A040000}"/>
    <cellStyle name="Comma 26 3 2 2 2 2" xfId="3897" xr:uid="{00000000-0005-0000-0000-00001B040000}"/>
    <cellStyle name="Comma 26 3 2 2 3" xfId="2377" xr:uid="{00000000-0005-0000-0000-00001C040000}"/>
    <cellStyle name="Comma 26 3 2 2 3 2" xfId="4621" xr:uid="{00000000-0005-0000-0000-00001D040000}"/>
    <cellStyle name="Comma 26 3 2 2 4" xfId="3111" xr:uid="{00000000-0005-0000-0000-00001E040000}"/>
    <cellStyle name="Comma 26 3 2 3" xfId="1095" xr:uid="{00000000-0005-0000-0000-00001F040000}"/>
    <cellStyle name="Comma 26 3 2 3 2" xfId="1882" xr:uid="{00000000-0005-0000-0000-000020040000}"/>
    <cellStyle name="Comma 26 3 2 3 2 2" xfId="4126" xr:uid="{00000000-0005-0000-0000-000021040000}"/>
    <cellStyle name="Comma 26 3 2 3 3" xfId="2606" xr:uid="{00000000-0005-0000-0000-000022040000}"/>
    <cellStyle name="Comma 26 3 2 3 3 2" xfId="4850" xr:uid="{00000000-0005-0000-0000-000023040000}"/>
    <cellStyle name="Comma 26 3 2 3 4" xfId="3340" xr:uid="{00000000-0005-0000-0000-000024040000}"/>
    <cellStyle name="Comma 26 3 2 4" xfId="1117" xr:uid="{00000000-0005-0000-0000-000025040000}"/>
    <cellStyle name="Comma 26 3 2 4 2" xfId="1904" xr:uid="{00000000-0005-0000-0000-000026040000}"/>
    <cellStyle name="Comma 26 3 2 4 2 2" xfId="4148" xr:uid="{00000000-0005-0000-0000-000027040000}"/>
    <cellStyle name="Comma 26 3 2 4 3" xfId="2628" xr:uid="{00000000-0005-0000-0000-000028040000}"/>
    <cellStyle name="Comma 26 3 2 4 3 2" xfId="4872" xr:uid="{00000000-0005-0000-0000-000029040000}"/>
    <cellStyle name="Comma 26 3 2 4 4" xfId="3362" xr:uid="{00000000-0005-0000-0000-00002A040000}"/>
    <cellStyle name="Comma 26 3 2 5" xfId="1333" xr:uid="{00000000-0005-0000-0000-00002B040000}"/>
    <cellStyle name="Comma 26 3 2 5 2" xfId="3577" xr:uid="{00000000-0005-0000-0000-00002C040000}"/>
    <cellStyle name="Comma 26 3 2 6" xfId="2119" xr:uid="{00000000-0005-0000-0000-00002D040000}"/>
    <cellStyle name="Comma 26 3 2 6 2" xfId="4363" xr:uid="{00000000-0005-0000-0000-00002E040000}"/>
    <cellStyle name="Comma 26 3 2 7" xfId="2843" xr:uid="{00000000-0005-0000-0000-00002F040000}"/>
    <cellStyle name="Comma 26 3 2 8" xfId="5085" xr:uid="{00000000-0005-0000-0000-000030040000}"/>
    <cellStyle name="Comma 26 3 3" xfId="856" xr:uid="{00000000-0005-0000-0000-000031040000}"/>
    <cellStyle name="Comma 26 3 3 2" xfId="1644" xr:uid="{00000000-0005-0000-0000-000032040000}"/>
    <cellStyle name="Comma 26 3 3 2 2" xfId="3888" xr:uid="{00000000-0005-0000-0000-000033040000}"/>
    <cellStyle name="Comma 26 3 3 3" xfId="2368" xr:uid="{00000000-0005-0000-0000-000034040000}"/>
    <cellStyle name="Comma 26 3 3 3 2" xfId="4612" xr:uid="{00000000-0005-0000-0000-000035040000}"/>
    <cellStyle name="Comma 26 3 3 4" xfId="3102" xr:uid="{00000000-0005-0000-0000-000036040000}"/>
    <cellStyle name="Comma 26 3 4" xfId="1073" xr:uid="{00000000-0005-0000-0000-000037040000}"/>
    <cellStyle name="Comma 26 3 4 2" xfId="1860" xr:uid="{00000000-0005-0000-0000-000038040000}"/>
    <cellStyle name="Comma 26 3 4 2 2" xfId="4104" xr:uid="{00000000-0005-0000-0000-000039040000}"/>
    <cellStyle name="Comma 26 3 4 3" xfId="2584" xr:uid="{00000000-0005-0000-0000-00003A040000}"/>
    <cellStyle name="Comma 26 3 4 3 2" xfId="4828" xr:uid="{00000000-0005-0000-0000-00003B040000}"/>
    <cellStyle name="Comma 26 3 4 4" xfId="3318" xr:uid="{00000000-0005-0000-0000-00003C040000}"/>
    <cellStyle name="Comma 26 3 5" xfId="1087" xr:uid="{00000000-0005-0000-0000-00003D040000}"/>
    <cellStyle name="Comma 26 3 5 2" xfId="1874" xr:uid="{00000000-0005-0000-0000-00003E040000}"/>
    <cellStyle name="Comma 26 3 5 2 2" xfId="4118" xr:uid="{00000000-0005-0000-0000-00003F040000}"/>
    <cellStyle name="Comma 26 3 5 3" xfId="2598" xr:uid="{00000000-0005-0000-0000-000040040000}"/>
    <cellStyle name="Comma 26 3 5 3 2" xfId="4842" xr:uid="{00000000-0005-0000-0000-000041040000}"/>
    <cellStyle name="Comma 26 3 5 4" xfId="3332" xr:uid="{00000000-0005-0000-0000-000042040000}"/>
    <cellStyle name="Comma 26 3 6" xfId="1108" xr:uid="{00000000-0005-0000-0000-000043040000}"/>
    <cellStyle name="Comma 26 3 6 2" xfId="1895" xr:uid="{00000000-0005-0000-0000-000044040000}"/>
    <cellStyle name="Comma 26 3 6 2 2" xfId="4139" xr:uid="{00000000-0005-0000-0000-000045040000}"/>
    <cellStyle name="Comma 26 3 6 3" xfId="2619" xr:uid="{00000000-0005-0000-0000-000046040000}"/>
    <cellStyle name="Comma 26 3 6 3 2" xfId="4863" xr:uid="{00000000-0005-0000-0000-000047040000}"/>
    <cellStyle name="Comma 26 3 6 4" xfId="3353" xr:uid="{00000000-0005-0000-0000-000048040000}"/>
    <cellStyle name="Comma 26 3 7" xfId="1325" xr:uid="{00000000-0005-0000-0000-000049040000}"/>
    <cellStyle name="Comma 26 3 7 2" xfId="3569" xr:uid="{00000000-0005-0000-0000-00004A040000}"/>
    <cellStyle name="Comma 26 3 8" xfId="2111" xr:uid="{00000000-0005-0000-0000-00004B040000}"/>
    <cellStyle name="Comma 26 3 8 2" xfId="4355" xr:uid="{00000000-0005-0000-0000-00004C040000}"/>
    <cellStyle name="Comma 26 3 9" xfId="2835" xr:uid="{00000000-0005-0000-0000-00004D040000}"/>
    <cellStyle name="Comma 26 4" xfId="15" xr:uid="{00000000-0005-0000-0000-00004E040000}"/>
    <cellStyle name="Comma 26 4 2" xfId="862" xr:uid="{00000000-0005-0000-0000-00004F040000}"/>
    <cellStyle name="Comma 26 4 2 2" xfId="1650" xr:uid="{00000000-0005-0000-0000-000050040000}"/>
    <cellStyle name="Comma 26 4 2 2 2" xfId="3894" xr:uid="{00000000-0005-0000-0000-000051040000}"/>
    <cellStyle name="Comma 26 4 2 3" xfId="2374" xr:uid="{00000000-0005-0000-0000-000052040000}"/>
    <cellStyle name="Comma 26 4 2 3 2" xfId="4618" xr:uid="{00000000-0005-0000-0000-000053040000}"/>
    <cellStyle name="Comma 26 4 2 4" xfId="3108" xr:uid="{00000000-0005-0000-0000-000054040000}"/>
    <cellStyle name="Comma 26 4 3" xfId="1092" xr:uid="{00000000-0005-0000-0000-000055040000}"/>
    <cellStyle name="Comma 26 4 3 2" xfId="1879" xr:uid="{00000000-0005-0000-0000-000056040000}"/>
    <cellStyle name="Comma 26 4 3 2 2" xfId="4123" xr:uid="{00000000-0005-0000-0000-000057040000}"/>
    <cellStyle name="Comma 26 4 3 3" xfId="2603" xr:uid="{00000000-0005-0000-0000-000058040000}"/>
    <cellStyle name="Comma 26 4 3 3 2" xfId="4847" xr:uid="{00000000-0005-0000-0000-000059040000}"/>
    <cellStyle name="Comma 26 4 3 4" xfId="3337" xr:uid="{00000000-0005-0000-0000-00005A040000}"/>
    <cellStyle name="Comma 26 4 4" xfId="1114" xr:uid="{00000000-0005-0000-0000-00005B040000}"/>
    <cellStyle name="Comma 26 4 4 2" xfId="1901" xr:uid="{00000000-0005-0000-0000-00005C040000}"/>
    <cellStyle name="Comma 26 4 4 2 2" xfId="4145" xr:uid="{00000000-0005-0000-0000-00005D040000}"/>
    <cellStyle name="Comma 26 4 4 3" xfId="2625" xr:uid="{00000000-0005-0000-0000-00005E040000}"/>
    <cellStyle name="Comma 26 4 4 3 2" xfId="4869" xr:uid="{00000000-0005-0000-0000-00005F040000}"/>
    <cellStyle name="Comma 26 4 4 4" xfId="3359" xr:uid="{00000000-0005-0000-0000-000060040000}"/>
    <cellStyle name="Comma 26 4 5" xfId="1330" xr:uid="{00000000-0005-0000-0000-000061040000}"/>
    <cellStyle name="Comma 26 4 5 2" xfId="3574" xr:uid="{00000000-0005-0000-0000-000062040000}"/>
    <cellStyle name="Comma 26 4 6" xfId="2116" xr:uid="{00000000-0005-0000-0000-000063040000}"/>
    <cellStyle name="Comma 26 4 6 2" xfId="4360" xr:uid="{00000000-0005-0000-0000-000064040000}"/>
    <cellStyle name="Comma 26 4 7" xfId="2840" xr:uid="{00000000-0005-0000-0000-000065040000}"/>
    <cellStyle name="Comma 26 4 8" xfId="5082" xr:uid="{00000000-0005-0000-0000-000066040000}"/>
    <cellStyle name="Comma 26 5" xfId="853" xr:uid="{00000000-0005-0000-0000-000067040000}"/>
    <cellStyle name="Comma 26 5 2" xfId="1641" xr:uid="{00000000-0005-0000-0000-000068040000}"/>
    <cellStyle name="Comma 26 5 2 2" xfId="3885" xr:uid="{00000000-0005-0000-0000-000069040000}"/>
    <cellStyle name="Comma 26 5 3" xfId="2365" xr:uid="{00000000-0005-0000-0000-00006A040000}"/>
    <cellStyle name="Comma 26 5 3 2" xfId="4609" xr:uid="{00000000-0005-0000-0000-00006B040000}"/>
    <cellStyle name="Comma 26 5 4" xfId="3099" xr:uid="{00000000-0005-0000-0000-00006C040000}"/>
    <cellStyle name="Comma 26 6" xfId="1070" xr:uid="{00000000-0005-0000-0000-00006D040000}"/>
    <cellStyle name="Comma 26 6 2" xfId="1857" xr:uid="{00000000-0005-0000-0000-00006E040000}"/>
    <cellStyle name="Comma 26 6 2 2" xfId="4101" xr:uid="{00000000-0005-0000-0000-00006F040000}"/>
    <cellStyle name="Comma 26 6 3" xfId="2581" xr:uid="{00000000-0005-0000-0000-000070040000}"/>
    <cellStyle name="Comma 26 6 3 2" xfId="4825" xr:uid="{00000000-0005-0000-0000-000071040000}"/>
    <cellStyle name="Comma 26 6 4" xfId="3315" xr:uid="{00000000-0005-0000-0000-000072040000}"/>
    <cellStyle name="Comma 26 7" xfId="1083" xr:uid="{00000000-0005-0000-0000-000073040000}"/>
    <cellStyle name="Comma 26 7 2" xfId="1870" xr:uid="{00000000-0005-0000-0000-000074040000}"/>
    <cellStyle name="Comma 26 7 2 2" xfId="4114" xr:uid="{00000000-0005-0000-0000-000075040000}"/>
    <cellStyle name="Comma 26 7 3" xfId="2594" xr:uid="{00000000-0005-0000-0000-000076040000}"/>
    <cellStyle name="Comma 26 7 3 2" xfId="4838" xr:uid="{00000000-0005-0000-0000-000077040000}"/>
    <cellStyle name="Comma 26 7 4" xfId="3328" xr:uid="{00000000-0005-0000-0000-000078040000}"/>
    <cellStyle name="Comma 26 8" xfId="1104" xr:uid="{00000000-0005-0000-0000-000079040000}"/>
    <cellStyle name="Comma 26 8 2" xfId="1891" xr:uid="{00000000-0005-0000-0000-00007A040000}"/>
    <cellStyle name="Comma 26 8 2 2" xfId="4135" xr:uid="{00000000-0005-0000-0000-00007B040000}"/>
    <cellStyle name="Comma 26 8 3" xfId="2615" xr:uid="{00000000-0005-0000-0000-00007C040000}"/>
    <cellStyle name="Comma 26 8 3 2" xfId="4859" xr:uid="{00000000-0005-0000-0000-00007D040000}"/>
    <cellStyle name="Comma 26 8 4" xfId="3349" xr:uid="{00000000-0005-0000-0000-00007E040000}"/>
    <cellStyle name="Comma 26 9" xfId="1322" xr:uid="{00000000-0005-0000-0000-00007F040000}"/>
    <cellStyle name="Comma 26 9 2" xfId="3566" xr:uid="{00000000-0005-0000-0000-000080040000}"/>
    <cellStyle name="Comma 27" xfId="724" xr:uid="{00000000-0005-0000-0000-000081040000}"/>
    <cellStyle name="Comma 27 2" xfId="1039" xr:uid="{00000000-0005-0000-0000-000082040000}"/>
    <cellStyle name="Comma 27 2 2" xfId="1827" xr:uid="{00000000-0005-0000-0000-000083040000}"/>
    <cellStyle name="Comma 27 2 2 2" xfId="4071" xr:uid="{00000000-0005-0000-0000-000084040000}"/>
    <cellStyle name="Comma 27 2 3" xfId="2551" xr:uid="{00000000-0005-0000-0000-000085040000}"/>
    <cellStyle name="Comma 27 2 3 2" xfId="4795" xr:uid="{00000000-0005-0000-0000-000086040000}"/>
    <cellStyle name="Comma 27 2 4" xfId="3285" xr:uid="{00000000-0005-0000-0000-000087040000}"/>
    <cellStyle name="Comma 27 3" xfId="1292" xr:uid="{00000000-0005-0000-0000-000088040000}"/>
    <cellStyle name="Comma 27 3 2" xfId="2079" xr:uid="{00000000-0005-0000-0000-000089040000}"/>
    <cellStyle name="Comma 27 3 2 2" xfId="4323" xr:uid="{00000000-0005-0000-0000-00008A040000}"/>
    <cellStyle name="Comma 27 3 3" xfId="2802" xr:uid="{00000000-0005-0000-0000-00008B040000}"/>
    <cellStyle name="Comma 27 3 3 2" xfId="5046" xr:uid="{00000000-0005-0000-0000-00008C040000}"/>
    <cellStyle name="Comma 27 3 4" xfId="3537" xr:uid="{00000000-0005-0000-0000-00008D040000}"/>
    <cellStyle name="Comma 27 4" xfId="1559" xr:uid="{00000000-0005-0000-0000-00008E040000}"/>
    <cellStyle name="Comma 27 4 2" xfId="3803" xr:uid="{00000000-0005-0000-0000-00008F040000}"/>
    <cellStyle name="Comma 27 5" xfId="2337" xr:uid="{00000000-0005-0000-0000-000090040000}"/>
    <cellStyle name="Comma 27 5 2" xfId="4581" xr:uid="{00000000-0005-0000-0000-000091040000}"/>
    <cellStyle name="Comma 27 6" xfId="3017" xr:uid="{00000000-0005-0000-0000-000092040000}"/>
    <cellStyle name="Comma 28" xfId="816" xr:uid="{00000000-0005-0000-0000-000093040000}"/>
    <cellStyle name="Comma 28 2" xfId="1050" xr:uid="{00000000-0005-0000-0000-000094040000}"/>
    <cellStyle name="Comma 28 2 2" xfId="1838" xr:uid="{00000000-0005-0000-0000-000095040000}"/>
    <cellStyle name="Comma 28 2 2 2" xfId="4082" xr:uid="{00000000-0005-0000-0000-000096040000}"/>
    <cellStyle name="Comma 28 2 3" xfId="2562" xr:uid="{00000000-0005-0000-0000-000097040000}"/>
    <cellStyle name="Comma 28 2 3 2" xfId="4806" xr:uid="{00000000-0005-0000-0000-000098040000}"/>
    <cellStyle name="Comma 28 2 4" xfId="3296" xr:uid="{00000000-0005-0000-0000-000099040000}"/>
    <cellStyle name="Comma 28 3" xfId="1304" xr:uid="{00000000-0005-0000-0000-00009A040000}"/>
    <cellStyle name="Comma 28 3 2" xfId="2091" xr:uid="{00000000-0005-0000-0000-00009B040000}"/>
    <cellStyle name="Comma 28 3 2 2" xfId="4335" xr:uid="{00000000-0005-0000-0000-00009C040000}"/>
    <cellStyle name="Comma 28 3 3" xfId="2813" xr:uid="{00000000-0005-0000-0000-00009D040000}"/>
    <cellStyle name="Comma 28 3 3 2" xfId="5057" xr:uid="{00000000-0005-0000-0000-00009E040000}"/>
    <cellStyle name="Comma 28 3 4" xfId="3549" xr:uid="{00000000-0005-0000-0000-00009F040000}"/>
    <cellStyle name="Comma 28 4" xfId="1624" xr:uid="{00000000-0005-0000-0000-0000A0040000}"/>
    <cellStyle name="Comma 28 4 2" xfId="3868" xr:uid="{00000000-0005-0000-0000-0000A1040000}"/>
    <cellStyle name="Comma 28 5" xfId="2348" xr:uid="{00000000-0005-0000-0000-0000A2040000}"/>
    <cellStyle name="Comma 28 5 2" xfId="4592" xr:uid="{00000000-0005-0000-0000-0000A3040000}"/>
    <cellStyle name="Comma 28 6" xfId="3082" xr:uid="{00000000-0005-0000-0000-0000A4040000}"/>
    <cellStyle name="Comma 29" xfId="821" xr:uid="{00000000-0005-0000-0000-0000A5040000}"/>
    <cellStyle name="Comma 29 2" xfId="1052" xr:uid="{00000000-0005-0000-0000-0000A6040000}"/>
    <cellStyle name="Comma 29 2 2" xfId="1840" xr:uid="{00000000-0005-0000-0000-0000A7040000}"/>
    <cellStyle name="Comma 29 2 2 2" xfId="4084" xr:uid="{00000000-0005-0000-0000-0000A8040000}"/>
    <cellStyle name="Comma 29 2 3" xfId="2564" xr:uid="{00000000-0005-0000-0000-0000A9040000}"/>
    <cellStyle name="Comma 29 2 3 2" xfId="4808" xr:uid="{00000000-0005-0000-0000-0000AA040000}"/>
    <cellStyle name="Comma 29 2 4" xfId="3298" xr:uid="{00000000-0005-0000-0000-0000AB040000}"/>
    <cellStyle name="Comma 29 3" xfId="1306" xr:uid="{00000000-0005-0000-0000-0000AC040000}"/>
    <cellStyle name="Comma 29 3 2" xfId="2093" xr:uid="{00000000-0005-0000-0000-0000AD040000}"/>
    <cellStyle name="Comma 29 3 2 2" xfId="4337" xr:uid="{00000000-0005-0000-0000-0000AE040000}"/>
    <cellStyle name="Comma 29 3 3" xfId="2815" xr:uid="{00000000-0005-0000-0000-0000AF040000}"/>
    <cellStyle name="Comma 29 3 3 2" xfId="5059" xr:uid="{00000000-0005-0000-0000-0000B0040000}"/>
    <cellStyle name="Comma 29 3 4" xfId="3551" xr:uid="{00000000-0005-0000-0000-0000B1040000}"/>
    <cellStyle name="Comma 29 4" xfId="1626" xr:uid="{00000000-0005-0000-0000-0000B2040000}"/>
    <cellStyle name="Comma 29 4 2" xfId="3870" xr:uid="{00000000-0005-0000-0000-0000B3040000}"/>
    <cellStyle name="Comma 29 5" xfId="2350" xr:uid="{00000000-0005-0000-0000-0000B4040000}"/>
    <cellStyle name="Comma 29 5 2" xfId="4594" xr:uid="{00000000-0005-0000-0000-0000B5040000}"/>
    <cellStyle name="Comma 29 6" xfId="3084" xr:uid="{00000000-0005-0000-0000-0000B6040000}"/>
    <cellStyle name="Comma 3" xfId="22" xr:uid="{00000000-0005-0000-0000-0000B7040000}"/>
    <cellStyle name="Comma 3 10" xfId="102" xr:uid="{00000000-0005-0000-0000-0000B8040000}"/>
    <cellStyle name="Comma 3 10 2" xfId="914" xr:uid="{00000000-0005-0000-0000-0000B9040000}"/>
    <cellStyle name="Comma 3 10 2 2" xfId="1702" xr:uid="{00000000-0005-0000-0000-0000BA040000}"/>
    <cellStyle name="Comma 3 10 2 2 2" xfId="3946" xr:uid="{00000000-0005-0000-0000-0000BB040000}"/>
    <cellStyle name="Comma 3 10 2 3" xfId="2426" xr:uid="{00000000-0005-0000-0000-0000BC040000}"/>
    <cellStyle name="Comma 3 10 2 3 2" xfId="4670" xr:uid="{00000000-0005-0000-0000-0000BD040000}"/>
    <cellStyle name="Comma 3 10 2 4" xfId="3160" xr:uid="{00000000-0005-0000-0000-0000BE040000}"/>
    <cellStyle name="Comma 3 10 3" xfId="1167" xr:uid="{00000000-0005-0000-0000-0000BF040000}"/>
    <cellStyle name="Comma 3 10 3 2" xfId="1954" xr:uid="{00000000-0005-0000-0000-0000C0040000}"/>
    <cellStyle name="Comma 3 10 3 2 2" xfId="4198" xr:uid="{00000000-0005-0000-0000-0000C1040000}"/>
    <cellStyle name="Comma 3 10 3 3" xfId="2678" xr:uid="{00000000-0005-0000-0000-0000C2040000}"/>
    <cellStyle name="Comma 3 10 3 3 2" xfId="4922" xr:uid="{00000000-0005-0000-0000-0000C3040000}"/>
    <cellStyle name="Comma 3 10 3 4" xfId="3412" xr:uid="{00000000-0005-0000-0000-0000C4040000}"/>
    <cellStyle name="Comma 3 10 4" xfId="1382" xr:uid="{00000000-0005-0000-0000-0000C5040000}"/>
    <cellStyle name="Comma 3 10 4 2" xfId="3626" xr:uid="{00000000-0005-0000-0000-0000C6040000}"/>
    <cellStyle name="Comma 3 10 5" xfId="2168" xr:uid="{00000000-0005-0000-0000-0000C7040000}"/>
    <cellStyle name="Comma 3 10 5 2" xfId="4412" xr:uid="{00000000-0005-0000-0000-0000C8040000}"/>
    <cellStyle name="Comma 3 10 6" xfId="2892" xr:uid="{00000000-0005-0000-0000-0000C9040000}"/>
    <cellStyle name="Comma 3 11" xfId="103" xr:uid="{00000000-0005-0000-0000-0000CA040000}"/>
    <cellStyle name="Comma 3 11 2" xfId="915" xr:uid="{00000000-0005-0000-0000-0000CB040000}"/>
    <cellStyle name="Comma 3 11 2 2" xfId="1703" xr:uid="{00000000-0005-0000-0000-0000CC040000}"/>
    <cellStyle name="Comma 3 11 2 2 2" xfId="3947" xr:uid="{00000000-0005-0000-0000-0000CD040000}"/>
    <cellStyle name="Comma 3 11 2 3" xfId="2427" xr:uid="{00000000-0005-0000-0000-0000CE040000}"/>
    <cellStyle name="Comma 3 11 2 3 2" xfId="4671" xr:uid="{00000000-0005-0000-0000-0000CF040000}"/>
    <cellStyle name="Comma 3 11 2 4" xfId="3161" xr:uid="{00000000-0005-0000-0000-0000D0040000}"/>
    <cellStyle name="Comma 3 11 3" xfId="1168" xr:uid="{00000000-0005-0000-0000-0000D1040000}"/>
    <cellStyle name="Comma 3 11 3 2" xfId="1955" xr:uid="{00000000-0005-0000-0000-0000D2040000}"/>
    <cellStyle name="Comma 3 11 3 2 2" xfId="4199" xr:uid="{00000000-0005-0000-0000-0000D3040000}"/>
    <cellStyle name="Comma 3 11 3 3" xfId="2679" xr:uid="{00000000-0005-0000-0000-0000D4040000}"/>
    <cellStyle name="Comma 3 11 3 3 2" xfId="4923" xr:uid="{00000000-0005-0000-0000-0000D5040000}"/>
    <cellStyle name="Comma 3 11 3 4" xfId="3413" xr:uid="{00000000-0005-0000-0000-0000D6040000}"/>
    <cellStyle name="Comma 3 11 4" xfId="1383" xr:uid="{00000000-0005-0000-0000-0000D7040000}"/>
    <cellStyle name="Comma 3 11 4 2" xfId="3627" xr:uid="{00000000-0005-0000-0000-0000D8040000}"/>
    <cellStyle name="Comma 3 11 5" xfId="2169" xr:uid="{00000000-0005-0000-0000-0000D9040000}"/>
    <cellStyle name="Comma 3 11 5 2" xfId="4413" xr:uid="{00000000-0005-0000-0000-0000DA040000}"/>
    <cellStyle name="Comma 3 11 6" xfId="2893" xr:uid="{00000000-0005-0000-0000-0000DB040000}"/>
    <cellStyle name="Comma 3 12" xfId="104" xr:uid="{00000000-0005-0000-0000-0000DC040000}"/>
    <cellStyle name="Comma 3 12 2" xfId="916" xr:uid="{00000000-0005-0000-0000-0000DD040000}"/>
    <cellStyle name="Comma 3 12 2 2" xfId="1704" xr:uid="{00000000-0005-0000-0000-0000DE040000}"/>
    <cellStyle name="Comma 3 12 2 2 2" xfId="3948" xr:uid="{00000000-0005-0000-0000-0000DF040000}"/>
    <cellStyle name="Comma 3 12 2 3" xfId="2428" xr:uid="{00000000-0005-0000-0000-0000E0040000}"/>
    <cellStyle name="Comma 3 12 2 3 2" xfId="4672" xr:uid="{00000000-0005-0000-0000-0000E1040000}"/>
    <cellStyle name="Comma 3 12 2 4" xfId="3162" xr:uid="{00000000-0005-0000-0000-0000E2040000}"/>
    <cellStyle name="Comma 3 12 3" xfId="1169" xr:uid="{00000000-0005-0000-0000-0000E3040000}"/>
    <cellStyle name="Comma 3 12 3 2" xfId="1956" xr:uid="{00000000-0005-0000-0000-0000E4040000}"/>
    <cellStyle name="Comma 3 12 3 2 2" xfId="4200" xr:uid="{00000000-0005-0000-0000-0000E5040000}"/>
    <cellStyle name="Comma 3 12 3 3" xfId="2680" xr:uid="{00000000-0005-0000-0000-0000E6040000}"/>
    <cellStyle name="Comma 3 12 3 3 2" xfId="4924" xr:uid="{00000000-0005-0000-0000-0000E7040000}"/>
    <cellStyle name="Comma 3 12 3 4" xfId="3414" xr:uid="{00000000-0005-0000-0000-0000E8040000}"/>
    <cellStyle name="Comma 3 12 4" xfId="1384" xr:uid="{00000000-0005-0000-0000-0000E9040000}"/>
    <cellStyle name="Comma 3 12 4 2" xfId="3628" xr:uid="{00000000-0005-0000-0000-0000EA040000}"/>
    <cellStyle name="Comma 3 12 5" xfId="2170" xr:uid="{00000000-0005-0000-0000-0000EB040000}"/>
    <cellStyle name="Comma 3 12 5 2" xfId="4414" xr:uid="{00000000-0005-0000-0000-0000EC040000}"/>
    <cellStyle name="Comma 3 12 6" xfId="2894" xr:uid="{00000000-0005-0000-0000-0000ED040000}"/>
    <cellStyle name="Comma 3 13" xfId="105" xr:uid="{00000000-0005-0000-0000-0000EE040000}"/>
    <cellStyle name="Comma 3 13 2" xfId="917" xr:uid="{00000000-0005-0000-0000-0000EF040000}"/>
    <cellStyle name="Comma 3 13 2 2" xfId="1705" xr:uid="{00000000-0005-0000-0000-0000F0040000}"/>
    <cellStyle name="Comma 3 13 2 2 2" xfId="3949" xr:uid="{00000000-0005-0000-0000-0000F1040000}"/>
    <cellStyle name="Comma 3 13 2 3" xfId="2429" xr:uid="{00000000-0005-0000-0000-0000F2040000}"/>
    <cellStyle name="Comma 3 13 2 3 2" xfId="4673" xr:uid="{00000000-0005-0000-0000-0000F3040000}"/>
    <cellStyle name="Comma 3 13 2 4" xfId="3163" xr:uid="{00000000-0005-0000-0000-0000F4040000}"/>
    <cellStyle name="Comma 3 13 3" xfId="1170" xr:uid="{00000000-0005-0000-0000-0000F5040000}"/>
    <cellStyle name="Comma 3 13 3 2" xfId="1957" xr:uid="{00000000-0005-0000-0000-0000F6040000}"/>
    <cellStyle name="Comma 3 13 3 2 2" xfId="4201" xr:uid="{00000000-0005-0000-0000-0000F7040000}"/>
    <cellStyle name="Comma 3 13 3 3" xfId="2681" xr:uid="{00000000-0005-0000-0000-0000F8040000}"/>
    <cellStyle name="Comma 3 13 3 3 2" xfId="4925" xr:uid="{00000000-0005-0000-0000-0000F9040000}"/>
    <cellStyle name="Comma 3 13 3 4" xfId="3415" xr:uid="{00000000-0005-0000-0000-0000FA040000}"/>
    <cellStyle name="Comma 3 13 4" xfId="1385" xr:uid="{00000000-0005-0000-0000-0000FB040000}"/>
    <cellStyle name="Comma 3 13 4 2" xfId="3629" xr:uid="{00000000-0005-0000-0000-0000FC040000}"/>
    <cellStyle name="Comma 3 13 5" xfId="2171" xr:uid="{00000000-0005-0000-0000-0000FD040000}"/>
    <cellStyle name="Comma 3 13 5 2" xfId="4415" xr:uid="{00000000-0005-0000-0000-0000FE040000}"/>
    <cellStyle name="Comma 3 13 6" xfId="2895" xr:uid="{00000000-0005-0000-0000-0000FF040000}"/>
    <cellStyle name="Comma 3 14" xfId="106" xr:uid="{00000000-0005-0000-0000-000000050000}"/>
    <cellStyle name="Comma 3 14 2" xfId="918" xr:uid="{00000000-0005-0000-0000-000001050000}"/>
    <cellStyle name="Comma 3 14 2 2" xfId="1706" xr:uid="{00000000-0005-0000-0000-000002050000}"/>
    <cellStyle name="Comma 3 14 2 2 2" xfId="3950" xr:uid="{00000000-0005-0000-0000-000003050000}"/>
    <cellStyle name="Comma 3 14 2 3" xfId="2430" xr:uid="{00000000-0005-0000-0000-000004050000}"/>
    <cellStyle name="Comma 3 14 2 3 2" xfId="4674" xr:uid="{00000000-0005-0000-0000-000005050000}"/>
    <cellStyle name="Comma 3 14 2 4" xfId="3164" xr:uid="{00000000-0005-0000-0000-000006050000}"/>
    <cellStyle name="Comma 3 14 3" xfId="1171" xr:uid="{00000000-0005-0000-0000-000007050000}"/>
    <cellStyle name="Comma 3 14 3 2" xfId="1958" xr:uid="{00000000-0005-0000-0000-000008050000}"/>
    <cellStyle name="Comma 3 14 3 2 2" xfId="4202" xr:uid="{00000000-0005-0000-0000-000009050000}"/>
    <cellStyle name="Comma 3 14 3 3" xfId="2682" xr:uid="{00000000-0005-0000-0000-00000A050000}"/>
    <cellStyle name="Comma 3 14 3 3 2" xfId="4926" xr:uid="{00000000-0005-0000-0000-00000B050000}"/>
    <cellStyle name="Comma 3 14 3 4" xfId="3416" xr:uid="{00000000-0005-0000-0000-00000C050000}"/>
    <cellStyle name="Comma 3 14 4" xfId="1386" xr:uid="{00000000-0005-0000-0000-00000D050000}"/>
    <cellStyle name="Comma 3 14 4 2" xfId="3630" xr:uid="{00000000-0005-0000-0000-00000E050000}"/>
    <cellStyle name="Comma 3 14 5" xfId="2172" xr:uid="{00000000-0005-0000-0000-00000F050000}"/>
    <cellStyle name="Comma 3 14 5 2" xfId="4416" xr:uid="{00000000-0005-0000-0000-000010050000}"/>
    <cellStyle name="Comma 3 14 6" xfId="2896" xr:uid="{00000000-0005-0000-0000-000011050000}"/>
    <cellStyle name="Comma 3 15" xfId="107" xr:uid="{00000000-0005-0000-0000-000012050000}"/>
    <cellStyle name="Comma 3 15 2" xfId="919" xr:uid="{00000000-0005-0000-0000-000013050000}"/>
    <cellStyle name="Comma 3 15 2 2" xfId="1707" xr:uid="{00000000-0005-0000-0000-000014050000}"/>
    <cellStyle name="Comma 3 15 2 2 2" xfId="3951" xr:uid="{00000000-0005-0000-0000-000015050000}"/>
    <cellStyle name="Comma 3 15 2 3" xfId="2431" xr:uid="{00000000-0005-0000-0000-000016050000}"/>
    <cellStyle name="Comma 3 15 2 3 2" xfId="4675" xr:uid="{00000000-0005-0000-0000-000017050000}"/>
    <cellStyle name="Comma 3 15 2 4" xfId="3165" xr:uid="{00000000-0005-0000-0000-000018050000}"/>
    <cellStyle name="Comma 3 15 3" xfId="1172" xr:uid="{00000000-0005-0000-0000-000019050000}"/>
    <cellStyle name="Comma 3 15 3 2" xfId="1959" xr:uid="{00000000-0005-0000-0000-00001A050000}"/>
    <cellStyle name="Comma 3 15 3 2 2" xfId="4203" xr:uid="{00000000-0005-0000-0000-00001B050000}"/>
    <cellStyle name="Comma 3 15 3 3" xfId="2683" xr:uid="{00000000-0005-0000-0000-00001C050000}"/>
    <cellStyle name="Comma 3 15 3 3 2" xfId="4927" xr:uid="{00000000-0005-0000-0000-00001D050000}"/>
    <cellStyle name="Comma 3 15 3 4" xfId="3417" xr:uid="{00000000-0005-0000-0000-00001E050000}"/>
    <cellStyle name="Comma 3 15 4" xfId="1387" xr:uid="{00000000-0005-0000-0000-00001F050000}"/>
    <cellStyle name="Comma 3 15 4 2" xfId="3631" xr:uid="{00000000-0005-0000-0000-000020050000}"/>
    <cellStyle name="Comma 3 15 5" xfId="2173" xr:uid="{00000000-0005-0000-0000-000021050000}"/>
    <cellStyle name="Comma 3 15 5 2" xfId="4417" xr:uid="{00000000-0005-0000-0000-000022050000}"/>
    <cellStyle name="Comma 3 15 6" xfId="2897" xr:uid="{00000000-0005-0000-0000-000023050000}"/>
    <cellStyle name="Comma 3 16" xfId="108" xr:uid="{00000000-0005-0000-0000-000024050000}"/>
    <cellStyle name="Comma 3 16 2" xfId="920" xr:uid="{00000000-0005-0000-0000-000025050000}"/>
    <cellStyle name="Comma 3 16 2 2" xfId="1708" xr:uid="{00000000-0005-0000-0000-000026050000}"/>
    <cellStyle name="Comma 3 16 2 2 2" xfId="3952" xr:uid="{00000000-0005-0000-0000-000027050000}"/>
    <cellStyle name="Comma 3 16 2 3" xfId="2432" xr:uid="{00000000-0005-0000-0000-000028050000}"/>
    <cellStyle name="Comma 3 16 2 3 2" xfId="4676" xr:uid="{00000000-0005-0000-0000-000029050000}"/>
    <cellStyle name="Comma 3 16 2 4" xfId="3166" xr:uid="{00000000-0005-0000-0000-00002A050000}"/>
    <cellStyle name="Comma 3 16 3" xfId="1173" xr:uid="{00000000-0005-0000-0000-00002B050000}"/>
    <cellStyle name="Comma 3 16 3 2" xfId="1960" xr:uid="{00000000-0005-0000-0000-00002C050000}"/>
    <cellStyle name="Comma 3 16 3 2 2" xfId="4204" xr:uid="{00000000-0005-0000-0000-00002D050000}"/>
    <cellStyle name="Comma 3 16 3 3" xfId="2684" xr:uid="{00000000-0005-0000-0000-00002E050000}"/>
    <cellStyle name="Comma 3 16 3 3 2" xfId="4928" xr:uid="{00000000-0005-0000-0000-00002F050000}"/>
    <cellStyle name="Comma 3 16 3 4" xfId="3418" xr:uid="{00000000-0005-0000-0000-000030050000}"/>
    <cellStyle name="Comma 3 16 4" xfId="1388" xr:uid="{00000000-0005-0000-0000-000031050000}"/>
    <cellStyle name="Comma 3 16 4 2" xfId="3632" xr:uid="{00000000-0005-0000-0000-000032050000}"/>
    <cellStyle name="Comma 3 16 5" xfId="2174" xr:uid="{00000000-0005-0000-0000-000033050000}"/>
    <cellStyle name="Comma 3 16 5 2" xfId="4418" xr:uid="{00000000-0005-0000-0000-000034050000}"/>
    <cellStyle name="Comma 3 16 6" xfId="2898" xr:uid="{00000000-0005-0000-0000-000035050000}"/>
    <cellStyle name="Comma 3 17" xfId="109" xr:uid="{00000000-0005-0000-0000-000036050000}"/>
    <cellStyle name="Comma 3 17 2" xfId="921" xr:uid="{00000000-0005-0000-0000-000037050000}"/>
    <cellStyle name="Comma 3 17 2 2" xfId="1709" xr:uid="{00000000-0005-0000-0000-000038050000}"/>
    <cellStyle name="Comma 3 17 2 2 2" xfId="3953" xr:uid="{00000000-0005-0000-0000-000039050000}"/>
    <cellStyle name="Comma 3 17 2 3" xfId="2433" xr:uid="{00000000-0005-0000-0000-00003A050000}"/>
    <cellStyle name="Comma 3 17 2 3 2" xfId="4677" xr:uid="{00000000-0005-0000-0000-00003B050000}"/>
    <cellStyle name="Comma 3 17 2 4" xfId="3167" xr:uid="{00000000-0005-0000-0000-00003C050000}"/>
    <cellStyle name="Comma 3 17 3" xfId="1174" xr:uid="{00000000-0005-0000-0000-00003D050000}"/>
    <cellStyle name="Comma 3 17 3 2" xfId="1961" xr:uid="{00000000-0005-0000-0000-00003E050000}"/>
    <cellStyle name="Comma 3 17 3 2 2" xfId="4205" xr:uid="{00000000-0005-0000-0000-00003F050000}"/>
    <cellStyle name="Comma 3 17 3 3" xfId="2685" xr:uid="{00000000-0005-0000-0000-000040050000}"/>
    <cellStyle name="Comma 3 17 3 3 2" xfId="4929" xr:uid="{00000000-0005-0000-0000-000041050000}"/>
    <cellStyle name="Comma 3 17 3 4" xfId="3419" xr:uid="{00000000-0005-0000-0000-000042050000}"/>
    <cellStyle name="Comma 3 17 4" xfId="1389" xr:uid="{00000000-0005-0000-0000-000043050000}"/>
    <cellStyle name="Comma 3 17 4 2" xfId="3633" xr:uid="{00000000-0005-0000-0000-000044050000}"/>
    <cellStyle name="Comma 3 17 5" xfId="2175" xr:uid="{00000000-0005-0000-0000-000045050000}"/>
    <cellStyle name="Comma 3 17 5 2" xfId="4419" xr:uid="{00000000-0005-0000-0000-000046050000}"/>
    <cellStyle name="Comma 3 17 6" xfId="2899" xr:uid="{00000000-0005-0000-0000-000047050000}"/>
    <cellStyle name="Comma 3 18" xfId="110" xr:uid="{00000000-0005-0000-0000-000048050000}"/>
    <cellStyle name="Comma 3 18 2" xfId="922" xr:uid="{00000000-0005-0000-0000-000049050000}"/>
    <cellStyle name="Comma 3 18 2 2" xfId="1710" xr:uid="{00000000-0005-0000-0000-00004A050000}"/>
    <cellStyle name="Comma 3 18 2 2 2" xfId="3954" xr:uid="{00000000-0005-0000-0000-00004B050000}"/>
    <cellStyle name="Comma 3 18 2 3" xfId="2434" xr:uid="{00000000-0005-0000-0000-00004C050000}"/>
    <cellStyle name="Comma 3 18 2 3 2" xfId="4678" xr:uid="{00000000-0005-0000-0000-00004D050000}"/>
    <cellStyle name="Comma 3 18 2 4" xfId="3168" xr:uid="{00000000-0005-0000-0000-00004E050000}"/>
    <cellStyle name="Comma 3 18 3" xfId="1175" xr:uid="{00000000-0005-0000-0000-00004F050000}"/>
    <cellStyle name="Comma 3 18 3 2" xfId="1962" xr:uid="{00000000-0005-0000-0000-000050050000}"/>
    <cellStyle name="Comma 3 18 3 2 2" xfId="4206" xr:uid="{00000000-0005-0000-0000-000051050000}"/>
    <cellStyle name="Comma 3 18 3 3" xfId="2686" xr:uid="{00000000-0005-0000-0000-000052050000}"/>
    <cellStyle name="Comma 3 18 3 3 2" xfId="4930" xr:uid="{00000000-0005-0000-0000-000053050000}"/>
    <cellStyle name="Comma 3 18 3 4" xfId="3420" xr:uid="{00000000-0005-0000-0000-000054050000}"/>
    <cellStyle name="Comma 3 18 4" xfId="1390" xr:uid="{00000000-0005-0000-0000-000055050000}"/>
    <cellStyle name="Comma 3 18 4 2" xfId="3634" xr:uid="{00000000-0005-0000-0000-000056050000}"/>
    <cellStyle name="Comma 3 18 5" xfId="2176" xr:uid="{00000000-0005-0000-0000-000057050000}"/>
    <cellStyle name="Comma 3 18 5 2" xfId="4420" xr:uid="{00000000-0005-0000-0000-000058050000}"/>
    <cellStyle name="Comma 3 18 6" xfId="2900" xr:uid="{00000000-0005-0000-0000-000059050000}"/>
    <cellStyle name="Comma 3 19" xfId="111" xr:uid="{00000000-0005-0000-0000-00005A050000}"/>
    <cellStyle name="Comma 3 19 2" xfId="923" xr:uid="{00000000-0005-0000-0000-00005B050000}"/>
    <cellStyle name="Comma 3 19 2 2" xfId="1711" xr:uid="{00000000-0005-0000-0000-00005C050000}"/>
    <cellStyle name="Comma 3 19 2 2 2" xfId="3955" xr:uid="{00000000-0005-0000-0000-00005D050000}"/>
    <cellStyle name="Comma 3 19 2 3" xfId="2435" xr:uid="{00000000-0005-0000-0000-00005E050000}"/>
    <cellStyle name="Comma 3 19 2 3 2" xfId="4679" xr:uid="{00000000-0005-0000-0000-00005F050000}"/>
    <cellStyle name="Comma 3 19 2 4" xfId="3169" xr:uid="{00000000-0005-0000-0000-000060050000}"/>
    <cellStyle name="Comma 3 19 3" xfId="1176" xr:uid="{00000000-0005-0000-0000-000061050000}"/>
    <cellStyle name="Comma 3 19 3 2" xfId="1963" xr:uid="{00000000-0005-0000-0000-000062050000}"/>
    <cellStyle name="Comma 3 19 3 2 2" xfId="4207" xr:uid="{00000000-0005-0000-0000-000063050000}"/>
    <cellStyle name="Comma 3 19 3 3" xfId="2687" xr:uid="{00000000-0005-0000-0000-000064050000}"/>
    <cellStyle name="Comma 3 19 3 3 2" xfId="4931" xr:uid="{00000000-0005-0000-0000-000065050000}"/>
    <cellStyle name="Comma 3 19 3 4" xfId="3421" xr:uid="{00000000-0005-0000-0000-000066050000}"/>
    <cellStyle name="Comma 3 19 4" xfId="1391" xr:uid="{00000000-0005-0000-0000-000067050000}"/>
    <cellStyle name="Comma 3 19 4 2" xfId="3635" xr:uid="{00000000-0005-0000-0000-000068050000}"/>
    <cellStyle name="Comma 3 19 5" xfId="2177" xr:uid="{00000000-0005-0000-0000-000069050000}"/>
    <cellStyle name="Comma 3 19 5 2" xfId="4421" xr:uid="{00000000-0005-0000-0000-00006A050000}"/>
    <cellStyle name="Comma 3 19 6" xfId="2901" xr:uid="{00000000-0005-0000-0000-00006B050000}"/>
    <cellStyle name="Comma 3 2" xfId="112" xr:uid="{00000000-0005-0000-0000-00006C050000}"/>
    <cellStyle name="Comma 3 2 2" xfId="924" xr:uid="{00000000-0005-0000-0000-00006D050000}"/>
    <cellStyle name="Comma 3 2 2 2" xfId="1712" xr:uid="{00000000-0005-0000-0000-00006E050000}"/>
    <cellStyle name="Comma 3 2 2 2 2" xfId="3956" xr:uid="{00000000-0005-0000-0000-00006F050000}"/>
    <cellStyle name="Comma 3 2 2 3" xfId="2436" xr:uid="{00000000-0005-0000-0000-000070050000}"/>
    <cellStyle name="Comma 3 2 2 3 2" xfId="4680" xr:uid="{00000000-0005-0000-0000-000071050000}"/>
    <cellStyle name="Comma 3 2 2 4" xfId="3170" xr:uid="{00000000-0005-0000-0000-000072050000}"/>
    <cellStyle name="Comma 3 2 3" xfId="1177" xr:uid="{00000000-0005-0000-0000-000073050000}"/>
    <cellStyle name="Comma 3 2 3 2" xfId="1964" xr:uid="{00000000-0005-0000-0000-000074050000}"/>
    <cellStyle name="Comma 3 2 3 2 2" xfId="4208" xr:uid="{00000000-0005-0000-0000-000075050000}"/>
    <cellStyle name="Comma 3 2 3 3" xfId="2688" xr:uid="{00000000-0005-0000-0000-000076050000}"/>
    <cellStyle name="Comma 3 2 3 3 2" xfId="4932" xr:uid="{00000000-0005-0000-0000-000077050000}"/>
    <cellStyle name="Comma 3 2 3 4" xfId="3422" xr:uid="{00000000-0005-0000-0000-000078050000}"/>
    <cellStyle name="Comma 3 2 4" xfId="1392" xr:uid="{00000000-0005-0000-0000-000079050000}"/>
    <cellStyle name="Comma 3 2 4 2" xfId="3636" xr:uid="{00000000-0005-0000-0000-00007A050000}"/>
    <cellStyle name="Comma 3 2 5" xfId="2178" xr:uid="{00000000-0005-0000-0000-00007B050000}"/>
    <cellStyle name="Comma 3 2 5 2" xfId="4422" xr:uid="{00000000-0005-0000-0000-00007C050000}"/>
    <cellStyle name="Comma 3 2 6" xfId="2902" xr:uid="{00000000-0005-0000-0000-00007D050000}"/>
    <cellStyle name="Comma 3 20" xfId="113" xr:uid="{00000000-0005-0000-0000-00007E050000}"/>
    <cellStyle name="Comma 3 20 2" xfId="925" xr:uid="{00000000-0005-0000-0000-00007F050000}"/>
    <cellStyle name="Comma 3 20 2 2" xfId="1713" xr:uid="{00000000-0005-0000-0000-000080050000}"/>
    <cellStyle name="Comma 3 20 2 2 2" xfId="3957" xr:uid="{00000000-0005-0000-0000-000081050000}"/>
    <cellStyle name="Comma 3 20 2 3" xfId="2437" xr:uid="{00000000-0005-0000-0000-000082050000}"/>
    <cellStyle name="Comma 3 20 2 3 2" xfId="4681" xr:uid="{00000000-0005-0000-0000-000083050000}"/>
    <cellStyle name="Comma 3 20 2 4" xfId="3171" xr:uid="{00000000-0005-0000-0000-000084050000}"/>
    <cellStyle name="Comma 3 20 3" xfId="1178" xr:uid="{00000000-0005-0000-0000-000085050000}"/>
    <cellStyle name="Comma 3 20 3 2" xfId="1965" xr:uid="{00000000-0005-0000-0000-000086050000}"/>
    <cellStyle name="Comma 3 20 3 2 2" xfId="4209" xr:uid="{00000000-0005-0000-0000-000087050000}"/>
    <cellStyle name="Comma 3 20 3 3" xfId="2689" xr:uid="{00000000-0005-0000-0000-000088050000}"/>
    <cellStyle name="Comma 3 20 3 3 2" xfId="4933" xr:uid="{00000000-0005-0000-0000-000089050000}"/>
    <cellStyle name="Comma 3 20 3 4" xfId="3423" xr:uid="{00000000-0005-0000-0000-00008A050000}"/>
    <cellStyle name="Comma 3 20 4" xfId="1393" xr:uid="{00000000-0005-0000-0000-00008B050000}"/>
    <cellStyle name="Comma 3 20 4 2" xfId="3637" xr:uid="{00000000-0005-0000-0000-00008C050000}"/>
    <cellStyle name="Comma 3 20 5" xfId="2179" xr:uid="{00000000-0005-0000-0000-00008D050000}"/>
    <cellStyle name="Comma 3 20 5 2" xfId="4423" xr:uid="{00000000-0005-0000-0000-00008E050000}"/>
    <cellStyle name="Comma 3 20 6" xfId="2903" xr:uid="{00000000-0005-0000-0000-00008F050000}"/>
    <cellStyle name="Comma 3 21" xfId="114" xr:uid="{00000000-0005-0000-0000-000090050000}"/>
    <cellStyle name="Comma 3 21 2" xfId="926" xr:uid="{00000000-0005-0000-0000-000091050000}"/>
    <cellStyle name="Comma 3 21 2 2" xfId="1714" xr:uid="{00000000-0005-0000-0000-000092050000}"/>
    <cellStyle name="Comma 3 21 2 2 2" xfId="3958" xr:uid="{00000000-0005-0000-0000-000093050000}"/>
    <cellStyle name="Comma 3 21 2 3" xfId="2438" xr:uid="{00000000-0005-0000-0000-000094050000}"/>
    <cellStyle name="Comma 3 21 2 3 2" xfId="4682" xr:uid="{00000000-0005-0000-0000-000095050000}"/>
    <cellStyle name="Comma 3 21 2 4" xfId="3172" xr:uid="{00000000-0005-0000-0000-000096050000}"/>
    <cellStyle name="Comma 3 21 3" xfId="1179" xr:uid="{00000000-0005-0000-0000-000097050000}"/>
    <cellStyle name="Comma 3 21 3 2" xfId="1966" xr:uid="{00000000-0005-0000-0000-000098050000}"/>
    <cellStyle name="Comma 3 21 3 2 2" xfId="4210" xr:uid="{00000000-0005-0000-0000-000099050000}"/>
    <cellStyle name="Comma 3 21 3 3" xfId="2690" xr:uid="{00000000-0005-0000-0000-00009A050000}"/>
    <cellStyle name="Comma 3 21 3 3 2" xfId="4934" xr:uid="{00000000-0005-0000-0000-00009B050000}"/>
    <cellStyle name="Comma 3 21 3 4" xfId="3424" xr:uid="{00000000-0005-0000-0000-00009C050000}"/>
    <cellStyle name="Comma 3 21 4" xfId="1394" xr:uid="{00000000-0005-0000-0000-00009D050000}"/>
    <cellStyle name="Comma 3 21 4 2" xfId="3638" xr:uid="{00000000-0005-0000-0000-00009E050000}"/>
    <cellStyle name="Comma 3 21 5" xfId="2180" xr:uid="{00000000-0005-0000-0000-00009F050000}"/>
    <cellStyle name="Comma 3 21 5 2" xfId="4424" xr:uid="{00000000-0005-0000-0000-0000A0050000}"/>
    <cellStyle name="Comma 3 21 6" xfId="2904" xr:uid="{00000000-0005-0000-0000-0000A1050000}"/>
    <cellStyle name="Comma 3 22" xfId="115" xr:uid="{00000000-0005-0000-0000-0000A2050000}"/>
    <cellStyle name="Comma 3 22 2" xfId="927" xr:uid="{00000000-0005-0000-0000-0000A3050000}"/>
    <cellStyle name="Comma 3 22 2 2" xfId="1715" xr:uid="{00000000-0005-0000-0000-0000A4050000}"/>
    <cellStyle name="Comma 3 22 2 2 2" xfId="3959" xr:uid="{00000000-0005-0000-0000-0000A5050000}"/>
    <cellStyle name="Comma 3 22 2 3" xfId="2439" xr:uid="{00000000-0005-0000-0000-0000A6050000}"/>
    <cellStyle name="Comma 3 22 2 3 2" xfId="4683" xr:uid="{00000000-0005-0000-0000-0000A7050000}"/>
    <cellStyle name="Comma 3 22 2 4" xfId="3173" xr:uid="{00000000-0005-0000-0000-0000A8050000}"/>
    <cellStyle name="Comma 3 22 3" xfId="1180" xr:uid="{00000000-0005-0000-0000-0000A9050000}"/>
    <cellStyle name="Comma 3 22 3 2" xfId="1967" xr:uid="{00000000-0005-0000-0000-0000AA050000}"/>
    <cellStyle name="Comma 3 22 3 2 2" xfId="4211" xr:uid="{00000000-0005-0000-0000-0000AB050000}"/>
    <cellStyle name="Comma 3 22 3 3" xfId="2691" xr:uid="{00000000-0005-0000-0000-0000AC050000}"/>
    <cellStyle name="Comma 3 22 3 3 2" xfId="4935" xr:uid="{00000000-0005-0000-0000-0000AD050000}"/>
    <cellStyle name="Comma 3 22 3 4" xfId="3425" xr:uid="{00000000-0005-0000-0000-0000AE050000}"/>
    <cellStyle name="Comma 3 22 4" xfId="1395" xr:uid="{00000000-0005-0000-0000-0000AF050000}"/>
    <cellStyle name="Comma 3 22 4 2" xfId="3639" xr:uid="{00000000-0005-0000-0000-0000B0050000}"/>
    <cellStyle name="Comma 3 22 5" xfId="2181" xr:uid="{00000000-0005-0000-0000-0000B1050000}"/>
    <cellStyle name="Comma 3 22 5 2" xfId="4425" xr:uid="{00000000-0005-0000-0000-0000B2050000}"/>
    <cellStyle name="Comma 3 22 6" xfId="2905" xr:uid="{00000000-0005-0000-0000-0000B3050000}"/>
    <cellStyle name="Comma 3 23" xfId="116" xr:uid="{00000000-0005-0000-0000-0000B4050000}"/>
    <cellStyle name="Comma 3 23 2" xfId="928" xr:uid="{00000000-0005-0000-0000-0000B5050000}"/>
    <cellStyle name="Comma 3 23 2 2" xfId="1716" xr:uid="{00000000-0005-0000-0000-0000B6050000}"/>
    <cellStyle name="Comma 3 23 2 2 2" xfId="3960" xr:uid="{00000000-0005-0000-0000-0000B7050000}"/>
    <cellStyle name="Comma 3 23 2 3" xfId="2440" xr:uid="{00000000-0005-0000-0000-0000B8050000}"/>
    <cellStyle name="Comma 3 23 2 3 2" xfId="4684" xr:uid="{00000000-0005-0000-0000-0000B9050000}"/>
    <cellStyle name="Comma 3 23 2 4" xfId="3174" xr:uid="{00000000-0005-0000-0000-0000BA050000}"/>
    <cellStyle name="Comma 3 23 3" xfId="1181" xr:uid="{00000000-0005-0000-0000-0000BB050000}"/>
    <cellStyle name="Comma 3 23 3 2" xfId="1968" xr:uid="{00000000-0005-0000-0000-0000BC050000}"/>
    <cellStyle name="Comma 3 23 3 2 2" xfId="4212" xr:uid="{00000000-0005-0000-0000-0000BD050000}"/>
    <cellStyle name="Comma 3 23 3 3" xfId="2692" xr:uid="{00000000-0005-0000-0000-0000BE050000}"/>
    <cellStyle name="Comma 3 23 3 3 2" xfId="4936" xr:uid="{00000000-0005-0000-0000-0000BF050000}"/>
    <cellStyle name="Comma 3 23 3 4" xfId="3426" xr:uid="{00000000-0005-0000-0000-0000C0050000}"/>
    <cellStyle name="Comma 3 23 4" xfId="1396" xr:uid="{00000000-0005-0000-0000-0000C1050000}"/>
    <cellStyle name="Comma 3 23 4 2" xfId="3640" xr:uid="{00000000-0005-0000-0000-0000C2050000}"/>
    <cellStyle name="Comma 3 23 5" xfId="2182" xr:uid="{00000000-0005-0000-0000-0000C3050000}"/>
    <cellStyle name="Comma 3 23 5 2" xfId="4426" xr:uid="{00000000-0005-0000-0000-0000C4050000}"/>
    <cellStyle name="Comma 3 23 6" xfId="2906" xr:uid="{00000000-0005-0000-0000-0000C5050000}"/>
    <cellStyle name="Comma 3 24" xfId="117" xr:uid="{00000000-0005-0000-0000-0000C6050000}"/>
    <cellStyle name="Comma 3 24 2" xfId="929" xr:uid="{00000000-0005-0000-0000-0000C7050000}"/>
    <cellStyle name="Comma 3 24 2 2" xfId="1717" xr:uid="{00000000-0005-0000-0000-0000C8050000}"/>
    <cellStyle name="Comma 3 24 2 2 2" xfId="3961" xr:uid="{00000000-0005-0000-0000-0000C9050000}"/>
    <cellStyle name="Comma 3 24 2 3" xfId="2441" xr:uid="{00000000-0005-0000-0000-0000CA050000}"/>
    <cellStyle name="Comma 3 24 2 3 2" xfId="4685" xr:uid="{00000000-0005-0000-0000-0000CB050000}"/>
    <cellStyle name="Comma 3 24 2 4" xfId="3175" xr:uid="{00000000-0005-0000-0000-0000CC050000}"/>
    <cellStyle name="Comma 3 24 3" xfId="1182" xr:uid="{00000000-0005-0000-0000-0000CD050000}"/>
    <cellStyle name="Comma 3 24 3 2" xfId="1969" xr:uid="{00000000-0005-0000-0000-0000CE050000}"/>
    <cellStyle name="Comma 3 24 3 2 2" xfId="4213" xr:uid="{00000000-0005-0000-0000-0000CF050000}"/>
    <cellStyle name="Comma 3 24 3 3" xfId="2693" xr:uid="{00000000-0005-0000-0000-0000D0050000}"/>
    <cellStyle name="Comma 3 24 3 3 2" xfId="4937" xr:uid="{00000000-0005-0000-0000-0000D1050000}"/>
    <cellStyle name="Comma 3 24 3 4" xfId="3427" xr:uid="{00000000-0005-0000-0000-0000D2050000}"/>
    <cellStyle name="Comma 3 24 4" xfId="1397" xr:uid="{00000000-0005-0000-0000-0000D3050000}"/>
    <cellStyle name="Comma 3 24 4 2" xfId="3641" xr:uid="{00000000-0005-0000-0000-0000D4050000}"/>
    <cellStyle name="Comma 3 24 5" xfId="2183" xr:uid="{00000000-0005-0000-0000-0000D5050000}"/>
    <cellStyle name="Comma 3 24 5 2" xfId="4427" xr:uid="{00000000-0005-0000-0000-0000D6050000}"/>
    <cellStyle name="Comma 3 24 6" xfId="2907" xr:uid="{00000000-0005-0000-0000-0000D7050000}"/>
    <cellStyle name="Comma 3 25" xfId="118" xr:uid="{00000000-0005-0000-0000-0000D8050000}"/>
    <cellStyle name="Comma 3 25 2" xfId="930" xr:uid="{00000000-0005-0000-0000-0000D9050000}"/>
    <cellStyle name="Comma 3 25 2 2" xfId="1718" xr:uid="{00000000-0005-0000-0000-0000DA050000}"/>
    <cellStyle name="Comma 3 25 2 2 2" xfId="3962" xr:uid="{00000000-0005-0000-0000-0000DB050000}"/>
    <cellStyle name="Comma 3 25 2 3" xfId="2442" xr:uid="{00000000-0005-0000-0000-0000DC050000}"/>
    <cellStyle name="Comma 3 25 2 3 2" xfId="4686" xr:uid="{00000000-0005-0000-0000-0000DD050000}"/>
    <cellStyle name="Comma 3 25 2 4" xfId="3176" xr:uid="{00000000-0005-0000-0000-0000DE050000}"/>
    <cellStyle name="Comma 3 25 3" xfId="1183" xr:uid="{00000000-0005-0000-0000-0000DF050000}"/>
    <cellStyle name="Comma 3 25 3 2" xfId="1970" xr:uid="{00000000-0005-0000-0000-0000E0050000}"/>
    <cellStyle name="Comma 3 25 3 2 2" xfId="4214" xr:uid="{00000000-0005-0000-0000-0000E1050000}"/>
    <cellStyle name="Comma 3 25 3 3" xfId="2694" xr:uid="{00000000-0005-0000-0000-0000E2050000}"/>
    <cellStyle name="Comma 3 25 3 3 2" xfId="4938" xr:uid="{00000000-0005-0000-0000-0000E3050000}"/>
    <cellStyle name="Comma 3 25 3 4" xfId="3428" xr:uid="{00000000-0005-0000-0000-0000E4050000}"/>
    <cellStyle name="Comma 3 25 4" xfId="1398" xr:uid="{00000000-0005-0000-0000-0000E5050000}"/>
    <cellStyle name="Comma 3 25 4 2" xfId="3642" xr:uid="{00000000-0005-0000-0000-0000E6050000}"/>
    <cellStyle name="Comma 3 25 5" xfId="2184" xr:uid="{00000000-0005-0000-0000-0000E7050000}"/>
    <cellStyle name="Comma 3 25 5 2" xfId="4428" xr:uid="{00000000-0005-0000-0000-0000E8050000}"/>
    <cellStyle name="Comma 3 25 6" xfId="2908" xr:uid="{00000000-0005-0000-0000-0000E9050000}"/>
    <cellStyle name="Comma 3 26" xfId="119" xr:uid="{00000000-0005-0000-0000-0000EA050000}"/>
    <cellStyle name="Comma 3 26 2" xfId="931" xr:uid="{00000000-0005-0000-0000-0000EB050000}"/>
    <cellStyle name="Comma 3 26 2 2" xfId="1719" xr:uid="{00000000-0005-0000-0000-0000EC050000}"/>
    <cellStyle name="Comma 3 26 2 2 2" xfId="3963" xr:uid="{00000000-0005-0000-0000-0000ED050000}"/>
    <cellStyle name="Comma 3 26 2 3" xfId="2443" xr:uid="{00000000-0005-0000-0000-0000EE050000}"/>
    <cellStyle name="Comma 3 26 2 3 2" xfId="4687" xr:uid="{00000000-0005-0000-0000-0000EF050000}"/>
    <cellStyle name="Comma 3 26 2 4" xfId="3177" xr:uid="{00000000-0005-0000-0000-0000F0050000}"/>
    <cellStyle name="Comma 3 26 3" xfId="1184" xr:uid="{00000000-0005-0000-0000-0000F1050000}"/>
    <cellStyle name="Comma 3 26 3 2" xfId="1971" xr:uid="{00000000-0005-0000-0000-0000F2050000}"/>
    <cellStyle name="Comma 3 26 3 2 2" xfId="4215" xr:uid="{00000000-0005-0000-0000-0000F3050000}"/>
    <cellStyle name="Comma 3 26 3 3" xfId="2695" xr:uid="{00000000-0005-0000-0000-0000F4050000}"/>
    <cellStyle name="Comma 3 26 3 3 2" xfId="4939" xr:uid="{00000000-0005-0000-0000-0000F5050000}"/>
    <cellStyle name="Comma 3 26 3 4" xfId="3429" xr:uid="{00000000-0005-0000-0000-0000F6050000}"/>
    <cellStyle name="Comma 3 26 4" xfId="1399" xr:uid="{00000000-0005-0000-0000-0000F7050000}"/>
    <cellStyle name="Comma 3 26 4 2" xfId="3643" xr:uid="{00000000-0005-0000-0000-0000F8050000}"/>
    <cellStyle name="Comma 3 26 5" xfId="2185" xr:uid="{00000000-0005-0000-0000-0000F9050000}"/>
    <cellStyle name="Comma 3 26 5 2" xfId="4429" xr:uid="{00000000-0005-0000-0000-0000FA050000}"/>
    <cellStyle name="Comma 3 26 6" xfId="2909" xr:uid="{00000000-0005-0000-0000-0000FB050000}"/>
    <cellStyle name="Comma 3 27" xfId="120" xr:uid="{00000000-0005-0000-0000-0000FC050000}"/>
    <cellStyle name="Comma 3 27 2" xfId="932" xr:uid="{00000000-0005-0000-0000-0000FD050000}"/>
    <cellStyle name="Comma 3 27 2 2" xfId="1720" xr:uid="{00000000-0005-0000-0000-0000FE050000}"/>
    <cellStyle name="Comma 3 27 2 2 2" xfId="3964" xr:uid="{00000000-0005-0000-0000-0000FF050000}"/>
    <cellStyle name="Comma 3 27 2 3" xfId="2444" xr:uid="{00000000-0005-0000-0000-000000060000}"/>
    <cellStyle name="Comma 3 27 2 3 2" xfId="4688" xr:uid="{00000000-0005-0000-0000-000001060000}"/>
    <cellStyle name="Comma 3 27 2 4" xfId="3178" xr:uid="{00000000-0005-0000-0000-000002060000}"/>
    <cellStyle name="Comma 3 27 3" xfId="1185" xr:uid="{00000000-0005-0000-0000-000003060000}"/>
    <cellStyle name="Comma 3 27 3 2" xfId="1972" xr:uid="{00000000-0005-0000-0000-000004060000}"/>
    <cellStyle name="Comma 3 27 3 2 2" xfId="4216" xr:uid="{00000000-0005-0000-0000-000005060000}"/>
    <cellStyle name="Comma 3 27 3 3" xfId="2696" xr:uid="{00000000-0005-0000-0000-000006060000}"/>
    <cellStyle name="Comma 3 27 3 3 2" xfId="4940" xr:uid="{00000000-0005-0000-0000-000007060000}"/>
    <cellStyle name="Comma 3 27 3 4" xfId="3430" xr:uid="{00000000-0005-0000-0000-000008060000}"/>
    <cellStyle name="Comma 3 27 4" xfId="1400" xr:uid="{00000000-0005-0000-0000-000009060000}"/>
    <cellStyle name="Comma 3 27 4 2" xfId="3644" xr:uid="{00000000-0005-0000-0000-00000A060000}"/>
    <cellStyle name="Comma 3 27 5" xfId="2186" xr:uid="{00000000-0005-0000-0000-00000B060000}"/>
    <cellStyle name="Comma 3 27 5 2" xfId="4430" xr:uid="{00000000-0005-0000-0000-00000C060000}"/>
    <cellStyle name="Comma 3 27 6" xfId="2910" xr:uid="{00000000-0005-0000-0000-00000D060000}"/>
    <cellStyle name="Comma 3 28" xfId="121" xr:uid="{00000000-0005-0000-0000-00000E060000}"/>
    <cellStyle name="Comma 3 28 2" xfId="933" xr:uid="{00000000-0005-0000-0000-00000F060000}"/>
    <cellStyle name="Comma 3 28 2 2" xfId="1721" xr:uid="{00000000-0005-0000-0000-000010060000}"/>
    <cellStyle name="Comma 3 28 2 2 2" xfId="3965" xr:uid="{00000000-0005-0000-0000-000011060000}"/>
    <cellStyle name="Comma 3 28 2 3" xfId="2445" xr:uid="{00000000-0005-0000-0000-000012060000}"/>
    <cellStyle name="Comma 3 28 2 3 2" xfId="4689" xr:uid="{00000000-0005-0000-0000-000013060000}"/>
    <cellStyle name="Comma 3 28 2 4" xfId="3179" xr:uid="{00000000-0005-0000-0000-000014060000}"/>
    <cellStyle name="Comma 3 28 3" xfId="1186" xr:uid="{00000000-0005-0000-0000-000015060000}"/>
    <cellStyle name="Comma 3 28 3 2" xfId="1973" xr:uid="{00000000-0005-0000-0000-000016060000}"/>
    <cellStyle name="Comma 3 28 3 2 2" xfId="4217" xr:uid="{00000000-0005-0000-0000-000017060000}"/>
    <cellStyle name="Comma 3 28 3 3" xfId="2697" xr:uid="{00000000-0005-0000-0000-000018060000}"/>
    <cellStyle name="Comma 3 28 3 3 2" xfId="4941" xr:uid="{00000000-0005-0000-0000-000019060000}"/>
    <cellStyle name="Comma 3 28 3 4" xfId="3431" xr:uid="{00000000-0005-0000-0000-00001A060000}"/>
    <cellStyle name="Comma 3 28 4" xfId="1401" xr:uid="{00000000-0005-0000-0000-00001B060000}"/>
    <cellStyle name="Comma 3 28 4 2" xfId="3645" xr:uid="{00000000-0005-0000-0000-00001C060000}"/>
    <cellStyle name="Comma 3 28 5" xfId="2187" xr:uid="{00000000-0005-0000-0000-00001D060000}"/>
    <cellStyle name="Comma 3 28 5 2" xfId="4431" xr:uid="{00000000-0005-0000-0000-00001E060000}"/>
    <cellStyle name="Comma 3 28 6" xfId="2911" xr:uid="{00000000-0005-0000-0000-00001F060000}"/>
    <cellStyle name="Comma 3 29" xfId="122" xr:uid="{00000000-0005-0000-0000-000020060000}"/>
    <cellStyle name="Comma 3 29 2" xfId="934" xr:uid="{00000000-0005-0000-0000-000021060000}"/>
    <cellStyle name="Comma 3 29 2 2" xfId="1722" xr:uid="{00000000-0005-0000-0000-000022060000}"/>
    <cellStyle name="Comma 3 29 2 2 2" xfId="3966" xr:uid="{00000000-0005-0000-0000-000023060000}"/>
    <cellStyle name="Comma 3 29 2 3" xfId="2446" xr:uid="{00000000-0005-0000-0000-000024060000}"/>
    <cellStyle name="Comma 3 29 2 3 2" xfId="4690" xr:uid="{00000000-0005-0000-0000-000025060000}"/>
    <cellStyle name="Comma 3 29 2 4" xfId="3180" xr:uid="{00000000-0005-0000-0000-000026060000}"/>
    <cellStyle name="Comma 3 29 3" xfId="1187" xr:uid="{00000000-0005-0000-0000-000027060000}"/>
    <cellStyle name="Comma 3 29 3 2" xfId="1974" xr:uid="{00000000-0005-0000-0000-000028060000}"/>
    <cellStyle name="Comma 3 29 3 2 2" xfId="4218" xr:uid="{00000000-0005-0000-0000-000029060000}"/>
    <cellStyle name="Comma 3 29 3 3" xfId="2698" xr:uid="{00000000-0005-0000-0000-00002A060000}"/>
    <cellStyle name="Comma 3 29 3 3 2" xfId="4942" xr:uid="{00000000-0005-0000-0000-00002B060000}"/>
    <cellStyle name="Comma 3 29 3 4" xfId="3432" xr:uid="{00000000-0005-0000-0000-00002C060000}"/>
    <cellStyle name="Comma 3 29 4" xfId="1402" xr:uid="{00000000-0005-0000-0000-00002D060000}"/>
    <cellStyle name="Comma 3 29 4 2" xfId="3646" xr:uid="{00000000-0005-0000-0000-00002E060000}"/>
    <cellStyle name="Comma 3 29 5" xfId="2188" xr:uid="{00000000-0005-0000-0000-00002F060000}"/>
    <cellStyle name="Comma 3 29 5 2" xfId="4432" xr:uid="{00000000-0005-0000-0000-000030060000}"/>
    <cellStyle name="Comma 3 29 6" xfId="2912" xr:uid="{00000000-0005-0000-0000-000031060000}"/>
    <cellStyle name="Comma 3 3" xfId="123" xr:uid="{00000000-0005-0000-0000-000032060000}"/>
    <cellStyle name="Comma 3 3 2" xfId="935" xr:uid="{00000000-0005-0000-0000-000033060000}"/>
    <cellStyle name="Comma 3 3 2 2" xfId="1723" xr:uid="{00000000-0005-0000-0000-000034060000}"/>
    <cellStyle name="Comma 3 3 2 2 2" xfId="3967" xr:uid="{00000000-0005-0000-0000-000035060000}"/>
    <cellStyle name="Comma 3 3 2 3" xfId="2447" xr:uid="{00000000-0005-0000-0000-000036060000}"/>
    <cellStyle name="Comma 3 3 2 3 2" xfId="4691" xr:uid="{00000000-0005-0000-0000-000037060000}"/>
    <cellStyle name="Comma 3 3 2 4" xfId="3181" xr:uid="{00000000-0005-0000-0000-000038060000}"/>
    <cellStyle name="Comma 3 3 3" xfId="1188" xr:uid="{00000000-0005-0000-0000-000039060000}"/>
    <cellStyle name="Comma 3 3 3 2" xfId="1975" xr:uid="{00000000-0005-0000-0000-00003A060000}"/>
    <cellStyle name="Comma 3 3 3 2 2" xfId="4219" xr:uid="{00000000-0005-0000-0000-00003B060000}"/>
    <cellStyle name="Comma 3 3 3 3" xfId="2699" xr:uid="{00000000-0005-0000-0000-00003C060000}"/>
    <cellStyle name="Comma 3 3 3 3 2" xfId="4943" xr:uid="{00000000-0005-0000-0000-00003D060000}"/>
    <cellStyle name="Comma 3 3 3 4" xfId="3433" xr:uid="{00000000-0005-0000-0000-00003E060000}"/>
    <cellStyle name="Comma 3 3 4" xfId="1403" xr:uid="{00000000-0005-0000-0000-00003F060000}"/>
    <cellStyle name="Comma 3 3 4 2" xfId="3647" xr:uid="{00000000-0005-0000-0000-000040060000}"/>
    <cellStyle name="Comma 3 3 5" xfId="2189" xr:uid="{00000000-0005-0000-0000-000041060000}"/>
    <cellStyle name="Comma 3 3 5 2" xfId="4433" xr:uid="{00000000-0005-0000-0000-000042060000}"/>
    <cellStyle name="Comma 3 3 6" xfId="2913" xr:uid="{00000000-0005-0000-0000-000043060000}"/>
    <cellStyle name="Comma 3 30" xfId="124" xr:uid="{00000000-0005-0000-0000-000044060000}"/>
    <cellStyle name="Comma 3 30 2" xfId="936" xr:uid="{00000000-0005-0000-0000-000045060000}"/>
    <cellStyle name="Comma 3 30 2 2" xfId="1724" xr:uid="{00000000-0005-0000-0000-000046060000}"/>
    <cellStyle name="Comma 3 30 2 2 2" xfId="3968" xr:uid="{00000000-0005-0000-0000-000047060000}"/>
    <cellStyle name="Comma 3 30 2 3" xfId="2448" xr:uid="{00000000-0005-0000-0000-000048060000}"/>
    <cellStyle name="Comma 3 30 2 3 2" xfId="4692" xr:uid="{00000000-0005-0000-0000-000049060000}"/>
    <cellStyle name="Comma 3 30 2 4" xfId="3182" xr:uid="{00000000-0005-0000-0000-00004A060000}"/>
    <cellStyle name="Comma 3 30 3" xfId="1189" xr:uid="{00000000-0005-0000-0000-00004B060000}"/>
    <cellStyle name="Comma 3 30 3 2" xfId="1976" xr:uid="{00000000-0005-0000-0000-00004C060000}"/>
    <cellStyle name="Comma 3 30 3 2 2" xfId="4220" xr:uid="{00000000-0005-0000-0000-00004D060000}"/>
    <cellStyle name="Comma 3 30 3 3" xfId="2700" xr:uid="{00000000-0005-0000-0000-00004E060000}"/>
    <cellStyle name="Comma 3 30 3 3 2" xfId="4944" xr:uid="{00000000-0005-0000-0000-00004F060000}"/>
    <cellStyle name="Comma 3 30 3 4" xfId="3434" xr:uid="{00000000-0005-0000-0000-000050060000}"/>
    <cellStyle name="Comma 3 30 4" xfId="1404" xr:uid="{00000000-0005-0000-0000-000051060000}"/>
    <cellStyle name="Comma 3 30 4 2" xfId="3648" xr:uid="{00000000-0005-0000-0000-000052060000}"/>
    <cellStyle name="Comma 3 30 5" xfId="2190" xr:uid="{00000000-0005-0000-0000-000053060000}"/>
    <cellStyle name="Comma 3 30 5 2" xfId="4434" xr:uid="{00000000-0005-0000-0000-000054060000}"/>
    <cellStyle name="Comma 3 30 6" xfId="2914" xr:uid="{00000000-0005-0000-0000-000055060000}"/>
    <cellStyle name="Comma 3 31" xfId="125" xr:uid="{00000000-0005-0000-0000-000056060000}"/>
    <cellStyle name="Comma 3 31 2" xfId="937" xr:uid="{00000000-0005-0000-0000-000057060000}"/>
    <cellStyle name="Comma 3 31 2 2" xfId="1725" xr:uid="{00000000-0005-0000-0000-000058060000}"/>
    <cellStyle name="Comma 3 31 2 2 2" xfId="3969" xr:uid="{00000000-0005-0000-0000-000059060000}"/>
    <cellStyle name="Comma 3 31 2 3" xfId="2449" xr:uid="{00000000-0005-0000-0000-00005A060000}"/>
    <cellStyle name="Comma 3 31 2 3 2" xfId="4693" xr:uid="{00000000-0005-0000-0000-00005B060000}"/>
    <cellStyle name="Comma 3 31 2 4" xfId="3183" xr:uid="{00000000-0005-0000-0000-00005C060000}"/>
    <cellStyle name="Comma 3 31 3" xfId="1190" xr:uid="{00000000-0005-0000-0000-00005D060000}"/>
    <cellStyle name="Comma 3 31 3 2" xfId="1977" xr:uid="{00000000-0005-0000-0000-00005E060000}"/>
    <cellStyle name="Comma 3 31 3 2 2" xfId="4221" xr:uid="{00000000-0005-0000-0000-00005F060000}"/>
    <cellStyle name="Comma 3 31 3 3" xfId="2701" xr:uid="{00000000-0005-0000-0000-000060060000}"/>
    <cellStyle name="Comma 3 31 3 3 2" xfId="4945" xr:uid="{00000000-0005-0000-0000-000061060000}"/>
    <cellStyle name="Comma 3 31 3 4" xfId="3435" xr:uid="{00000000-0005-0000-0000-000062060000}"/>
    <cellStyle name="Comma 3 31 4" xfId="1405" xr:uid="{00000000-0005-0000-0000-000063060000}"/>
    <cellStyle name="Comma 3 31 4 2" xfId="3649" xr:uid="{00000000-0005-0000-0000-000064060000}"/>
    <cellStyle name="Comma 3 31 5" xfId="2191" xr:uid="{00000000-0005-0000-0000-000065060000}"/>
    <cellStyle name="Comma 3 31 5 2" xfId="4435" xr:uid="{00000000-0005-0000-0000-000066060000}"/>
    <cellStyle name="Comma 3 31 6" xfId="2915" xr:uid="{00000000-0005-0000-0000-000067060000}"/>
    <cellStyle name="Comma 3 32" xfId="126" xr:uid="{00000000-0005-0000-0000-000068060000}"/>
    <cellStyle name="Comma 3 32 2" xfId="938" xr:uid="{00000000-0005-0000-0000-000069060000}"/>
    <cellStyle name="Comma 3 32 2 2" xfId="1726" xr:uid="{00000000-0005-0000-0000-00006A060000}"/>
    <cellStyle name="Comma 3 32 2 2 2" xfId="3970" xr:uid="{00000000-0005-0000-0000-00006B060000}"/>
    <cellStyle name="Comma 3 32 2 3" xfId="2450" xr:uid="{00000000-0005-0000-0000-00006C060000}"/>
    <cellStyle name="Comma 3 32 2 3 2" xfId="4694" xr:uid="{00000000-0005-0000-0000-00006D060000}"/>
    <cellStyle name="Comma 3 32 2 4" xfId="3184" xr:uid="{00000000-0005-0000-0000-00006E060000}"/>
    <cellStyle name="Comma 3 32 3" xfId="1191" xr:uid="{00000000-0005-0000-0000-00006F060000}"/>
    <cellStyle name="Comma 3 32 3 2" xfId="1978" xr:uid="{00000000-0005-0000-0000-000070060000}"/>
    <cellStyle name="Comma 3 32 3 2 2" xfId="4222" xr:uid="{00000000-0005-0000-0000-000071060000}"/>
    <cellStyle name="Comma 3 32 3 3" xfId="2702" xr:uid="{00000000-0005-0000-0000-000072060000}"/>
    <cellStyle name="Comma 3 32 3 3 2" xfId="4946" xr:uid="{00000000-0005-0000-0000-000073060000}"/>
    <cellStyle name="Comma 3 32 3 4" xfId="3436" xr:uid="{00000000-0005-0000-0000-000074060000}"/>
    <cellStyle name="Comma 3 32 4" xfId="1406" xr:uid="{00000000-0005-0000-0000-000075060000}"/>
    <cellStyle name="Comma 3 32 4 2" xfId="3650" xr:uid="{00000000-0005-0000-0000-000076060000}"/>
    <cellStyle name="Comma 3 32 5" xfId="2192" xr:uid="{00000000-0005-0000-0000-000077060000}"/>
    <cellStyle name="Comma 3 32 5 2" xfId="4436" xr:uid="{00000000-0005-0000-0000-000078060000}"/>
    <cellStyle name="Comma 3 32 6" xfId="2916" xr:uid="{00000000-0005-0000-0000-000079060000}"/>
    <cellStyle name="Comma 3 33" xfId="127" xr:uid="{00000000-0005-0000-0000-00007A060000}"/>
    <cellStyle name="Comma 3 33 2" xfId="939" xr:uid="{00000000-0005-0000-0000-00007B060000}"/>
    <cellStyle name="Comma 3 33 2 2" xfId="1727" xr:uid="{00000000-0005-0000-0000-00007C060000}"/>
    <cellStyle name="Comma 3 33 2 2 2" xfId="3971" xr:uid="{00000000-0005-0000-0000-00007D060000}"/>
    <cellStyle name="Comma 3 33 2 3" xfId="2451" xr:uid="{00000000-0005-0000-0000-00007E060000}"/>
    <cellStyle name="Comma 3 33 2 3 2" xfId="4695" xr:uid="{00000000-0005-0000-0000-00007F060000}"/>
    <cellStyle name="Comma 3 33 2 4" xfId="3185" xr:uid="{00000000-0005-0000-0000-000080060000}"/>
    <cellStyle name="Comma 3 33 3" xfId="1192" xr:uid="{00000000-0005-0000-0000-000081060000}"/>
    <cellStyle name="Comma 3 33 3 2" xfId="1979" xr:uid="{00000000-0005-0000-0000-000082060000}"/>
    <cellStyle name="Comma 3 33 3 2 2" xfId="4223" xr:uid="{00000000-0005-0000-0000-000083060000}"/>
    <cellStyle name="Comma 3 33 3 3" xfId="2703" xr:uid="{00000000-0005-0000-0000-000084060000}"/>
    <cellStyle name="Comma 3 33 3 3 2" xfId="4947" xr:uid="{00000000-0005-0000-0000-000085060000}"/>
    <cellStyle name="Comma 3 33 3 4" xfId="3437" xr:uid="{00000000-0005-0000-0000-000086060000}"/>
    <cellStyle name="Comma 3 33 4" xfId="1407" xr:uid="{00000000-0005-0000-0000-000087060000}"/>
    <cellStyle name="Comma 3 33 4 2" xfId="3651" xr:uid="{00000000-0005-0000-0000-000088060000}"/>
    <cellStyle name="Comma 3 33 5" xfId="2193" xr:uid="{00000000-0005-0000-0000-000089060000}"/>
    <cellStyle name="Comma 3 33 5 2" xfId="4437" xr:uid="{00000000-0005-0000-0000-00008A060000}"/>
    <cellStyle name="Comma 3 33 6" xfId="2917" xr:uid="{00000000-0005-0000-0000-00008B060000}"/>
    <cellStyle name="Comma 3 34" xfId="128" xr:uid="{00000000-0005-0000-0000-00008C060000}"/>
    <cellStyle name="Comma 3 34 2" xfId="940" xr:uid="{00000000-0005-0000-0000-00008D060000}"/>
    <cellStyle name="Comma 3 34 2 2" xfId="1728" xr:uid="{00000000-0005-0000-0000-00008E060000}"/>
    <cellStyle name="Comma 3 34 2 2 2" xfId="3972" xr:uid="{00000000-0005-0000-0000-00008F060000}"/>
    <cellStyle name="Comma 3 34 2 3" xfId="2452" xr:uid="{00000000-0005-0000-0000-000090060000}"/>
    <cellStyle name="Comma 3 34 2 3 2" xfId="4696" xr:uid="{00000000-0005-0000-0000-000091060000}"/>
    <cellStyle name="Comma 3 34 2 4" xfId="3186" xr:uid="{00000000-0005-0000-0000-000092060000}"/>
    <cellStyle name="Comma 3 34 3" xfId="1193" xr:uid="{00000000-0005-0000-0000-000093060000}"/>
    <cellStyle name="Comma 3 34 3 2" xfId="1980" xr:uid="{00000000-0005-0000-0000-000094060000}"/>
    <cellStyle name="Comma 3 34 3 2 2" xfId="4224" xr:uid="{00000000-0005-0000-0000-000095060000}"/>
    <cellStyle name="Comma 3 34 3 3" xfId="2704" xr:uid="{00000000-0005-0000-0000-000096060000}"/>
    <cellStyle name="Comma 3 34 3 3 2" xfId="4948" xr:uid="{00000000-0005-0000-0000-000097060000}"/>
    <cellStyle name="Comma 3 34 3 4" xfId="3438" xr:uid="{00000000-0005-0000-0000-000098060000}"/>
    <cellStyle name="Comma 3 34 4" xfId="1408" xr:uid="{00000000-0005-0000-0000-000099060000}"/>
    <cellStyle name="Comma 3 34 4 2" xfId="3652" xr:uid="{00000000-0005-0000-0000-00009A060000}"/>
    <cellStyle name="Comma 3 34 5" xfId="2194" xr:uid="{00000000-0005-0000-0000-00009B060000}"/>
    <cellStyle name="Comma 3 34 5 2" xfId="4438" xr:uid="{00000000-0005-0000-0000-00009C060000}"/>
    <cellStyle name="Comma 3 34 6" xfId="2918" xr:uid="{00000000-0005-0000-0000-00009D060000}"/>
    <cellStyle name="Comma 3 35" xfId="129" xr:uid="{00000000-0005-0000-0000-00009E060000}"/>
    <cellStyle name="Comma 3 35 2" xfId="941" xr:uid="{00000000-0005-0000-0000-00009F060000}"/>
    <cellStyle name="Comma 3 35 2 2" xfId="1729" xr:uid="{00000000-0005-0000-0000-0000A0060000}"/>
    <cellStyle name="Comma 3 35 2 2 2" xfId="3973" xr:uid="{00000000-0005-0000-0000-0000A1060000}"/>
    <cellStyle name="Comma 3 35 2 3" xfId="2453" xr:uid="{00000000-0005-0000-0000-0000A2060000}"/>
    <cellStyle name="Comma 3 35 2 3 2" xfId="4697" xr:uid="{00000000-0005-0000-0000-0000A3060000}"/>
    <cellStyle name="Comma 3 35 2 4" xfId="3187" xr:uid="{00000000-0005-0000-0000-0000A4060000}"/>
    <cellStyle name="Comma 3 35 3" xfId="1194" xr:uid="{00000000-0005-0000-0000-0000A5060000}"/>
    <cellStyle name="Comma 3 35 3 2" xfId="1981" xr:uid="{00000000-0005-0000-0000-0000A6060000}"/>
    <cellStyle name="Comma 3 35 3 2 2" xfId="4225" xr:uid="{00000000-0005-0000-0000-0000A7060000}"/>
    <cellStyle name="Comma 3 35 3 3" xfId="2705" xr:uid="{00000000-0005-0000-0000-0000A8060000}"/>
    <cellStyle name="Comma 3 35 3 3 2" xfId="4949" xr:uid="{00000000-0005-0000-0000-0000A9060000}"/>
    <cellStyle name="Comma 3 35 3 4" xfId="3439" xr:uid="{00000000-0005-0000-0000-0000AA060000}"/>
    <cellStyle name="Comma 3 35 4" xfId="1409" xr:uid="{00000000-0005-0000-0000-0000AB060000}"/>
    <cellStyle name="Comma 3 35 4 2" xfId="3653" xr:uid="{00000000-0005-0000-0000-0000AC060000}"/>
    <cellStyle name="Comma 3 35 5" xfId="2195" xr:uid="{00000000-0005-0000-0000-0000AD060000}"/>
    <cellStyle name="Comma 3 35 5 2" xfId="4439" xr:uid="{00000000-0005-0000-0000-0000AE060000}"/>
    <cellStyle name="Comma 3 35 6" xfId="2919" xr:uid="{00000000-0005-0000-0000-0000AF060000}"/>
    <cellStyle name="Comma 3 36" xfId="130" xr:uid="{00000000-0005-0000-0000-0000B0060000}"/>
    <cellStyle name="Comma 3 36 2" xfId="942" xr:uid="{00000000-0005-0000-0000-0000B1060000}"/>
    <cellStyle name="Comma 3 36 2 2" xfId="1730" xr:uid="{00000000-0005-0000-0000-0000B2060000}"/>
    <cellStyle name="Comma 3 36 2 2 2" xfId="3974" xr:uid="{00000000-0005-0000-0000-0000B3060000}"/>
    <cellStyle name="Comma 3 36 2 3" xfId="2454" xr:uid="{00000000-0005-0000-0000-0000B4060000}"/>
    <cellStyle name="Comma 3 36 2 3 2" xfId="4698" xr:uid="{00000000-0005-0000-0000-0000B5060000}"/>
    <cellStyle name="Comma 3 36 2 4" xfId="3188" xr:uid="{00000000-0005-0000-0000-0000B6060000}"/>
    <cellStyle name="Comma 3 36 3" xfId="1195" xr:uid="{00000000-0005-0000-0000-0000B7060000}"/>
    <cellStyle name="Comma 3 36 3 2" xfId="1982" xr:uid="{00000000-0005-0000-0000-0000B8060000}"/>
    <cellStyle name="Comma 3 36 3 2 2" xfId="4226" xr:uid="{00000000-0005-0000-0000-0000B9060000}"/>
    <cellStyle name="Comma 3 36 3 3" xfId="2706" xr:uid="{00000000-0005-0000-0000-0000BA060000}"/>
    <cellStyle name="Comma 3 36 3 3 2" xfId="4950" xr:uid="{00000000-0005-0000-0000-0000BB060000}"/>
    <cellStyle name="Comma 3 36 3 4" xfId="3440" xr:uid="{00000000-0005-0000-0000-0000BC060000}"/>
    <cellStyle name="Comma 3 36 4" xfId="1410" xr:uid="{00000000-0005-0000-0000-0000BD060000}"/>
    <cellStyle name="Comma 3 36 4 2" xfId="3654" xr:uid="{00000000-0005-0000-0000-0000BE060000}"/>
    <cellStyle name="Comma 3 36 5" xfId="2196" xr:uid="{00000000-0005-0000-0000-0000BF060000}"/>
    <cellStyle name="Comma 3 36 5 2" xfId="4440" xr:uid="{00000000-0005-0000-0000-0000C0060000}"/>
    <cellStyle name="Comma 3 36 6" xfId="2920" xr:uid="{00000000-0005-0000-0000-0000C1060000}"/>
    <cellStyle name="Comma 3 37" xfId="131" xr:uid="{00000000-0005-0000-0000-0000C2060000}"/>
    <cellStyle name="Comma 3 37 2" xfId="943" xr:uid="{00000000-0005-0000-0000-0000C3060000}"/>
    <cellStyle name="Comma 3 37 2 2" xfId="1731" xr:uid="{00000000-0005-0000-0000-0000C4060000}"/>
    <cellStyle name="Comma 3 37 2 2 2" xfId="3975" xr:uid="{00000000-0005-0000-0000-0000C5060000}"/>
    <cellStyle name="Comma 3 37 2 3" xfId="2455" xr:uid="{00000000-0005-0000-0000-0000C6060000}"/>
    <cellStyle name="Comma 3 37 2 3 2" xfId="4699" xr:uid="{00000000-0005-0000-0000-0000C7060000}"/>
    <cellStyle name="Comma 3 37 2 4" xfId="3189" xr:uid="{00000000-0005-0000-0000-0000C8060000}"/>
    <cellStyle name="Comma 3 37 3" xfId="1196" xr:uid="{00000000-0005-0000-0000-0000C9060000}"/>
    <cellStyle name="Comma 3 37 3 2" xfId="1983" xr:uid="{00000000-0005-0000-0000-0000CA060000}"/>
    <cellStyle name="Comma 3 37 3 2 2" xfId="4227" xr:uid="{00000000-0005-0000-0000-0000CB060000}"/>
    <cellStyle name="Comma 3 37 3 3" xfId="2707" xr:uid="{00000000-0005-0000-0000-0000CC060000}"/>
    <cellStyle name="Comma 3 37 3 3 2" xfId="4951" xr:uid="{00000000-0005-0000-0000-0000CD060000}"/>
    <cellStyle name="Comma 3 37 3 4" xfId="3441" xr:uid="{00000000-0005-0000-0000-0000CE060000}"/>
    <cellStyle name="Comma 3 37 4" xfId="1411" xr:uid="{00000000-0005-0000-0000-0000CF060000}"/>
    <cellStyle name="Comma 3 37 4 2" xfId="3655" xr:uid="{00000000-0005-0000-0000-0000D0060000}"/>
    <cellStyle name="Comma 3 37 5" xfId="2197" xr:uid="{00000000-0005-0000-0000-0000D1060000}"/>
    <cellStyle name="Comma 3 37 5 2" xfId="4441" xr:uid="{00000000-0005-0000-0000-0000D2060000}"/>
    <cellStyle name="Comma 3 37 6" xfId="2921" xr:uid="{00000000-0005-0000-0000-0000D3060000}"/>
    <cellStyle name="Comma 3 38" xfId="132" xr:uid="{00000000-0005-0000-0000-0000D4060000}"/>
    <cellStyle name="Comma 3 38 2" xfId="944" xr:uid="{00000000-0005-0000-0000-0000D5060000}"/>
    <cellStyle name="Comma 3 38 2 2" xfId="1732" xr:uid="{00000000-0005-0000-0000-0000D6060000}"/>
    <cellStyle name="Comma 3 38 2 2 2" xfId="3976" xr:uid="{00000000-0005-0000-0000-0000D7060000}"/>
    <cellStyle name="Comma 3 38 2 3" xfId="2456" xr:uid="{00000000-0005-0000-0000-0000D8060000}"/>
    <cellStyle name="Comma 3 38 2 3 2" xfId="4700" xr:uid="{00000000-0005-0000-0000-0000D9060000}"/>
    <cellStyle name="Comma 3 38 2 4" xfId="3190" xr:uid="{00000000-0005-0000-0000-0000DA060000}"/>
    <cellStyle name="Comma 3 38 3" xfId="1197" xr:uid="{00000000-0005-0000-0000-0000DB060000}"/>
    <cellStyle name="Comma 3 38 3 2" xfId="1984" xr:uid="{00000000-0005-0000-0000-0000DC060000}"/>
    <cellStyle name="Comma 3 38 3 2 2" xfId="4228" xr:uid="{00000000-0005-0000-0000-0000DD060000}"/>
    <cellStyle name="Comma 3 38 3 3" xfId="2708" xr:uid="{00000000-0005-0000-0000-0000DE060000}"/>
    <cellStyle name="Comma 3 38 3 3 2" xfId="4952" xr:uid="{00000000-0005-0000-0000-0000DF060000}"/>
    <cellStyle name="Comma 3 38 3 4" xfId="3442" xr:uid="{00000000-0005-0000-0000-0000E0060000}"/>
    <cellStyle name="Comma 3 38 4" xfId="1412" xr:uid="{00000000-0005-0000-0000-0000E1060000}"/>
    <cellStyle name="Comma 3 38 4 2" xfId="3656" xr:uid="{00000000-0005-0000-0000-0000E2060000}"/>
    <cellStyle name="Comma 3 38 5" xfId="2198" xr:uid="{00000000-0005-0000-0000-0000E3060000}"/>
    <cellStyle name="Comma 3 38 5 2" xfId="4442" xr:uid="{00000000-0005-0000-0000-0000E4060000}"/>
    <cellStyle name="Comma 3 38 6" xfId="2922" xr:uid="{00000000-0005-0000-0000-0000E5060000}"/>
    <cellStyle name="Comma 3 39" xfId="133" xr:uid="{00000000-0005-0000-0000-0000E6060000}"/>
    <cellStyle name="Comma 3 39 2" xfId="945" xr:uid="{00000000-0005-0000-0000-0000E7060000}"/>
    <cellStyle name="Comma 3 39 2 2" xfId="1733" xr:uid="{00000000-0005-0000-0000-0000E8060000}"/>
    <cellStyle name="Comma 3 39 2 2 2" xfId="3977" xr:uid="{00000000-0005-0000-0000-0000E9060000}"/>
    <cellStyle name="Comma 3 39 2 3" xfId="2457" xr:uid="{00000000-0005-0000-0000-0000EA060000}"/>
    <cellStyle name="Comma 3 39 2 3 2" xfId="4701" xr:uid="{00000000-0005-0000-0000-0000EB060000}"/>
    <cellStyle name="Comma 3 39 2 4" xfId="3191" xr:uid="{00000000-0005-0000-0000-0000EC060000}"/>
    <cellStyle name="Comma 3 39 3" xfId="1198" xr:uid="{00000000-0005-0000-0000-0000ED060000}"/>
    <cellStyle name="Comma 3 39 3 2" xfId="1985" xr:uid="{00000000-0005-0000-0000-0000EE060000}"/>
    <cellStyle name="Comma 3 39 3 2 2" xfId="4229" xr:uid="{00000000-0005-0000-0000-0000EF060000}"/>
    <cellStyle name="Comma 3 39 3 3" xfId="2709" xr:uid="{00000000-0005-0000-0000-0000F0060000}"/>
    <cellStyle name="Comma 3 39 3 3 2" xfId="4953" xr:uid="{00000000-0005-0000-0000-0000F1060000}"/>
    <cellStyle name="Comma 3 39 3 4" xfId="3443" xr:uid="{00000000-0005-0000-0000-0000F2060000}"/>
    <cellStyle name="Comma 3 39 4" xfId="1413" xr:uid="{00000000-0005-0000-0000-0000F3060000}"/>
    <cellStyle name="Comma 3 39 4 2" xfId="3657" xr:uid="{00000000-0005-0000-0000-0000F4060000}"/>
    <cellStyle name="Comma 3 39 5" xfId="2199" xr:uid="{00000000-0005-0000-0000-0000F5060000}"/>
    <cellStyle name="Comma 3 39 5 2" xfId="4443" xr:uid="{00000000-0005-0000-0000-0000F6060000}"/>
    <cellStyle name="Comma 3 39 6" xfId="2923" xr:uid="{00000000-0005-0000-0000-0000F7060000}"/>
    <cellStyle name="Comma 3 4" xfId="134" xr:uid="{00000000-0005-0000-0000-0000F8060000}"/>
    <cellStyle name="Comma 3 4 2" xfId="946" xr:uid="{00000000-0005-0000-0000-0000F9060000}"/>
    <cellStyle name="Comma 3 4 2 2" xfId="1734" xr:uid="{00000000-0005-0000-0000-0000FA060000}"/>
    <cellStyle name="Comma 3 4 2 2 2" xfId="3978" xr:uid="{00000000-0005-0000-0000-0000FB060000}"/>
    <cellStyle name="Comma 3 4 2 3" xfId="2458" xr:uid="{00000000-0005-0000-0000-0000FC060000}"/>
    <cellStyle name="Comma 3 4 2 3 2" xfId="4702" xr:uid="{00000000-0005-0000-0000-0000FD060000}"/>
    <cellStyle name="Comma 3 4 2 4" xfId="3192" xr:uid="{00000000-0005-0000-0000-0000FE060000}"/>
    <cellStyle name="Comma 3 4 3" xfId="1199" xr:uid="{00000000-0005-0000-0000-0000FF060000}"/>
    <cellStyle name="Comma 3 4 3 2" xfId="1986" xr:uid="{00000000-0005-0000-0000-000000070000}"/>
    <cellStyle name="Comma 3 4 3 2 2" xfId="4230" xr:uid="{00000000-0005-0000-0000-000001070000}"/>
    <cellStyle name="Comma 3 4 3 3" xfId="2710" xr:uid="{00000000-0005-0000-0000-000002070000}"/>
    <cellStyle name="Comma 3 4 3 3 2" xfId="4954" xr:uid="{00000000-0005-0000-0000-000003070000}"/>
    <cellStyle name="Comma 3 4 3 4" xfId="3444" xr:uid="{00000000-0005-0000-0000-000004070000}"/>
    <cellStyle name="Comma 3 4 4" xfId="1414" xr:uid="{00000000-0005-0000-0000-000005070000}"/>
    <cellStyle name="Comma 3 4 4 2" xfId="3658" xr:uid="{00000000-0005-0000-0000-000006070000}"/>
    <cellStyle name="Comma 3 4 5" xfId="2200" xr:uid="{00000000-0005-0000-0000-000007070000}"/>
    <cellStyle name="Comma 3 4 5 2" xfId="4444" xr:uid="{00000000-0005-0000-0000-000008070000}"/>
    <cellStyle name="Comma 3 4 6" xfId="2924" xr:uid="{00000000-0005-0000-0000-000009070000}"/>
    <cellStyle name="Comma 3 40" xfId="135" xr:uid="{00000000-0005-0000-0000-00000A070000}"/>
    <cellStyle name="Comma 3 40 2" xfId="947" xr:uid="{00000000-0005-0000-0000-00000B070000}"/>
    <cellStyle name="Comma 3 40 2 2" xfId="1735" xr:uid="{00000000-0005-0000-0000-00000C070000}"/>
    <cellStyle name="Comma 3 40 2 2 2" xfId="3979" xr:uid="{00000000-0005-0000-0000-00000D070000}"/>
    <cellStyle name="Comma 3 40 2 3" xfId="2459" xr:uid="{00000000-0005-0000-0000-00000E070000}"/>
    <cellStyle name="Comma 3 40 2 3 2" xfId="4703" xr:uid="{00000000-0005-0000-0000-00000F070000}"/>
    <cellStyle name="Comma 3 40 2 4" xfId="3193" xr:uid="{00000000-0005-0000-0000-000010070000}"/>
    <cellStyle name="Comma 3 40 3" xfId="1200" xr:uid="{00000000-0005-0000-0000-000011070000}"/>
    <cellStyle name="Comma 3 40 3 2" xfId="1987" xr:uid="{00000000-0005-0000-0000-000012070000}"/>
    <cellStyle name="Comma 3 40 3 2 2" xfId="4231" xr:uid="{00000000-0005-0000-0000-000013070000}"/>
    <cellStyle name="Comma 3 40 3 3" xfId="2711" xr:uid="{00000000-0005-0000-0000-000014070000}"/>
    <cellStyle name="Comma 3 40 3 3 2" xfId="4955" xr:uid="{00000000-0005-0000-0000-000015070000}"/>
    <cellStyle name="Comma 3 40 3 4" xfId="3445" xr:uid="{00000000-0005-0000-0000-000016070000}"/>
    <cellStyle name="Comma 3 40 4" xfId="1415" xr:uid="{00000000-0005-0000-0000-000017070000}"/>
    <cellStyle name="Comma 3 40 4 2" xfId="3659" xr:uid="{00000000-0005-0000-0000-000018070000}"/>
    <cellStyle name="Comma 3 40 5" xfId="2201" xr:uid="{00000000-0005-0000-0000-000019070000}"/>
    <cellStyle name="Comma 3 40 5 2" xfId="4445" xr:uid="{00000000-0005-0000-0000-00001A070000}"/>
    <cellStyle name="Comma 3 40 6" xfId="2925" xr:uid="{00000000-0005-0000-0000-00001B070000}"/>
    <cellStyle name="Comma 3 41" xfId="136" xr:uid="{00000000-0005-0000-0000-00001C070000}"/>
    <cellStyle name="Comma 3 41 2" xfId="948" xr:uid="{00000000-0005-0000-0000-00001D070000}"/>
    <cellStyle name="Comma 3 41 2 2" xfId="1736" xr:uid="{00000000-0005-0000-0000-00001E070000}"/>
    <cellStyle name="Comma 3 41 2 2 2" xfId="3980" xr:uid="{00000000-0005-0000-0000-00001F070000}"/>
    <cellStyle name="Comma 3 41 2 3" xfId="2460" xr:uid="{00000000-0005-0000-0000-000020070000}"/>
    <cellStyle name="Comma 3 41 2 3 2" xfId="4704" xr:uid="{00000000-0005-0000-0000-000021070000}"/>
    <cellStyle name="Comma 3 41 2 4" xfId="3194" xr:uid="{00000000-0005-0000-0000-000022070000}"/>
    <cellStyle name="Comma 3 41 3" xfId="1201" xr:uid="{00000000-0005-0000-0000-000023070000}"/>
    <cellStyle name="Comma 3 41 3 2" xfId="1988" xr:uid="{00000000-0005-0000-0000-000024070000}"/>
    <cellStyle name="Comma 3 41 3 2 2" xfId="4232" xr:uid="{00000000-0005-0000-0000-000025070000}"/>
    <cellStyle name="Comma 3 41 3 3" xfId="2712" xr:uid="{00000000-0005-0000-0000-000026070000}"/>
    <cellStyle name="Comma 3 41 3 3 2" xfId="4956" xr:uid="{00000000-0005-0000-0000-000027070000}"/>
    <cellStyle name="Comma 3 41 3 4" xfId="3446" xr:uid="{00000000-0005-0000-0000-000028070000}"/>
    <cellStyle name="Comma 3 41 4" xfId="1416" xr:uid="{00000000-0005-0000-0000-000029070000}"/>
    <cellStyle name="Comma 3 41 4 2" xfId="3660" xr:uid="{00000000-0005-0000-0000-00002A070000}"/>
    <cellStyle name="Comma 3 41 5" xfId="2202" xr:uid="{00000000-0005-0000-0000-00002B070000}"/>
    <cellStyle name="Comma 3 41 5 2" xfId="4446" xr:uid="{00000000-0005-0000-0000-00002C070000}"/>
    <cellStyle name="Comma 3 41 6" xfId="2926" xr:uid="{00000000-0005-0000-0000-00002D070000}"/>
    <cellStyle name="Comma 3 42" xfId="137" xr:uid="{00000000-0005-0000-0000-00002E070000}"/>
    <cellStyle name="Comma 3 42 2" xfId="949" xr:uid="{00000000-0005-0000-0000-00002F070000}"/>
    <cellStyle name="Comma 3 42 2 2" xfId="1737" xr:uid="{00000000-0005-0000-0000-000030070000}"/>
    <cellStyle name="Comma 3 42 2 2 2" xfId="3981" xr:uid="{00000000-0005-0000-0000-000031070000}"/>
    <cellStyle name="Comma 3 42 2 3" xfId="2461" xr:uid="{00000000-0005-0000-0000-000032070000}"/>
    <cellStyle name="Comma 3 42 2 3 2" xfId="4705" xr:uid="{00000000-0005-0000-0000-000033070000}"/>
    <cellStyle name="Comma 3 42 2 4" xfId="3195" xr:uid="{00000000-0005-0000-0000-000034070000}"/>
    <cellStyle name="Comma 3 42 3" xfId="1202" xr:uid="{00000000-0005-0000-0000-000035070000}"/>
    <cellStyle name="Comma 3 42 3 2" xfId="1989" xr:uid="{00000000-0005-0000-0000-000036070000}"/>
    <cellStyle name="Comma 3 42 3 2 2" xfId="4233" xr:uid="{00000000-0005-0000-0000-000037070000}"/>
    <cellStyle name="Comma 3 42 3 3" xfId="2713" xr:uid="{00000000-0005-0000-0000-000038070000}"/>
    <cellStyle name="Comma 3 42 3 3 2" xfId="4957" xr:uid="{00000000-0005-0000-0000-000039070000}"/>
    <cellStyle name="Comma 3 42 3 4" xfId="3447" xr:uid="{00000000-0005-0000-0000-00003A070000}"/>
    <cellStyle name="Comma 3 42 4" xfId="1417" xr:uid="{00000000-0005-0000-0000-00003B070000}"/>
    <cellStyle name="Comma 3 42 4 2" xfId="3661" xr:uid="{00000000-0005-0000-0000-00003C070000}"/>
    <cellStyle name="Comma 3 42 5" xfId="2203" xr:uid="{00000000-0005-0000-0000-00003D070000}"/>
    <cellStyle name="Comma 3 42 5 2" xfId="4447" xr:uid="{00000000-0005-0000-0000-00003E070000}"/>
    <cellStyle name="Comma 3 42 6" xfId="2927" xr:uid="{00000000-0005-0000-0000-00003F070000}"/>
    <cellStyle name="Comma 3 43" xfId="138" xr:uid="{00000000-0005-0000-0000-000040070000}"/>
    <cellStyle name="Comma 3 43 2" xfId="950" xr:uid="{00000000-0005-0000-0000-000041070000}"/>
    <cellStyle name="Comma 3 43 2 2" xfId="1738" xr:uid="{00000000-0005-0000-0000-000042070000}"/>
    <cellStyle name="Comma 3 43 2 2 2" xfId="3982" xr:uid="{00000000-0005-0000-0000-000043070000}"/>
    <cellStyle name="Comma 3 43 2 3" xfId="2462" xr:uid="{00000000-0005-0000-0000-000044070000}"/>
    <cellStyle name="Comma 3 43 2 3 2" xfId="4706" xr:uid="{00000000-0005-0000-0000-000045070000}"/>
    <cellStyle name="Comma 3 43 2 4" xfId="3196" xr:uid="{00000000-0005-0000-0000-000046070000}"/>
    <cellStyle name="Comma 3 43 3" xfId="1203" xr:uid="{00000000-0005-0000-0000-000047070000}"/>
    <cellStyle name="Comma 3 43 3 2" xfId="1990" xr:uid="{00000000-0005-0000-0000-000048070000}"/>
    <cellStyle name="Comma 3 43 3 2 2" xfId="4234" xr:uid="{00000000-0005-0000-0000-000049070000}"/>
    <cellStyle name="Comma 3 43 3 3" xfId="2714" xr:uid="{00000000-0005-0000-0000-00004A070000}"/>
    <cellStyle name="Comma 3 43 3 3 2" xfId="4958" xr:uid="{00000000-0005-0000-0000-00004B070000}"/>
    <cellStyle name="Comma 3 43 3 4" xfId="3448" xr:uid="{00000000-0005-0000-0000-00004C070000}"/>
    <cellStyle name="Comma 3 43 4" xfId="1418" xr:uid="{00000000-0005-0000-0000-00004D070000}"/>
    <cellStyle name="Comma 3 43 4 2" xfId="3662" xr:uid="{00000000-0005-0000-0000-00004E070000}"/>
    <cellStyle name="Comma 3 43 5" xfId="2204" xr:uid="{00000000-0005-0000-0000-00004F070000}"/>
    <cellStyle name="Comma 3 43 5 2" xfId="4448" xr:uid="{00000000-0005-0000-0000-000050070000}"/>
    <cellStyle name="Comma 3 43 6" xfId="2928" xr:uid="{00000000-0005-0000-0000-000051070000}"/>
    <cellStyle name="Comma 3 44" xfId="139" xr:uid="{00000000-0005-0000-0000-000052070000}"/>
    <cellStyle name="Comma 3 44 2" xfId="951" xr:uid="{00000000-0005-0000-0000-000053070000}"/>
    <cellStyle name="Comma 3 44 2 2" xfId="1739" xr:uid="{00000000-0005-0000-0000-000054070000}"/>
    <cellStyle name="Comma 3 44 2 2 2" xfId="3983" xr:uid="{00000000-0005-0000-0000-000055070000}"/>
    <cellStyle name="Comma 3 44 2 3" xfId="2463" xr:uid="{00000000-0005-0000-0000-000056070000}"/>
    <cellStyle name="Comma 3 44 2 3 2" xfId="4707" xr:uid="{00000000-0005-0000-0000-000057070000}"/>
    <cellStyle name="Comma 3 44 2 4" xfId="3197" xr:uid="{00000000-0005-0000-0000-000058070000}"/>
    <cellStyle name="Comma 3 44 3" xfId="1204" xr:uid="{00000000-0005-0000-0000-000059070000}"/>
    <cellStyle name="Comma 3 44 3 2" xfId="1991" xr:uid="{00000000-0005-0000-0000-00005A070000}"/>
    <cellStyle name="Comma 3 44 3 2 2" xfId="4235" xr:uid="{00000000-0005-0000-0000-00005B070000}"/>
    <cellStyle name="Comma 3 44 3 3" xfId="2715" xr:uid="{00000000-0005-0000-0000-00005C070000}"/>
    <cellStyle name="Comma 3 44 3 3 2" xfId="4959" xr:uid="{00000000-0005-0000-0000-00005D070000}"/>
    <cellStyle name="Comma 3 44 3 4" xfId="3449" xr:uid="{00000000-0005-0000-0000-00005E070000}"/>
    <cellStyle name="Comma 3 44 4" xfId="1419" xr:uid="{00000000-0005-0000-0000-00005F070000}"/>
    <cellStyle name="Comma 3 44 4 2" xfId="3663" xr:uid="{00000000-0005-0000-0000-000060070000}"/>
    <cellStyle name="Comma 3 44 5" xfId="2205" xr:uid="{00000000-0005-0000-0000-000061070000}"/>
    <cellStyle name="Comma 3 44 5 2" xfId="4449" xr:uid="{00000000-0005-0000-0000-000062070000}"/>
    <cellStyle name="Comma 3 44 6" xfId="2929" xr:uid="{00000000-0005-0000-0000-000063070000}"/>
    <cellStyle name="Comma 3 45" xfId="140" xr:uid="{00000000-0005-0000-0000-000064070000}"/>
    <cellStyle name="Comma 3 45 2" xfId="952" xr:uid="{00000000-0005-0000-0000-000065070000}"/>
    <cellStyle name="Comma 3 45 2 2" xfId="1740" xr:uid="{00000000-0005-0000-0000-000066070000}"/>
    <cellStyle name="Comma 3 45 2 2 2" xfId="3984" xr:uid="{00000000-0005-0000-0000-000067070000}"/>
    <cellStyle name="Comma 3 45 2 3" xfId="2464" xr:uid="{00000000-0005-0000-0000-000068070000}"/>
    <cellStyle name="Comma 3 45 2 3 2" xfId="4708" xr:uid="{00000000-0005-0000-0000-000069070000}"/>
    <cellStyle name="Comma 3 45 2 4" xfId="3198" xr:uid="{00000000-0005-0000-0000-00006A070000}"/>
    <cellStyle name="Comma 3 45 3" xfId="1205" xr:uid="{00000000-0005-0000-0000-00006B070000}"/>
    <cellStyle name="Comma 3 45 3 2" xfId="1992" xr:uid="{00000000-0005-0000-0000-00006C070000}"/>
    <cellStyle name="Comma 3 45 3 2 2" xfId="4236" xr:uid="{00000000-0005-0000-0000-00006D070000}"/>
    <cellStyle name="Comma 3 45 3 3" xfId="2716" xr:uid="{00000000-0005-0000-0000-00006E070000}"/>
    <cellStyle name="Comma 3 45 3 3 2" xfId="4960" xr:uid="{00000000-0005-0000-0000-00006F070000}"/>
    <cellStyle name="Comma 3 45 3 4" xfId="3450" xr:uid="{00000000-0005-0000-0000-000070070000}"/>
    <cellStyle name="Comma 3 45 4" xfId="1420" xr:uid="{00000000-0005-0000-0000-000071070000}"/>
    <cellStyle name="Comma 3 45 4 2" xfId="3664" xr:uid="{00000000-0005-0000-0000-000072070000}"/>
    <cellStyle name="Comma 3 45 5" xfId="2206" xr:uid="{00000000-0005-0000-0000-000073070000}"/>
    <cellStyle name="Comma 3 45 5 2" xfId="4450" xr:uid="{00000000-0005-0000-0000-000074070000}"/>
    <cellStyle name="Comma 3 45 6" xfId="2930" xr:uid="{00000000-0005-0000-0000-000075070000}"/>
    <cellStyle name="Comma 3 46" xfId="141" xr:uid="{00000000-0005-0000-0000-000076070000}"/>
    <cellStyle name="Comma 3 46 2" xfId="953" xr:uid="{00000000-0005-0000-0000-000077070000}"/>
    <cellStyle name="Comma 3 46 2 2" xfId="1741" xr:uid="{00000000-0005-0000-0000-000078070000}"/>
    <cellStyle name="Comma 3 46 2 2 2" xfId="3985" xr:uid="{00000000-0005-0000-0000-000079070000}"/>
    <cellStyle name="Comma 3 46 2 3" xfId="2465" xr:uid="{00000000-0005-0000-0000-00007A070000}"/>
    <cellStyle name="Comma 3 46 2 3 2" xfId="4709" xr:uid="{00000000-0005-0000-0000-00007B070000}"/>
    <cellStyle name="Comma 3 46 2 4" xfId="3199" xr:uid="{00000000-0005-0000-0000-00007C070000}"/>
    <cellStyle name="Comma 3 46 3" xfId="1206" xr:uid="{00000000-0005-0000-0000-00007D070000}"/>
    <cellStyle name="Comma 3 46 3 2" xfId="1993" xr:uid="{00000000-0005-0000-0000-00007E070000}"/>
    <cellStyle name="Comma 3 46 3 2 2" xfId="4237" xr:uid="{00000000-0005-0000-0000-00007F070000}"/>
    <cellStyle name="Comma 3 46 3 3" xfId="2717" xr:uid="{00000000-0005-0000-0000-000080070000}"/>
    <cellStyle name="Comma 3 46 3 3 2" xfId="4961" xr:uid="{00000000-0005-0000-0000-000081070000}"/>
    <cellStyle name="Comma 3 46 3 4" xfId="3451" xr:uid="{00000000-0005-0000-0000-000082070000}"/>
    <cellStyle name="Comma 3 46 4" xfId="1421" xr:uid="{00000000-0005-0000-0000-000083070000}"/>
    <cellStyle name="Comma 3 46 4 2" xfId="3665" xr:uid="{00000000-0005-0000-0000-000084070000}"/>
    <cellStyle name="Comma 3 46 5" xfId="2207" xr:uid="{00000000-0005-0000-0000-000085070000}"/>
    <cellStyle name="Comma 3 46 5 2" xfId="4451" xr:uid="{00000000-0005-0000-0000-000086070000}"/>
    <cellStyle name="Comma 3 46 6" xfId="2931" xr:uid="{00000000-0005-0000-0000-000087070000}"/>
    <cellStyle name="Comma 3 47" xfId="142" xr:uid="{00000000-0005-0000-0000-000088070000}"/>
    <cellStyle name="Comma 3 47 2" xfId="954" xr:uid="{00000000-0005-0000-0000-000089070000}"/>
    <cellStyle name="Comma 3 47 2 2" xfId="1742" xr:uid="{00000000-0005-0000-0000-00008A070000}"/>
    <cellStyle name="Comma 3 47 2 2 2" xfId="3986" xr:uid="{00000000-0005-0000-0000-00008B070000}"/>
    <cellStyle name="Comma 3 47 2 3" xfId="2466" xr:uid="{00000000-0005-0000-0000-00008C070000}"/>
    <cellStyle name="Comma 3 47 2 3 2" xfId="4710" xr:uid="{00000000-0005-0000-0000-00008D070000}"/>
    <cellStyle name="Comma 3 47 2 4" xfId="3200" xr:uid="{00000000-0005-0000-0000-00008E070000}"/>
    <cellStyle name="Comma 3 47 3" xfId="1207" xr:uid="{00000000-0005-0000-0000-00008F070000}"/>
    <cellStyle name="Comma 3 47 3 2" xfId="1994" xr:uid="{00000000-0005-0000-0000-000090070000}"/>
    <cellStyle name="Comma 3 47 3 2 2" xfId="4238" xr:uid="{00000000-0005-0000-0000-000091070000}"/>
    <cellStyle name="Comma 3 47 3 3" xfId="2718" xr:uid="{00000000-0005-0000-0000-000092070000}"/>
    <cellStyle name="Comma 3 47 3 3 2" xfId="4962" xr:uid="{00000000-0005-0000-0000-000093070000}"/>
    <cellStyle name="Comma 3 47 3 4" xfId="3452" xr:uid="{00000000-0005-0000-0000-000094070000}"/>
    <cellStyle name="Comma 3 47 4" xfId="1422" xr:uid="{00000000-0005-0000-0000-000095070000}"/>
    <cellStyle name="Comma 3 47 4 2" xfId="3666" xr:uid="{00000000-0005-0000-0000-000096070000}"/>
    <cellStyle name="Comma 3 47 5" xfId="2208" xr:uid="{00000000-0005-0000-0000-000097070000}"/>
    <cellStyle name="Comma 3 47 5 2" xfId="4452" xr:uid="{00000000-0005-0000-0000-000098070000}"/>
    <cellStyle name="Comma 3 47 6" xfId="2932" xr:uid="{00000000-0005-0000-0000-000099070000}"/>
    <cellStyle name="Comma 3 48" xfId="143" xr:uid="{00000000-0005-0000-0000-00009A070000}"/>
    <cellStyle name="Comma 3 48 2" xfId="955" xr:uid="{00000000-0005-0000-0000-00009B070000}"/>
    <cellStyle name="Comma 3 48 2 2" xfId="1743" xr:uid="{00000000-0005-0000-0000-00009C070000}"/>
    <cellStyle name="Comma 3 48 2 2 2" xfId="3987" xr:uid="{00000000-0005-0000-0000-00009D070000}"/>
    <cellStyle name="Comma 3 48 2 3" xfId="2467" xr:uid="{00000000-0005-0000-0000-00009E070000}"/>
    <cellStyle name="Comma 3 48 2 3 2" xfId="4711" xr:uid="{00000000-0005-0000-0000-00009F070000}"/>
    <cellStyle name="Comma 3 48 2 4" xfId="3201" xr:uid="{00000000-0005-0000-0000-0000A0070000}"/>
    <cellStyle name="Comma 3 48 3" xfId="1208" xr:uid="{00000000-0005-0000-0000-0000A1070000}"/>
    <cellStyle name="Comma 3 48 3 2" xfId="1995" xr:uid="{00000000-0005-0000-0000-0000A2070000}"/>
    <cellStyle name="Comma 3 48 3 2 2" xfId="4239" xr:uid="{00000000-0005-0000-0000-0000A3070000}"/>
    <cellStyle name="Comma 3 48 3 3" xfId="2719" xr:uid="{00000000-0005-0000-0000-0000A4070000}"/>
    <cellStyle name="Comma 3 48 3 3 2" xfId="4963" xr:uid="{00000000-0005-0000-0000-0000A5070000}"/>
    <cellStyle name="Comma 3 48 3 4" xfId="3453" xr:uid="{00000000-0005-0000-0000-0000A6070000}"/>
    <cellStyle name="Comma 3 48 4" xfId="1423" xr:uid="{00000000-0005-0000-0000-0000A7070000}"/>
    <cellStyle name="Comma 3 48 4 2" xfId="3667" xr:uid="{00000000-0005-0000-0000-0000A8070000}"/>
    <cellStyle name="Comma 3 48 5" xfId="2209" xr:uid="{00000000-0005-0000-0000-0000A9070000}"/>
    <cellStyle name="Comma 3 48 5 2" xfId="4453" xr:uid="{00000000-0005-0000-0000-0000AA070000}"/>
    <cellStyle name="Comma 3 48 6" xfId="2933" xr:uid="{00000000-0005-0000-0000-0000AB070000}"/>
    <cellStyle name="Comma 3 49" xfId="144" xr:uid="{00000000-0005-0000-0000-0000AC070000}"/>
    <cellStyle name="Comma 3 49 2" xfId="956" xr:uid="{00000000-0005-0000-0000-0000AD070000}"/>
    <cellStyle name="Comma 3 49 2 2" xfId="1744" xr:uid="{00000000-0005-0000-0000-0000AE070000}"/>
    <cellStyle name="Comma 3 49 2 2 2" xfId="3988" xr:uid="{00000000-0005-0000-0000-0000AF070000}"/>
    <cellStyle name="Comma 3 49 2 3" xfId="2468" xr:uid="{00000000-0005-0000-0000-0000B0070000}"/>
    <cellStyle name="Comma 3 49 2 3 2" xfId="4712" xr:uid="{00000000-0005-0000-0000-0000B1070000}"/>
    <cellStyle name="Comma 3 49 2 4" xfId="3202" xr:uid="{00000000-0005-0000-0000-0000B2070000}"/>
    <cellStyle name="Comma 3 49 3" xfId="1209" xr:uid="{00000000-0005-0000-0000-0000B3070000}"/>
    <cellStyle name="Comma 3 49 3 2" xfId="1996" xr:uid="{00000000-0005-0000-0000-0000B4070000}"/>
    <cellStyle name="Comma 3 49 3 2 2" xfId="4240" xr:uid="{00000000-0005-0000-0000-0000B5070000}"/>
    <cellStyle name="Comma 3 49 3 3" xfId="2720" xr:uid="{00000000-0005-0000-0000-0000B6070000}"/>
    <cellStyle name="Comma 3 49 3 3 2" xfId="4964" xr:uid="{00000000-0005-0000-0000-0000B7070000}"/>
    <cellStyle name="Comma 3 49 3 4" xfId="3454" xr:uid="{00000000-0005-0000-0000-0000B8070000}"/>
    <cellStyle name="Comma 3 49 4" xfId="1424" xr:uid="{00000000-0005-0000-0000-0000B9070000}"/>
    <cellStyle name="Comma 3 49 4 2" xfId="3668" xr:uid="{00000000-0005-0000-0000-0000BA070000}"/>
    <cellStyle name="Comma 3 49 5" xfId="2210" xr:uid="{00000000-0005-0000-0000-0000BB070000}"/>
    <cellStyle name="Comma 3 49 5 2" xfId="4454" xr:uid="{00000000-0005-0000-0000-0000BC070000}"/>
    <cellStyle name="Comma 3 49 6" xfId="2934" xr:uid="{00000000-0005-0000-0000-0000BD070000}"/>
    <cellStyle name="Comma 3 5" xfId="145" xr:uid="{00000000-0005-0000-0000-0000BE070000}"/>
    <cellStyle name="Comma 3 5 2" xfId="957" xr:uid="{00000000-0005-0000-0000-0000BF070000}"/>
    <cellStyle name="Comma 3 5 2 2" xfId="1745" xr:uid="{00000000-0005-0000-0000-0000C0070000}"/>
    <cellStyle name="Comma 3 5 2 2 2" xfId="3989" xr:uid="{00000000-0005-0000-0000-0000C1070000}"/>
    <cellStyle name="Comma 3 5 2 3" xfId="2469" xr:uid="{00000000-0005-0000-0000-0000C2070000}"/>
    <cellStyle name="Comma 3 5 2 3 2" xfId="4713" xr:uid="{00000000-0005-0000-0000-0000C3070000}"/>
    <cellStyle name="Comma 3 5 2 4" xfId="3203" xr:uid="{00000000-0005-0000-0000-0000C4070000}"/>
    <cellStyle name="Comma 3 5 3" xfId="1210" xr:uid="{00000000-0005-0000-0000-0000C5070000}"/>
    <cellStyle name="Comma 3 5 3 2" xfId="1997" xr:uid="{00000000-0005-0000-0000-0000C6070000}"/>
    <cellStyle name="Comma 3 5 3 2 2" xfId="4241" xr:uid="{00000000-0005-0000-0000-0000C7070000}"/>
    <cellStyle name="Comma 3 5 3 3" xfId="2721" xr:uid="{00000000-0005-0000-0000-0000C8070000}"/>
    <cellStyle name="Comma 3 5 3 3 2" xfId="4965" xr:uid="{00000000-0005-0000-0000-0000C9070000}"/>
    <cellStyle name="Comma 3 5 3 4" xfId="3455" xr:uid="{00000000-0005-0000-0000-0000CA070000}"/>
    <cellStyle name="Comma 3 5 4" xfId="1425" xr:uid="{00000000-0005-0000-0000-0000CB070000}"/>
    <cellStyle name="Comma 3 5 4 2" xfId="3669" xr:uid="{00000000-0005-0000-0000-0000CC070000}"/>
    <cellStyle name="Comma 3 5 5" xfId="2211" xr:uid="{00000000-0005-0000-0000-0000CD070000}"/>
    <cellStyle name="Comma 3 5 5 2" xfId="4455" xr:uid="{00000000-0005-0000-0000-0000CE070000}"/>
    <cellStyle name="Comma 3 5 6" xfId="2935" xr:uid="{00000000-0005-0000-0000-0000CF070000}"/>
    <cellStyle name="Comma 3 50" xfId="146" xr:uid="{00000000-0005-0000-0000-0000D0070000}"/>
    <cellStyle name="Comma 3 50 2" xfId="958" xr:uid="{00000000-0005-0000-0000-0000D1070000}"/>
    <cellStyle name="Comma 3 50 2 2" xfId="1746" xr:uid="{00000000-0005-0000-0000-0000D2070000}"/>
    <cellStyle name="Comma 3 50 2 2 2" xfId="3990" xr:uid="{00000000-0005-0000-0000-0000D3070000}"/>
    <cellStyle name="Comma 3 50 2 3" xfId="2470" xr:uid="{00000000-0005-0000-0000-0000D4070000}"/>
    <cellStyle name="Comma 3 50 2 3 2" xfId="4714" xr:uid="{00000000-0005-0000-0000-0000D5070000}"/>
    <cellStyle name="Comma 3 50 2 4" xfId="3204" xr:uid="{00000000-0005-0000-0000-0000D6070000}"/>
    <cellStyle name="Comma 3 50 3" xfId="1211" xr:uid="{00000000-0005-0000-0000-0000D7070000}"/>
    <cellStyle name="Comma 3 50 3 2" xfId="1998" xr:uid="{00000000-0005-0000-0000-0000D8070000}"/>
    <cellStyle name="Comma 3 50 3 2 2" xfId="4242" xr:uid="{00000000-0005-0000-0000-0000D9070000}"/>
    <cellStyle name="Comma 3 50 3 3" xfId="2722" xr:uid="{00000000-0005-0000-0000-0000DA070000}"/>
    <cellStyle name="Comma 3 50 3 3 2" xfId="4966" xr:uid="{00000000-0005-0000-0000-0000DB070000}"/>
    <cellStyle name="Comma 3 50 3 4" xfId="3456" xr:uid="{00000000-0005-0000-0000-0000DC070000}"/>
    <cellStyle name="Comma 3 50 4" xfId="1426" xr:uid="{00000000-0005-0000-0000-0000DD070000}"/>
    <cellStyle name="Comma 3 50 4 2" xfId="3670" xr:uid="{00000000-0005-0000-0000-0000DE070000}"/>
    <cellStyle name="Comma 3 50 5" xfId="2212" xr:uid="{00000000-0005-0000-0000-0000DF070000}"/>
    <cellStyle name="Comma 3 50 5 2" xfId="4456" xr:uid="{00000000-0005-0000-0000-0000E0070000}"/>
    <cellStyle name="Comma 3 50 6" xfId="2936" xr:uid="{00000000-0005-0000-0000-0000E1070000}"/>
    <cellStyle name="Comma 3 51" xfId="147" xr:uid="{00000000-0005-0000-0000-0000E2070000}"/>
    <cellStyle name="Comma 3 51 2" xfId="959" xr:uid="{00000000-0005-0000-0000-0000E3070000}"/>
    <cellStyle name="Comma 3 51 2 2" xfId="1747" xr:uid="{00000000-0005-0000-0000-0000E4070000}"/>
    <cellStyle name="Comma 3 51 2 2 2" xfId="3991" xr:uid="{00000000-0005-0000-0000-0000E5070000}"/>
    <cellStyle name="Comma 3 51 2 3" xfId="2471" xr:uid="{00000000-0005-0000-0000-0000E6070000}"/>
    <cellStyle name="Comma 3 51 2 3 2" xfId="4715" xr:uid="{00000000-0005-0000-0000-0000E7070000}"/>
    <cellStyle name="Comma 3 51 2 4" xfId="3205" xr:uid="{00000000-0005-0000-0000-0000E8070000}"/>
    <cellStyle name="Comma 3 51 3" xfId="1212" xr:uid="{00000000-0005-0000-0000-0000E9070000}"/>
    <cellStyle name="Comma 3 51 3 2" xfId="1999" xr:uid="{00000000-0005-0000-0000-0000EA070000}"/>
    <cellStyle name="Comma 3 51 3 2 2" xfId="4243" xr:uid="{00000000-0005-0000-0000-0000EB070000}"/>
    <cellStyle name="Comma 3 51 3 3" xfId="2723" xr:uid="{00000000-0005-0000-0000-0000EC070000}"/>
    <cellStyle name="Comma 3 51 3 3 2" xfId="4967" xr:uid="{00000000-0005-0000-0000-0000ED070000}"/>
    <cellStyle name="Comma 3 51 3 4" xfId="3457" xr:uid="{00000000-0005-0000-0000-0000EE070000}"/>
    <cellStyle name="Comma 3 51 4" xfId="1427" xr:uid="{00000000-0005-0000-0000-0000EF070000}"/>
    <cellStyle name="Comma 3 51 4 2" xfId="3671" xr:uid="{00000000-0005-0000-0000-0000F0070000}"/>
    <cellStyle name="Comma 3 51 5" xfId="2213" xr:uid="{00000000-0005-0000-0000-0000F1070000}"/>
    <cellStyle name="Comma 3 51 5 2" xfId="4457" xr:uid="{00000000-0005-0000-0000-0000F2070000}"/>
    <cellStyle name="Comma 3 51 6" xfId="2937" xr:uid="{00000000-0005-0000-0000-0000F3070000}"/>
    <cellStyle name="Comma 3 52" xfId="148" xr:uid="{00000000-0005-0000-0000-0000F4070000}"/>
    <cellStyle name="Comma 3 52 2" xfId="960" xr:uid="{00000000-0005-0000-0000-0000F5070000}"/>
    <cellStyle name="Comma 3 52 2 2" xfId="1748" xr:uid="{00000000-0005-0000-0000-0000F6070000}"/>
    <cellStyle name="Comma 3 52 2 2 2" xfId="3992" xr:uid="{00000000-0005-0000-0000-0000F7070000}"/>
    <cellStyle name="Comma 3 52 2 3" xfId="2472" xr:uid="{00000000-0005-0000-0000-0000F8070000}"/>
    <cellStyle name="Comma 3 52 2 3 2" xfId="4716" xr:uid="{00000000-0005-0000-0000-0000F9070000}"/>
    <cellStyle name="Comma 3 52 2 4" xfId="3206" xr:uid="{00000000-0005-0000-0000-0000FA070000}"/>
    <cellStyle name="Comma 3 52 3" xfId="1213" xr:uid="{00000000-0005-0000-0000-0000FB070000}"/>
    <cellStyle name="Comma 3 52 3 2" xfId="2000" xr:uid="{00000000-0005-0000-0000-0000FC070000}"/>
    <cellStyle name="Comma 3 52 3 2 2" xfId="4244" xr:uid="{00000000-0005-0000-0000-0000FD070000}"/>
    <cellStyle name="Comma 3 52 3 3" xfId="2724" xr:uid="{00000000-0005-0000-0000-0000FE070000}"/>
    <cellStyle name="Comma 3 52 3 3 2" xfId="4968" xr:uid="{00000000-0005-0000-0000-0000FF070000}"/>
    <cellStyle name="Comma 3 52 3 4" xfId="3458" xr:uid="{00000000-0005-0000-0000-000000080000}"/>
    <cellStyle name="Comma 3 52 4" xfId="1428" xr:uid="{00000000-0005-0000-0000-000001080000}"/>
    <cellStyle name="Comma 3 52 4 2" xfId="3672" xr:uid="{00000000-0005-0000-0000-000002080000}"/>
    <cellStyle name="Comma 3 52 5" xfId="2214" xr:uid="{00000000-0005-0000-0000-000003080000}"/>
    <cellStyle name="Comma 3 52 5 2" xfId="4458" xr:uid="{00000000-0005-0000-0000-000004080000}"/>
    <cellStyle name="Comma 3 52 6" xfId="2938" xr:uid="{00000000-0005-0000-0000-000005080000}"/>
    <cellStyle name="Comma 3 53" xfId="149" xr:uid="{00000000-0005-0000-0000-000006080000}"/>
    <cellStyle name="Comma 3 53 2" xfId="961" xr:uid="{00000000-0005-0000-0000-000007080000}"/>
    <cellStyle name="Comma 3 53 2 2" xfId="1749" xr:uid="{00000000-0005-0000-0000-000008080000}"/>
    <cellStyle name="Comma 3 53 2 2 2" xfId="3993" xr:uid="{00000000-0005-0000-0000-000009080000}"/>
    <cellStyle name="Comma 3 53 2 3" xfId="2473" xr:uid="{00000000-0005-0000-0000-00000A080000}"/>
    <cellStyle name="Comma 3 53 2 3 2" xfId="4717" xr:uid="{00000000-0005-0000-0000-00000B080000}"/>
    <cellStyle name="Comma 3 53 2 4" xfId="3207" xr:uid="{00000000-0005-0000-0000-00000C080000}"/>
    <cellStyle name="Comma 3 53 3" xfId="1214" xr:uid="{00000000-0005-0000-0000-00000D080000}"/>
    <cellStyle name="Comma 3 53 3 2" xfId="2001" xr:uid="{00000000-0005-0000-0000-00000E080000}"/>
    <cellStyle name="Comma 3 53 3 2 2" xfId="4245" xr:uid="{00000000-0005-0000-0000-00000F080000}"/>
    <cellStyle name="Comma 3 53 3 3" xfId="2725" xr:uid="{00000000-0005-0000-0000-000010080000}"/>
    <cellStyle name="Comma 3 53 3 3 2" xfId="4969" xr:uid="{00000000-0005-0000-0000-000011080000}"/>
    <cellStyle name="Comma 3 53 3 4" xfId="3459" xr:uid="{00000000-0005-0000-0000-000012080000}"/>
    <cellStyle name="Comma 3 53 4" xfId="1429" xr:uid="{00000000-0005-0000-0000-000013080000}"/>
    <cellStyle name="Comma 3 53 4 2" xfId="3673" xr:uid="{00000000-0005-0000-0000-000014080000}"/>
    <cellStyle name="Comma 3 53 5" xfId="2215" xr:uid="{00000000-0005-0000-0000-000015080000}"/>
    <cellStyle name="Comma 3 53 5 2" xfId="4459" xr:uid="{00000000-0005-0000-0000-000016080000}"/>
    <cellStyle name="Comma 3 53 6" xfId="2939" xr:uid="{00000000-0005-0000-0000-000017080000}"/>
    <cellStyle name="Comma 3 54" xfId="101" xr:uid="{00000000-0005-0000-0000-000018080000}"/>
    <cellStyle name="Comma 3 54 2" xfId="913" xr:uid="{00000000-0005-0000-0000-000019080000}"/>
    <cellStyle name="Comma 3 54 2 2" xfId="1701" xr:uid="{00000000-0005-0000-0000-00001A080000}"/>
    <cellStyle name="Comma 3 54 2 2 2" xfId="3945" xr:uid="{00000000-0005-0000-0000-00001B080000}"/>
    <cellStyle name="Comma 3 54 2 3" xfId="2425" xr:uid="{00000000-0005-0000-0000-00001C080000}"/>
    <cellStyle name="Comma 3 54 2 3 2" xfId="4669" xr:uid="{00000000-0005-0000-0000-00001D080000}"/>
    <cellStyle name="Comma 3 54 2 4" xfId="3159" xr:uid="{00000000-0005-0000-0000-00001E080000}"/>
    <cellStyle name="Comma 3 54 3" xfId="1166" xr:uid="{00000000-0005-0000-0000-00001F080000}"/>
    <cellStyle name="Comma 3 54 3 2" xfId="1953" xr:uid="{00000000-0005-0000-0000-000020080000}"/>
    <cellStyle name="Comma 3 54 3 2 2" xfId="4197" xr:uid="{00000000-0005-0000-0000-000021080000}"/>
    <cellStyle name="Comma 3 54 3 3" xfId="2677" xr:uid="{00000000-0005-0000-0000-000022080000}"/>
    <cellStyle name="Comma 3 54 3 3 2" xfId="4921" xr:uid="{00000000-0005-0000-0000-000023080000}"/>
    <cellStyle name="Comma 3 54 3 4" xfId="3411" xr:uid="{00000000-0005-0000-0000-000024080000}"/>
    <cellStyle name="Comma 3 54 4" xfId="1381" xr:uid="{00000000-0005-0000-0000-000025080000}"/>
    <cellStyle name="Comma 3 54 4 2" xfId="3625" xr:uid="{00000000-0005-0000-0000-000026080000}"/>
    <cellStyle name="Comma 3 54 5" xfId="2167" xr:uid="{00000000-0005-0000-0000-000027080000}"/>
    <cellStyle name="Comma 3 54 5 2" xfId="4411" xr:uid="{00000000-0005-0000-0000-000028080000}"/>
    <cellStyle name="Comma 3 54 6" xfId="2891" xr:uid="{00000000-0005-0000-0000-000029080000}"/>
    <cellStyle name="Comma 3 55" xfId="869" xr:uid="{00000000-0005-0000-0000-00002A080000}"/>
    <cellStyle name="Comma 3 55 2" xfId="1657" xr:uid="{00000000-0005-0000-0000-00002B080000}"/>
    <cellStyle name="Comma 3 55 2 2" xfId="3901" xr:uid="{00000000-0005-0000-0000-00002C080000}"/>
    <cellStyle name="Comma 3 55 3" xfId="2381" xr:uid="{00000000-0005-0000-0000-00002D080000}"/>
    <cellStyle name="Comma 3 55 3 2" xfId="4625" xr:uid="{00000000-0005-0000-0000-00002E080000}"/>
    <cellStyle name="Comma 3 55 4" xfId="3115" xr:uid="{00000000-0005-0000-0000-00002F080000}"/>
    <cellStyle name="Comma 3 56" xfId="1077" xr:uid="{00000000-0005-0000-0000-000030080000}"/>
    <cellStyle name="Comma 3 56 2" xfId="1864" xr:uid="{00000000-0005-0000-0000-000031080000}"/>
    <cellStyle name="Comma 3 56 2 2" xfId="4108" xr:uid="{00000000-0005-0000-0000-000032080000}"/>
    <cellStyle name="Comma 3 56 3" xfId="2588" xr:uid="{00000000-0005-0000-0000-000033080000}"/>
    <cellStyle name="Comma 3 56 3 2" xfId="4832" xr:uid="{00000000-0005-0000-0000-000034080000}"/>
    <cellStyle name="Comma 3 56 4" xfId="3322" xr:uid="{00000000-0005-0000-0000-000035080000}"/>
    <cellStyle name="Comma 3 57" xfId="1099" xr:uid="{00000000-0005-0000-0000-000036080000}"/>
    <cellStyle name="Comma 3 57 2" xfId="1886" xr:uid="{00000000-0005-0000-0000-000037080000}"/>
    <cellStyle name="Comma 3 57 2 2" xfId="4130" xr:uid="{00000000-0005-0000-0000-000038080000}"/>
    <cellStyle name="Comma 3 57 3" xfId="2610" xr:uid="{00000000-0005-0000-0000-000039080000}"/>
    <cellStyle name="Comma 3 57 3 2" xfId="4854" xr:uid="{00000000-0005-0000-0000-00003A080000}"/>
    <cellStyle name="Comma 3 57 4" xfId="3344" xr:uid="{00000000-0005-0000-0000-00003B080000}"/>
    <cellStyle name="Comma 3 58" xfId="1121" xr:uid="{00000000-0005-0000-0000-00003C080000}"/>
    <cellStyle name="Comma 3 58 2" xfId="1908" xr:uid="{00000000-0005-0000-0000-00003D080000}"/>
    <cellStyle name="Comma 3 58 2 2" xfId="4152" xr:uid="{00000000-0005-0000-0000-00003E080000}"/>
    <cellStyle name="Comma 3 58 3" xfId="2632" xr:uid="{00000000-0005-0000-0000-00003F080000}"/>
    <cellStyle name="Comma 3 58 3 2" xfId="4876" xr:uid="{00000000-0005-0000-0000-000040080000}"/>
    <cellStyle name="Comma 3 58 4" xfId="3366" xr:uid="{00000000-0005-0000-0000-000041080000}"/>
    <cellStyle name="Comma 3 59" xfId="1337" xr:uid="{00000000-0005-0000-0000-000042080000}"/>
    <cellStyle name="Comma 3 59 2" xfId="3581" xr:uid="{00000000-0005-0000-0000-000043080000}"/>
    <cellStyle name="Comma 3 6" xfId="150" xr:uid="{00000000-0005-0000-0000-000044080000}"/>
    <cellStyle name="Comma 3 6 2" xfId="962" xr:uid="{00000000-0005-0000-0000-000045080000}"/>
    <cellStyle name="Comma 3 6 2 2" xfId="1750" xr:uid="{00000000-0005-0000-0000-000046080000}"/>
    <cellStyle name="Comma 3 6 2 2 2" xfId="3994" xr:uid="{00000000-0005-0000-0000-000047080000}"/>
    <cellStyle name="Comma 3 6 2 3" xfId="2474" xr:uid="{00000000-0005-0000-0000-000048080000}"/>
    <cellStyle name="Comma 3 6 2 3 2" xfId="4718" xr:uid="{00000000-0005-0000-0000-000049080000}"/>
    <cellStyle name="Comma 3 6 2 4" xfId="3208" xr:uid="{00000000-0005-0000-0000-00004A080000}"/>
    <cellStyle name="Comma 3 6 3" xfId="1215" xr:uid="{00000000-0005-0000-0000-00004B080000}"/>
    <cellStyle name="Comma 3 6 3 2" xfId="2002" xr:uid="{00000000-0005-0000-0000-00004C080000}"/>
    <cellStyle name="Comma 3 6 3 2 2" xfId="4246" xr:uid="{00000000-0005-0000-0000-00004D080000}"/>
    <cellStyle name="Comma 3 6 3 3" xfId="2726" xr:uid="{00000000-0005-0000-0000-00004E080000}"/>
    <cellStyle name="Comma 3 6 3 3 2" xfId="4970" xr:uid="{00000000-0005-0000-0000-00004F080000}"/>
    <cellStyle name="Comma 3 6 3 4" xfId="3460" xr:uid="{00000000-0005-0000-0000-000050080000}"/>
    <cellStyle name="Comma 3 6 4" xfId="1430" xr:uid="{00000000-0005-0000-0000-000051080000}"/>
    <cellStyle name="Comma 3 6 4 2" xfId="3674" xr:uid="{00000000-0005-0000-0000-000052080000}"/>
    <cellStyle name="Comma 3 6 5" xfId="2216" xr:uid="{00000000-0005-0000-0000-000053080000}"/>
    <cellStyle name="Comma 3 6 5 2" xfId="4460" xr:uid="{00000000-0005-0000-0000-000054080000}"/>
    <cellStyle name="Comma 3 6 6" xfId="2940" xr:uid="{00000000-0005-0000-0000-000055080000}"/>
    <cellStyle name="Comma 3 60" xfId="2123" xr:uid="{00000000-0005-0000-0000-000056080000}"/>
    <cellStyle name="Comma 3 60 2" xfId="4367" xr:uid="{00000000-0005-0000-0000-000057080000}"/>
    <cellStyle name="Comma 3 61" xfId="2847" xr:uid="{00000000-0005-0000-0000-000058080000}"/>
    <cellStyle name="Comma 3 62" xfId="5089" xr:uid="{00000000-0005-0000-0000-000059080000}"/>
    <cellStyle name="Comma 3 7" xfId="151" xr:uid="{00000000-0005-0000-0000-00005A080000}"/>
    <cellStyle name="Comma 3 7 2" xfId="963" xr:uid="{00000000-0005-0000-0000-00005B080000}"/>
    <cellStyle name="Comma 3 7 2 2" xfId="1751" xr:uid="{00000000-0005-0000-0000-00005C080000}"/>
    <cellStyle name="Comma 3 7 2 2 2" xfId="3995" xr:uid="{00000000-0005-0000-0000-00005D080000}"/>
    <cellStyle name="Comma 3 7 2 3" xfId="2475" xr:uid="{00000000-0005-0000-0000-00005E080000}"/>
    <cellStyle name="Comma 3 7 2 3 2" xfId="4719" xr:uid="{00000000-0005-0000-0000-00005F080000}"/>
    <cellStyle name="Comma 3 7 2 4" xfId="3209" xr:uid="{00000000-0005-0000-0000-000060080000}"/>
    <cellStyle name="Comma 3 7 3" xfId="1216" xr:uid="{00000000-0005-0000-0000-000061080000}"/>
    <cellStyle name="Comma 3 7 3 2" xfId="2003" xr:uid="{00000000-0005-0000-0000-000062080000}"/>
    <cellStyle name="Comma 3 7 3 2 2" xfId="4247" xr:uid="{00000000-0005-0000-0000-000063080000}"/>
    <cellStyle name="Comma 3 7 3 3" xfId="2727" xr:uid="{00000000-0005-0000-0000-000064080000}"/>
    <cellStyle name="Comma 3 7 3 3 2" xfId="4971" xr:uid="{00000000-0005-0000-0000-000065080000}"/>
    <cellStyle name="Comma 3 7 3 4" xfId="3461" xr:uid="{00000000-0005-0000-0000-000066080000}"/>
    <cellStyle name="Comma 3 7 4" xfId="1431" xr:uid="{00000000-0005-0000-0000-000067080000}"/>
    <cellStyle name="Comma 3 7 4 2" xfId="3675" xr:uid="{00000000-0005-0000-0000-000068080000}"/>
    <cellStyle name="Comma 3 7 5" xfId="2217" xr:uid="{00000000-0005-0000-0000-000069080000}"/>
    <cellStyle name="Comma 3 7 5 2" xfId="4461" xr:uid="{00000000-0005-0000-0000-00006A080000}"/>
    <cellStyle name="Comma 3 7 6" xfId="2941" xr:uid="{00000000-0005-0000-0000-00006B080000}"/>
    <cellStyle name="Comma 3 8" xfId="152" xr:uid="{00000000-0005-0000-0000-00006C080000}"/>
    <cellStyle name="Comma 3 8 2" xfId="964" xr:uid="{00000000-0005-0000-0000-00006D080000}"/>
    <cellStyle name="Comma 3 8 2 2" xfId="1752" xr:uid="{00000000-0005-0000-0000-00006E080000}"/>
    <cellStyle name="Comma 3 8 2 2 2" xfId="3996" xr:uid="{00000000-0005-0000-0000-00006F080000}"/>
    <cellStyle name="Comma 3 8 2 3" xfId="2476" xr:uid="{00000000-0005-0000-0000-000070080000}"/>
    <cellStyle name="Comma 3 8 2 3 2" xfId="4720" xr:uid="{00000000-0005-0000-0000-000071080000}"/>
    <cellStyle name="Comma 3 8 2 4" xfId="3210" xr:uid="{00000000-0005-0000-0000-000072080000}"/>
    <cellStyle name="Comma 3 8 3" xfId="1217" xr:uid="{00000000-0005-0000-0000-000073080000}"/>
    <cellStyle name="Comma 3 8 3 2" xfId="2004" xr:uid="{00000000-0005-0000-0000-000074080000}"/>
    <cellStyle name="Comma 3 8 3 2 2" xfId="4248" xr:uid="{00000000-0005-0000-0000-000075080000}"/>
    <cellStyle name="Comma 3 8 3 3" xfId="2728" xr:uid="{00000000-0005-0000-0000-000076080000}"/>
    <cellStyle name="Comma 3 8 3 3 2" xfId="4972" xr:uid="{00000000-0005-0000-0000-000077080000}"/>
    <cellStyle name="Comma 3 8 3 4" xfId="3462" xr:uid="{00000000-0005-0000-0000-000078080000}"/>
    <cellStyle name="Comma 3 8 4" xfId="1432" xr:uid="{00000000-0005-0000-0000-000079080000}"/>
    <cellStyle name="Comma 3 8 4 2" xfId="3676" xr:uid="{00000000-0005-0000-0000-00007A080000}"/>
    <cellStyle name="Comma 3 8 5" xfId="2218" xr:uid="{00000000-0005-0000-0000-00007B080000}"/>
    <cellStyle name="Comma 3 8 5 2" xfId="4462" xr:uid="{00000000-0005-0000-0000-00007C080000}"/>
    <cellStyle name="Comma 3 8 6" xfId="2942" xr:uid="{00000000-0005-0000-0000-00007D080000}"/>
    <cellStyle name="Comma 3 9" xfId="153" xr:uid="{00000000-0005-0000-0000-00007E080000}"/>
    <cellStyle name="Comma 3 9 2" xfId="965" xr:uid="{00000000-0005-0000-0000-00007F080000}"/>
    <cellStyle name="Comma 3 9 2 2" xfId="1753" xr:uid="{00000000-0005-0000-0000-000080080000}"/>
    <cellStyle name="Comma 3 9 2 2 2" xfId="3997" xr:uid="{00000000-0005-0000-0000-000081080000}"/>
    <cellStyle name="Comma 3 9 2 3" xfId="2477" xr:uid="{00000000-0005-0000-0000-000082080000}"/>
    <cellStyle name="Comma 3 9 2 3 2" xfId="4721" xr:uid="{00000000-0005-0000-0000-000083080000}"/>
    <cellStyle name="Comma 3 9 2 4" xfId="3211" xr:uid="{00000000-0005-0000-0000-000084080000}"/>
    <cellStyle name="Comma 3 9 3" xfId="1218" xr:uid="{00000000-0005-0000-0000-000085080000}"/>
    <cellStyle name="Comma 3 9 3 2" xfId="2005" xr:uid="{00000000-0005-0000-0000-000086080000}"/>
    <cellStyle name="Comma 3 9 3 2 2" xfId="4249" xr:uid="{00000000-0005-0000-0000-000087080000}"/>
    <cellStyle name="Comma 3 9 3 3" xfId="2729" xr:uid="{00000000-0005-0000-0000-000088080000}"/>
    <cellStyle name="Comma 3 9 3 3 2" xfId="4973" xr:uid="{00000000-0005-0000-0000-000089080000}"/>
    <cellStyle name="Comma 3 9 3 4" xfId="3463" xr:uid="{00000000-0005-0000-0000-00008A080000}"/>
    <cellStyle name="Comma 3 9 4" xfId="1433" xr:uid="{00000000-0005-0000-0000-00008B080000}"/>
    <cellStyle name="Comma 3 9 4 2" xfId="3677" xr:uid="{00000000-0005-0000-0000-00008C080000}"/>
    <cellStyle name="Comma 3 9 5" xfId="2219" xr:uid="{00000000-0005-0000-0000-00008D080000}"/>
    <cellStyle name="Comma 3 9 5 2" xfId="4463" xr:uid="{00000000-0005-0000-0000-00008E080000}"/>
    <cellStyle name="Comma 3 9 6" xfId="2943" xr:uid="{00000000-0005-0000-0000-00008F080000}"/>
    <cellStyle name="Comma 30" xfId="817" xr:uid="{00000000-0005-0000-0000-000090080000}"/>
    <cellStyle name="Comma 30 2" xfId="1051" xr:uid="{00000000-0005-0000-0000-000091080000}"/>
    <cellStyle name="Comma 30 2 2" xfId="1839" xr:uid="{00000000-0005-0000-0000-000092080000}"/>
    <cellStyle name="Comma 30 2 2 2" xfId="4083" xr:uid="{00000000-0005-0000-0000-000093080000}"/>
    <cellStyle name="Comma 30 2 3" xfId="2563" xr:uid="{00000000-0005-0000-0000-000094080000}"/>
    <cellStyle name="Comma 30 2 3 2" xfId="4807" xr:uid="{00000000-0005-0000-0000-000095080000}"/>
    <cellStyle name="Comma 30 2 4" xfId="3297" xr:uid="{00000000-0005-0000-0000-000096080000}"/>
    <cellStyle name="Comma 30 3" xfId="1305" xr:uid="{00000000-0005-0000-0000-000097080000}"/>
    <cellStyle name="Comma 30 3 2" xfId="2092" xr:uid="{00000000-0005-0000-0000-000098080000}"/>
    <cellStyle name="Comma 30 3 2 2" xfId="4336" xr:uid="{00000000-0005-0000-0000-000099080000}"/>
    <cellStyle name="Comma 30 3 3" xfId="2814" xr:uid="{00000000-0005-0000-0000-00009A080000}"/>
    <cellStyle name="Comma 30 3 3 2" xfId="5058" xr:uid="{00000000-0005-0000-0000-00009B080000}"/>
    <cellStyle name="Comma 30 3 4" xfId="3550" xr:uid="{00000000-0005-0000-0000-00009C080000}"/>
    <cellStyle name="Comma 30 4" xfId="1625" xr:uid="{00000000-0005-0000-0000-00009D080000}"/>
    <cellStyle name="Comma 30 4 2" xfId="3869" xr:uid="{00000000-0005-0000-0000-00009E080000}"/>
    <cellStyle name="Comma 30 5" xfId="2349" xr:uid="{00000000-0005-0000-0000-00009F080000}"/>
    <cellStyle name="Comma 30 5 2" xfId="4593" xr:uid="{00000000-0005-0000-0000-0000A0080000}"/>
    <cellStyle name="Comma 30 6" xfId="3083" xr:uid="{00000000-0005-0000-0000-0000A1080000}"/>
    <cellStyle name="Comma 31" xfId="728" xr:uid="{00000000-0005-0000-0000-0000A2080000}"/>
    <cellStyle name="Comma 31 2" xfId="1041" xr:uid="{00000000-0005-0000-0000-0000A3080000}"/>
    <cellStyle name="Comma 31 2 2" xfId="1829" xr:uid="{00000000-0005-0000-0000-0000A4080000}"/>
    <cellStyle name="Comma 31 2 2 2" xfId="4073" xr:uid="{00000000-0005-0000-0000-0000A5080000}"/>
    <cellStyle name="Comma 31 2 3" xfId="2553" xr:uid="{00000000-0005-0000-0000-0000A6080000}"/>
    <cellStyle name="Comma 31 2 3 2" xfId="4797" xr:uid="{00000000-0005-0000-0000-0000A7080000}"/>
    <cellStyle name="Comma 31 2 4" xfId="3287" xr:uid="{00000000-0005-0000-0000-0000A8080000}"/>
    <cellStyle name="Comma 31 3" xfId="1294" xr:uid="{00000000-0005-0000-0000-0000A9080000}"/>
    <cellStyle name="Comma 31 3 2" xfId="2081" xr:uid="{00000000-0005-0000-0000-0000AA080000}"/>
    <cellStyle name="Comma 31 3 2 2" xfId="4325" xr:uid="{00000000-0005-0000-0000-0000AB080000}"/>
    <cellStyle name="Comma 31 3 3" xfId="2804" xr:uid="{00000000-0005-0000-0000-0000AC080000}"/>
    <cellStyle name="Comma 31 3 3 2" xfId="5048" xr:uid="{00000000-0005-0000-0000-0000AD080000}"/>
    <cellStyle name="Comma 31 3 4" xfId="3539" xr:uid="{00000000-0005-0000-0000-0000AE080000}"/>
    <cellStyle name="Comma 31 4" xfId="1561" xr:uid="{00000000-0005-0000-0000-0000AF080000}"/>
    <cellStyle name="Comma 31 4 2" xfId="3805" xr:uid="{00000000-0005-0000-0000-0000B0080000}"/>
    <cellStyle name="Comma 31 5" xfId="2339" xr:uid="{00000000-0005-0000-0000-0000B1080000}"/>
    <cellStyle name="Comma 31 5 2" xfId="4583" xr:uid="{00000000-0005-0000-0000-0000B2080000}"/>
    <cellStyle name="Comma 31 6" xfId="3019" xr:uid="{00000000-0005-0000-0000-0000B3080000}"/>
    <cellStyle name="Comma 32" xfId="825" xr:uid="{00000000-0005-0000-0000-0000B4080000}"/>
    <cellStyle name="Comma 32 2" xfId="1054" xr:uid="{00000000-0005-0000-0000-0000B5080000}"/>
    <cellStyle name="Comma 32 2 2" xfId="1842" xr:uid="{00000000-0005-0000-0000-0000B6080000}"/>
    <cellStyle name="Comma 32 2 2 2" xfId="4086" xr:uid="{00000000-0005-0000-0000-0000B7080000}"/>
    <cellStyle name="Comma 32 2 3" xfId="2566" xr:uid="{00000000-0005-0000-0000-0000B8080000}"/>
    <cellStyle name="Comma 32 2 3 2" xfId="4810" xr:uid="{00000000-0005-0000-0000-0000B9080000}"/>
    <cellStyle name="Comma 32 2 4" xfId="3300" xr:uid="{00000000-0005-0000-0000-0000BA080000}"/>
    <cellStyle name="Comma 32 3" xfId="1308" xr:uid="{00000000-0005-0000-0000-0000BB080000}"/>
    <cellStyle name="Comma 32 3 2" xfId="2095" xr:uid="{00000000-0005-0000-0000-0000BC080000}"/>
    <cellStyle name="Comma 32 3 2 2" xfId="4339" xr:uid="{00000000-0005-0000-0000-0000BD080000}"/>
    <cellStyle name="Comma 32 3 3" xfId="2817" xr:uid="{00000000-0005-0000-0000-0000BE080000}"/>
    <cellStyle name="Comma 32 3 3 2" xfId="5061" xr:uid="{00000000-0005-0000-0000-0000BF080000}"/>
    <cellStyle name="Comma 32 3 4" xfId="3553" xr:uid="{00000000-0005-0000-0000-0000C0080000}"/>
    <cellStyle name="Comma 32 4" xfId="1628" xr:uid="{00000000-0005-0000-0000-0000C1080000}"/>
    <cellStyle name="Comma 32 4 2" xfId="3872" xr:uid="{00000000-0005-0000-0000-0000C2080000}"/>
    <cellStyle name="Comma 32 5" xfId="2352" xr:uid="{00000000-0005-0000-0000-0000C3080000}"/>
    <cellStyle name="Comma 32 5 2" xfId="4596" xr:uid="{00000000-0005-0000-0000-0000C4080000}"/>
    <cellStyle name="Comma 32 6" xfId="3086" xr:uid="{00000000-0005-0000-0000-0000C5080000}"/>
    <cellStyle name="Comma 33" xfId="154" xr:uid="{00000000-0005-0000-0000-0000C6080000}"/>
    <cellStyle name="Comma 33 2" xfId="966" xr:uid="{00000000-0005-0000-0000-0000C7080000}"/>
    <cellStyle name="Comma 33 2 2" xfId="1754" xr:uid="{00000000-0005-0000-0000-0000C8080000}"/>
    <cellStyle name="Comma 33 2 2 2" xfId="3998" xr:uid="{00000000-0005-0000-0000-0000C9080000}"/>
    <cellStyle name="Comma 33 2 3" xfId="2478" xr:uid="{00000000-0005-0000-0000-0000CA080000}"/>
    <cellStyle name="Comma 33 2 3 2" xfId="4722" xr:uid="{00000000-0005-0000-0000-0000CB080000}"/>
    <cellStyle name="Comma 33 2 4" xfId="3212" xr:uid="{00000000-0005-0000-0000-0000CC080000}"/>
    <cellStyle name="Comma 33 3" xfId="1219" xr:uid="{00000000-0005-0000-0000-0000CD080000}"/>
    <cellStyle name="Comma 33 3 2" xfId="2006" xr:uid="{00000000-0005-0000-0000-0000CE080000}"/>
    <cellStyle name="Comma 33 3 2 2" xfId="4250" xr:uid="{00000000-0005-0000-0000-0000CF080000}"/>
    <cellStyle name="Comma 33 3 3" xfId="2730" xr:uid="{00000000-0005-0000-0000-0000D0080000}"/>
    <cellStyle name="Comma 33 3 3 2" xfId="4974" xr:uid="{00000000-0005-0000-0000-0000D1080000}"/>
    <cellStyle name="Comma 33 3 4" xfId="3464" xr:uid="{00000000-0005-0000-0000-0000D2080000}"/>
    <cellStyle name="Comma 33 4" xfId="1434" xr:uid="{00000000-0005-0000-0000-0000D3080000}"/>
    <cellStyle name="Comma 33 4 2" xfId="3678" xr:uid="{00000000-0005-0000-0000-0000D4080000}"/>
    <cellStyle name="Comma 33 5" xfId="2220" xr:uid="{00000000-0005-0000-0000-0000D5080000}"/>
    <cellStyle name="Comma 33 5 2" xfId="4464" xr:uid="{00000000-0005-0000-0000-0000D6080000}"/>
    <cellStyle name="Comma 33 6" xfId="2944" xr:uid="{00000000-0005-0000-0000-0000D7080000}"/>
    <cellStyle name="Comma 34" xfId="731" xr:uid="{00000000-0005-0000-0000-0000D8080000}"/>
    <cellStyle name="Comma 34 2" xfId="1044" xr:uid="{00000000-0005-0000-0000-0000D9080000}"/>
    <cellStyle name="Comma 34 2 2" xfId="1832" xr:uid="{00000000-0005-0000-0000-0000DA080000}"/>
    <cellStyle name="Comma 34 2 2 2" xfId="4076" xr:uid="{00000000-0005-0000-0000-0000DB080000}"/>
    <cellStyle name="Comma 34 2 3" xfId="2556" xr:uid="{00000000-0005-0000-0000-0000DC080000}"/>
    <cellStyle name="Comma 34 2 3 2" xfId="4800" xr:uid="{00000000-0005-0000-0000-0000DD080000}"/>
    <cellStyle name="Comma 34 2 4" xfId="3290" xr:uid="{00000000-0005-0000-0000-0000DE080000}"/>
    <cellStyle name="Comma 34 3" xfId="1297" xr:uid="{00000000-0005-0000-0000-0000DF080000}"/>
    <cellStyle name="Comma 34 3 2" xfId="2084" xr:uid="{00000000-0005-0000-0000-0000E0080000}"/>
    <cellStyle name="Comma 34 3 2 2" xfId="4328" xr:uid="{00000000-0005-0000-0000-0000E1080000}"/>
    <cellStyle name="Comma 34 3 3" xfId="2807" xr:uid="{00000000-0005-0000-0000-0000E2080000}"/>
    <cellStyle name="Comma 34 3 3 2" xfId="5051" xr:uid="{00000000-0005-0000-0000-0000E3080000}"/>
    <cellStyle name="Comma 34 3 4" xfId="3542" xr:uid="{00000000-0005-0000-0000-0000E4080000}"/>
    <cellStyle name="Comma 34 4" xfId="1564" xr:uid="{00000000-0005-0000-0000-0000E5080000}"/>
    <cellStyle name="Comma 34 4 2" xfId="3808" xr:uid="{00000000-0005-0000-0000-0000E6080000}"/>
    <cellStyle name="Comma 34 5" xfId="2342" xr:uid="{00000000-0005-0000-0000-0000E7080000}"/>
    <cellStyle name="Comma 34 5 2" xfId="4586" xr:uid="{00000000-0005-0000-0000-0000E8080000}"/>
    <cellStyle name="Comma 34 6" xfId="3022" xr:uid="{00000000-0005-0000-0000-0000E9080000}"/>
    <cellStyle name="Comma 35" xfId="824" xr:uid="{00000000-0005-0000-0000-0000EA080000}"/>
    <cellStyle name="Comma 35 2" xfId="1053" xr:uid="{00000000-0005-0000-0000-0000EB080000}"/>
    <cellStyle name="Comma 35 2 2" xfId="1841" xr:uid="{00000000-0005-0000-0000-0000EC080000}"/>
    <cellStyle name="Comma 35 2 2 2" xfId="4085" xr:uid="{00000000-0005-0000-0000-0000ED080000}"/>
    <cellStyle name="Comma 35 2 3" xfId="2565" xr:uid="{00000000-0005-0000-0000-0000EE080000}"/>
    <cellStyle name="Comma 35 2 3 2" xfId="4809" xr:uid="{00000000-0005-0000-0000-0000EF080000}"/>
    <cellStyle name="Comma 35 2 4" xfId="3299" xr:uid="{00000000-0005-0000-0000-0000F0080000}"/>
    <cellStyle name="Comma 35 3" xfId="1307" xr:uid="{00000000-0005-0000-0000-0000F1080000}"/>
    <cellStyle name="Comma 35 3 2" xfId="2094" xr:uid="{00000000-0005-0000-0000-0000F2080000}"/>
    <cellStyle name="Comma 35 3 2 2" xfId="4338" xr:uid="{00000000-0005-0000-0000-0000F3080000}"/>
    <cellStyle name="Comma 35 3 3" xfId="2816" xr:uid="{00000000-0005-0000-0000-0000F4080000}"/>
    <cellStyle name="Comma 35 3 3 2" xfId="5060" xr:uid="{00000000-0005-0000-0000-0000F5080000}"/>
    <cellStyle name="Comma 35 3 4" xfId="3552" xr:uid="{00000000-0005-0000-0000-0000F6080000}"/>
    <cellStyle name="Comma 35 4" xfId="1627" xr:uid="{00000000-0005-0000-0000-0000F7080000}"/>
    <cellStyle name="Comma 35 4 2" xfId="3871" xr:uid="{00000000-0005-0000-0000-0000F8080000}"/>
    <cellStyle name="Comma 35 5" xfId="2351" xr:uid="{00000000-0005-0000-0000-0000F9080000}"/>
    <cellStyle name="Comma 35 5 2" xfId="4595" xr:uid="{00000000-0005-0000-0000-0000FA080000}"/>
    <cellStyle name="Comma 35 6" xfId="3085" xr:uid="{00000000-0005-0000-0000-0000FB080000}"/>
    <cellStyle name="Comma 36" xfId="24" xr:uid="{00000000-0005-0000-0000-0000FC080000}"/>
    <cellStyle name="Comma 36 10" xfId="5090" xr:uid="{00000000-0005-0000-0000-0000FD080000}"/>
    <cellStyle name="Comma 36 2" xfId="27" xr:uid="{00000000-0005-0000-0000-0000FE080000}"/>
    <cellStyle name="Comma 36 2 2" xfId="872" xr:uid="{00000000-0005-0000-0000-0000FF080000}"/>
    <cellStyle name="Comma 36 2 2 2" xfId="1660" xr:uid="{00000000-0005-0000-0000-000000090000}"/>
    <cellStyle name="Comma 36 2 2 2 2" xfId="3904" xr:uid="{00000000-0005-0000-0000-000001090000}"/>
    <cellStyle name="Comma 36 2 2 3" xfId="2384" xr:uid="{00000000-0005-0000-0000-000002090000}"/>
    <cellStyle name="Comma 36 2 2 3 2" xfId="4628" xr:uid="{00000000-0005-0000-0000-000003090000}"/>
    <cellStyle name="Comma 36 2 2 4" xfId="3118" xr:uid="{00000000-0005-0000-0000-000004090000}"/>
    <cellStyle name="Comma 36 2 3" xfId="1080" xr:uid="{00000000-0005-0000-0000-000005090000}"/>
    <cellStyle name="Comma 36 2 3 2" xfId="1867" xr:uid="{00000000-0005-0000-0000-000006090000}"/>
    <cellStyle name="Comma 36 2 3 2 2" xfId="4111" xr:uid="{00000000-0005-0000-0000-000007090000}"/>
    <cellStyle name="Comma 36 2 3 3" xfId="2591" xr:uid="{00000000-0005-0000-0000-000008090000}"/>
    <cellStyle name="Comma 36 2 3 3 2" xfId="4835" xr:uid="{00000000-0005-0000-0000-000009090000}"/>
    <cellStyle name="Comma 36 2 3 4" xfId="3325" xr:uid="{00000000-0005-0000-0000-00000A090000}"/>
    <cellStyle name="Comma 36 2 4" xfId="1102" xr:uid="{00000000-0005-0000-0000-00000B090000}"/>
    <cellStyle name="Comma 36 2 4 2" xfId="1889" xr:uid="{00000000-0005-0000-0000-00000C090000}"/>
    <cellStyle name="Comma 36 2 4 2 2" xfId="4133" xr:uid="{00000000-0005-0000-0000-00000D090000}"/>
    <cellStyle name="Comma 36 2 4 3" xfId="2613" xr:uid="{00000000-0005-0000-0000-00000E090000}"/>
    <cellStyle name="Comma 36 2 4 3 2" xfId="4857" xr:uid="{00000000-0005-0000-0000-00000F090000}"/>
    <cellStyle name="Comma 36 2 4 4" xfId="3347" xr:uid="{00000000-0005-0000-0000-000010090000}"/>
    <cellStyle name="Comma 36 2 5" xfId="1124" xr:uid="{00000000-0005-0000-0000-000011090000}"/>
    <cellStyle name="Comma 36 2 5 2" xfId="1911" xr:uid="{00000000-0005-0000-0000-000012090000}"/>
    <cellStyle name="Comma 36 2 5 2 2" xfId="4155" xr:uid="{00000000-0005-0000-0000-000013090000}"/>
    <cellStyle name="Comma 36 2 5 3" xfId="2635" xr:uid="{00000000-0005-0000-0000-000014090000}"/>
    <cellStyle name="Comma 36 2 5 3 2" xfId="4879" xr:uid="{00000000-0005-0000-0000-000015090000}"/>
    <cellStyle name="Comma 36 2 5 4" xfId="3369" xr:uid="{00000000-0005-0000-0000-000016090000}"/>
    <cellStyle name="Comma 36 2 6" xfId="1340" xr:uid="{00000000-0005-0000-0000-000017090000}"/>
    <cellStyle name="Comma 36 2 6 2" xfId="3584" xr:uid="{00000000-0005-0000-0000-000018090000}"/>
    <cellStyle name="Comma 36 2 7" xfId="2126" xr:uid="{00000000-0005-0000-0000-000019090000}"/>
    <cellStyle name="Comma 36 2 7 2" xfId="4370" xr:uid="{00000000-0005-0000-0000-00001A090000}"/>
    <cellStyle name="Comma 36 2 8" xfId="2850" xr:uid="{00000000-0005-0000-0000-00001B090000}"/>
    <cellStyle name="Comma 36 2 9" xfId="5092" xr:uid="{00000000-0005-0000-0000-00001C090000}"/>
    <cellStyle name="Comma 36 3" xfId="870" xr:uid="{00000000-0005-0000-0000-00001D090000}"/>
    <cellStyle name="Comma 36 3 2" xfId="1658" xr:uid="{00000000-0005-0000-0000-00001E090000}"/>
    <cellStyle name="Comma 36 3 2 2" xfId="3902" xr:uid="{00000000-0005-0000-0000-00001F090000}"/>
    <cellStyle name="Comma 36 3 3" xfId="2382" xr:uid="{00000000-0005-0000-0000-000020090000}"/>
    <cellStyle name="Comma 36 3 3 2" xfId="4626" xr:uid="{00000000-0005-0000-0000-000021090000}"/>
    <cellStyle name="Comma 36 3 4" xfId="3116" xr:uid="{00000000-0005-0000-0000-000022090000}"/>
    <cellStyle name="Comma 36 4" xfId="1078" xr:uid="{00000000-0005-0000-0000-000023090000}"/>
    <cellStyle name="Comma 36 4 2" xfId="1865" xr:uid="{00000000-0005-0000-0000-000024090000}"/>
    <cellStyle name="Comma 36 4 2 2" xfId="4109" xr:uid="{00000000-0005-0000-0000-000025090000}"/>
    <cellStyle name="Comma 36 4 3" xfId="2589" xr:uid="{00000000-0005-0000-0000-000026090000}"/>
    <cellStyle name="Comma 36 4 3 2" xfId="4833" xr:uid="{00000000-0005-0000-0000-000027090000}"/>
    <cellStyle name="Comma 36 4 4" xfId="3323" xr:uid="{00000000-0005-0000-0000-000028090000}"/>
    <cellStyle name="Comma 36 5" xfId="1100" xr:uid="{00000000-0005-0000-0000-000029090000}"/>
    <cellStyle name="Comma 36 5 2" xfId="1887" xr:uid="{00000000-0005-0000-0000-00002A090000}"/>
    <cellStyle name="Comma 36 5 2 2" xfId="4131" xr:uid="{00000000-0005-0000-0000-00002B090000}"/>
    <cellStyle name="Comma 36 5 3" xfId="2611" xr:uid="{00000000-0005-0000-0000-00002C090000}"/>
    <cellStyle name="Comma 36 5 3 2" xfId="4855" xr:uid="{00000000-0005-0000-0000-00002D090000}"/>
    <cellStyle name="Comma 36 5 4" xfId="3345" xr:uid="{00000000-0005-0000-0000-00002E090000}"/>
    <cellStyle name="Comma 36 6" xfId="1122" xr:uid="{00000000-0005-0000-0000-00002F090000}"/>
    <cellStyle name="Comma 36 6 2" xfId="1909" xr:uid="{00000000-0005-0000-0000-000030090000}"/>
    <cellStyle name="Comma 36 6 2 2" xfId="4153" xr:uid="{00000000-0005-0000-0000-000031090000}"/>
    <cellStyle name="Comma 36 6 3" xfId="2633" xr:uid="{00000000-0005-0000-0000-000032090000}"/>
    <cellStyle name="Comma 36 6 3 2" xfId="4877" xr:uid="{00000000-0005-0000-0000-000033090000}"/>
    <cellStyle name="Comma 36 6 4" xfId="3367" xr:uid="{00000000-0005-0000-0000-000034090000}"/>
    <cellStyle name="Comma 36 7" xfId="1338" xr:uid="{00000000-0005-0000-0000-000035090000}"/>
    <cellStyle name="Comma 36 7 2" xfId="3582" xr:uid="{00000000-0005-0000-0000-000036090000}"/>
    <cellStyle name="Comma 36 8" xfId="2124" xr:uid="{00000000-0005-0000-0000-000037090000}"/>
    <cellStyle name="Comma 36 8 2" xfId="4368" xr:uid="{00000000-0005-0000-0000-000038090000}"/>
    <cellStyle name="Comma 36 9" xfId="2848" xr:uid="{00000000-0005-0000-0000-000039090000}"/>
    <cellStyle name="Comma 37" xfId="727" xr:uid="{00000000-0005-0000-0000-00003A090000}"/>
    <cellStyle name="Comma 37 2" xfId="1040" xr:uid="{00000000-0005-0000-0000-00003B090000}"/>
    <cellStyle name="Comma 37 2 2" xfId="1828" xr:uid="{00000000-0005-0000-0000-00003C090000}"/>
    <cellStyle name="Comma 37 2 2 2" xfId="4072" xr:uid="{00000000-0005-0000-0000-00003D090000}"/>
    <cellStyle name="Comma 37 2 3" xfId="2552" xr:uid="{00000000-0005-0000-0000-00003E090000}"/>
    <cellStyle name="Comma 37 2 3 2" xfId="4796" xr:uid="{00000000-0005-0000-0000-00003F090000}"/>
    <cellStyle name="Comma 37 2 4" xfId="3286" xr:uid="{00000000-0005-0000-0000-000040090000}"/>
    <cellStyle name="Comma 37 3" xfId="1293" xr:uid="{00000000-0005-0000-0000-000041090000}"/>
    <cellStyle name="Comma 37 3 2" xfId="2080" xr:uid="{00000000-0005-0000-0000-000042090000}"/>
    <cellStyle name="Comma 37 3 2 2" xfId="4324" xr:uid="{00000000-0005-0000-0000-000043090000}"/>
    <cellStyle name="Comma 37 3 3" xfId="2803" xr:uid="{00000000-0005-0000-0000-000044090000}"/>
    <cellStyle name="Comma 37 3 3 2" xfId="5047" xr:uid="{00000000-0005-0000-0000-000045090000}"/>
    <cellStyle name="Comma 37 3 4" xfId="3538" xr:uid="{00000000-0005-0000-0000-000046090000}"/>
    <cellStyle name="Comma 37 4" xfId="1560" xr:uid="{00000000-0005-0000-0000-000047090000}"/>
    <cellStyle name="Comma 37 4 2" xfId="3804" xr:uid="{00000000-0005-0000-0000-000048090000}"/>
    <cellStyle name="Comma 37 5" xfId="2338" xr:uid="{00000000-0005-0000-0000-000049090000}"/>
    <cellStyle name="Comma 37 5 2" xfId="4582" xr:uid="{00000000-0005-0000-0000-00004A090000}"/>
    <cellStyle name="Comma 37 6" xfId="3018" xr:uid="{00000000-0005-0000-0000-00004B090000}"/>
    <cellStyle name="Comma 38" xfId="826" xr:uid="{00000000-0005-0000-0000-00004C090000}"/>
    <cellStyle name="Comma 38 2" xfId="1055" xr:uid="{00000000-0005-0000-0000-00004D090000}"/>
    <cellStyle name="Comma 38 2 2" xfId="1843" xr:uid="{00000000-0005-0000-0000-00004E090000}"/>
    <cellStyle name="Comma 38 2 2 2" xfId="4087" xr:uid="{00000000-0005-0000-0000-00004F090000}"/>
    <cellStyle name="Comma 38 2 3" xfId="2567" xr:uid="{00000000-0005-0000-0000-000050090000}"/>
    <cellStyle name="Comma 38 2 3 2" xfId="4811" xr:uid="{00000000-0005-0000-0000-000051090000}"/>
    <cellStyle name="Comma 38 2 4" xfId="3301" xr:uid="{00000000-0005-0000-0000-000052090000}"/>
    <cellStyle name="Comma 38 3" xfId="1309" xr:uid="{00000000-0005-0000-0000-000053090000}"/>
    <cellStyle name="Comma 38 3 2" xfId="2096" xr:uid="{00000000-0005-0000-0000-000054090000}"/>
    <cellStyle name="Comma 38 3 2 2" xfId="4340" xr:uid="{00000000-0005-0000-0000-000055090000}"/>
    <cellStyle name="Comma 38 3 3" xfId="2818" xr:uid="{00000000-0005-0000-0000-000056090000}"/>
    <cellStyle name="Comma 38 3 3 2" xfId="5062" xr:uid="{00000000-0005-0000-0000-000057090000}"/>
    <cellStyle name="Comma 38 3 4" xfId="3554" xr:uid="{00000000-0005-0000-0000-000058090000}"/>
    <cellStyle name="Comma 38 4" xfId="1629" xr:uid="{00000000-0005-0000-0000-000059090000}"/>
    <cellStyle name="Comma 38 4 2" xfId="3873" xr:uid="{00000000-0005-0000-0000-00005A090000}"/>
    <cellStyle name="Comma 38 5" xfId="2353" xr:uid="{00000000-0005-0000-0000-00005B090000}"/>
    <cellStyle name="Comma 38 5 2" xfId="4597" xr:uid="{00000000-0005-0000-0000-00005C090000}"/>
    <cellStyle name="Comma 38 6" xfId="3087" xr:uid="{00000000-0005-0000-0000-00005D090000}"/>
    <cellStyle name="Comma 39" xfId="730" xr:uid="{00000000-0005-0000-0000-00005E090000}"/>
    <cellStyle name="Comma 39 2" xfId="1043" xr:uid="{00000000-0005-0000-0000-00005F090000}"/>
    <cellStyle name="Comma 39 2 2" xfId="1831" xr:uid="{00000000-0005-0000-0000-000060090000}"/>
    <cellStyle name="Comma 39 2 2 2" xfId="4075" xr:uid="{00000000-0005-0000-0000-000061090000}"/>
    <cellStyle name="Comma 39 2 3" xfId="2555" xr:uid="{00000000-0005-0000-0000-000062090000}"/>
    <cellStyle name="Comma 39 2 3 2" xfId="4799" xr:uid="{00000000-0005-0000-0000-000063090000}"/>
    <cellStyle name="Comma 39 2 4" xfId="3289" xr:uid="{00000000-0005-0000-0000-000064090000}"/>
    <cellStyle name="Comma 39 3" xfId="1296" xr:uid="{00000000-0005-0000-0000-000065090000}"/>
    <cellStyle name="Comma 39 3 2" xfId="2083" xr:uid="{00000000-0005-0000-0000-000066090000}"/>
    <cellStyle name="Comma 39 3 2 2" xfId="4327" xr:uid="{00000000-0005-0000-0000-000067090000}"/>
    <cellStyle name="Comma 39 3 3" xfId="2806" xr:uid="{00000000-0005-0000-0000-000068090000}"/>
    <cellStyle name="Comma 39 3 3 2" xfId="5050" xr:uid="{00000000-0005-0000-0000-000069090000}"/>
    <cellStyle name="Comma 39 3 4" xfId="3541" xr:uid="{00000000-0005-0000-0000-00006A090000}"/>
    <cellStyle name="Comma 39 4" xfId="1563" xr:uid="{00000000-0005-0000-0000-00006B090000}"/>
    <cellStyle name="Comma 39 4 2" xfId="3807" xr:uid="{00000000-0005-0000-0000-00006C090000}"/>
    <cellStyle name="Comma 39 5" xfId="2341" xr:uid="{00000000-0005-0000-0000-00006D090000}"/>
    <cellStyle name="Comma 39 5 2" xfId="4585" xr:uid="{00000000-0005-0000-0000-00006E090000}"/>
    <cellStyle name="Comma 39 6" xfId="3021" xr:uid="{00000000-0005-0000-0000-00006F090000}"/>
    <cellStyle name="Comma 4" xfId="14" xr:uid="{00000000-0005-0000-0000-000070090000}"/>
    <cellStyle name="Comma 4 10" xfId="5081" xr:uid="{00000000-0005-0000-0000-000071090000}"/>
    <cellStyle name="Comma 4 2" xfId="156" xr:uid="{00000000-0005-0000-0000-000072090000}"/>
    <cellStyle name="Comma 4 2 2" xfId="968" xr:uid="{00000000-0005-0000-0000-000073090000}"/>
    <cellStyle name="Comma 4 2 2 2" xfId="1756" xr:uid="{00000000-0005-0000-0000-000074090000}"/>
    <cellStyle name="Comma 4 2 2 2 2" xfId="4000" xr:uid="{00000000-0005-0000-0000-000075090000}"/>
    <cellStyle name="Comma 4 2 2 3" xfId="2480" xr:uid="{00000000-0005-0000-0000-000076090000}"/>
    <cellStyle name="Comma 4 2 2 3 2" xfId="4724" xr:uid="{00000000-0005-0000-0000-000077090000}"/>
    <cellStyle name="Comma 4 2 2 4" xfId="3214" xr:uid="{00000000-0005-0000-0000-000078090000}"/>
    <cellStyle name="Comma 4 2 3" xfId="1221" xr:uid="{00000000-0005-0000-0000-000079090000}"/>
    <cellStyle name="Comma 4 2 3 2" xfId="2008" xr:uid="{00000000-0005-0000-0000-00007A090000}"/>
    <cellStyle name="Comma 4 2 3 2 2" xfId="4252" xr:uid="{00000000-0005-0000-0000-00007B090000}"/>
    <cellStyle name="Comma 4 2 3 3" xfId="2732" xr:uid="{00000000-0005-0000-0000-00007C090000}"/>
    <cellStyle name="Comma 4 2 3 3 2" xfId="4976" xr:uid="{00000000-0005-0000-0000-00007D090000}"/>
    <cellStyle name="Comma 4 2 3 4" xfId="3466" xr:uid="{00000000-0005-0000-0000-00007E090000}"/>
    <cellStyle name="Comma 4 2 4" xfId="1436" xr:uid="{00000000-0005-0000-0000-00007F090000}"/>
    <cellStyle name="Comma 4 2 4 2" xfId="3680" xr:uid="{00000000-0005-0000-0000-000080090000}"/>
    <cellStyle name="Comma 4 2 5" xfId="2222" xr:uid="{00000000-0005-0000-0000-000081090000}"/>
    <cellStyle name="Comma 4 2 5 2" xfId="4466" xr:uid="{00000000-0005-0000-0000-000082090000}"/>
    <cellStyle name="Comma 4 2 6" xfId="2946" xr:uid="{00000000-0005-0000-0000-000083090000}"/>
    <cellStyle name="Comma 4 3" xfId="155" xr:uid="{00000000-0005-0000-0000-000084090000}"/>
    <cellStyle name="Comma 4 3 2" xfId="967" xr:uid="{00000000-0005-0000-0000-000085090000}"/>
    <cellStyle name="Comma 4 3 2 2" xfId="1755" xr:uid="{00000000-0005-0000-0000-000086090000}"/>
    <cellStyle name="Comma 4 3 2 2 2" xfId="3999" xr:uid="{00000000-0005-0000-0000-000087090000}"/>
    <cellStyle name="Comma 4 3 2 3" xfId="2479" xr:uid="{00000000-0005-0000-0000-000088090000}"/>
    <cellStyle name="Comma 4 3 2 3 2" xfId="4723" xr:uid="{00000000-0005-0000-0000-000089090000}"/>
    <cellStyle name="Comma 4 3 2 4" xfId="3213" xr:uid="{00000000-0005-0000-0000-00008A090000}"/>
    <cellStyle name="Comma 4 3 3" xfId="1220" xr:uid="{00000000-0005-0000-0000-00008B090000}"/>
    <cellStyle name="Comma 4 3 3 2" xfId="2007" xr:uid="{00000000-0005-0000-0000-00008C090000}"/>
    <cellStyle name="Comma 4 3 3 2 2" xfId="4251" xr:uid="{00000000-0005-0000-0000-00008D090000}"/>
    <cellStyle name="Comma 4 3 3 3" xfId="2731" xr:uid="{00000000-0005-0000-0000-00008E090000}"/>
    <cellStyle name="Comma 4 3 3 3 2" xfId="4975" xr:uid="{00000000-0005-0000-0000-00008F090000}"/>
    <cellStyle name="Comma 4 3 3 4" xfId="3465" xr:uid="{00000000-0005-0000-0000-000090090000}"/>
    <cellStyle name="Comma 4 3 4" xfId="1435" xr:uid="{00000000-0005-0000-0000-000091090000}"/>
    <cellStyle name="Comma 4 3 4 2" xfId="3679" xr:uid="{00000000-0005-0000-0000-000092090000}"/>
    <cellStyle name="Comma 4 3 5" xfId="2221" xr:uid="{00000000-0005-0000-0000-000093090000}"/>
    <cellStyle name="Comma 4 3 5 2" xfId="4465" xr:uid="{00000000-0005-0000-0000-000094090000}"/>
    <cellStyle name="Comma 4 3 6" xfId="2945" xr:uid="{00000000-0005-0000-0000-000095090000}"/>
    <cellStyle name="Comma 4 4" xfId="861" xr:uid="{00000000-0005-0000-0000-000096090000}"/>
    <cellStyle name="Comma 4 4 2" xfId="1649" xr:uid="{00000000-0005-0000-0000-000097090000}"/>
    <cellStyle name="Comma 4 4 2 2" xfId="3893" xr:uid="{00000000-0005-0000-0000-000098090000}"/>
    <cellStyle name="Comma 4 4 3" xfId="2373" xr:uid="{00000000-0005-0000-0000-000099090000}"/>
    <cellStyle name="Comma 4 4 3 2" xfId="4617" xr:uid="{00000000-0005-0000-0000-00009A090000}"/>
    <cellStyle name="Comma 4 4 4" xfId="3107" xr:uid="{00000000-0005-0000-0000-00009B090000}"/>
    <cellStyle name="Comma 4 5" xfId="1091" xr:uid="{00000000-0005-0000-0000-00009C090000}"/>
    <cellStyle name="Comma 4 5 2" xfId="1878" xr:uid="{00000000-0005-0000-0000-00009D090000}"/>
    <cellStyle name="Comma 4 5 2 2" xfId="4122" xr:uid="{00000000-0005-0000-0000-00009E090000}"/>
    <cellStyle name="Comma 4 5 3" xfId="2602" xr:uid="{00000000-0005-0000-0000-00009F090000}"/>
    <cellStyle name="Comma 4 5 3 2" xfId="4846" xr:uid="{00000000-0005-0000-0000-0000A0090000}"/>
    <cellStyle name="Comma 4 5 4" xfId="3336" xr:uid="{00000000-0005-0000-0000-0000A1090000}"/>
    <cellStyle name="Comma 4 6" xfId="1113" xr:uid="{00000000-0005-0000-0000-0000A2090000}"/>
    <cellStyle name="Comma 4 6 2" xfId="1900" xr:uid="{00000000-0005-0000-0000-0000A3090000}"/>
    <cellStyle name="Comma 4 6 2 2" xfId="4144" xr:uid="{00000000-0005-0000-0000-0000A4090000}"/>
    <cellStyle name="Comma 4 6 3" xfId="2624" xr:uid="{00000000-0005-0000-0000-0000A5090000}"/>
    <cellStyle name="Comma 4 6 3 2" xfId="4868" xr:uid="{00000000-0005-0000-0000-0000A6090000}"/>
    <cellStyle name="Comma 4 6 4" xfId="3358" xr:uid="{00000000-0005-0000-0000-0000A7090000}"/>
    <cellStyle name="Comma 4 7" xfId="1329" xr:uid="{00000000-0005-0000-0000-0000A8090000}"/>
    <cellStyle name="Comma 4 7 2" xfId="3573" xr:uid="{00000000-0005-0000-0000-0000A9090000}"/>
    <cellStyle name="Comma 4 8" xfId="2115" xr:uid="{00000000-0005-0000-0000-0000AA090000}"/>
    <cellStyle name="Comma 4 8 2" xfId="4359" xr:uid="{00000000-0005-0000-0000-0000AB090000}"/>
    <cellStyle name="Comma 4 9" xfId="2839" xr:uid="{00000000-0005-0000-0000-0000AC090000}"/>
    <cellStyle name="Comma 40" xfId="827" xr:uid="{00000000-0005-0000-0000-0000AD090000}"/>
    <cellStyle name="Comma 40 2" xfId="1056" xr:uid="{00000000-0005-0000-0000-0000AE090000}"/>
    <cellStyle name="Comma 40 2 2" xfId="1844" xr:uid="{00000000-0005-0000-0000-0000AF090000}"/>
    <cellStyle name="Comma 40 2 2 2" xfId="4088" xr:uid="{00000000-0005-0000-0000-0000B0090000}"/>
    <cellStyle name="Comma 40 2 3" xfId="2568" xr:uid="{00000000-0005-0000-0000-0000B1090000}"/>
    <cellStyle name="Comma 40 2 3 2" xfId="4812" xr:uid="{00000000-0005-0000-0000-0000B2090000}"/>
    <cellStyle name="Comma 40 2 4" xfId="3302" xr:uid="{00000000-0005-0000-0000-0000B3090000}"/>
    <cellStyle name="Comma 40 3" xfId="1310" xr:uid="{00000000-0005-0000-0000-0000B4090000}"/>
    <cellStyle name="Comma 40 3 2" xfId="2097" xr:uid="{00000000-0005-0000-0000-0000B5090000}"/>
    <cellStyle name="Comma 40 3 2 2" xfId="4341" xr:uid="{00000000-0005-0000-0000-0000B6090000}"/>
    <cellStyle name="Comma 40 3 3" xfId="2819" xr:uid="{00000000-0005-0000-0000-0000B7090000}"/>
    <cellStyle name="Comma 40 3 3 2" xfId="5063" xr:uid="{00000000-0005-0000-0000-0000B8090000}"/>
    <cellStyle name="Comma 40 3 4" xfId="3555" xr:uid="{00000000-0005-0000-0000-0000B9090000}"/>
    <cellStyle name="Comma 40 4" xfId="1630" xr:uid="{00000000-0005-0000-0000-0000BA090000}"/>
    <cellStyle name="Comma 40 4 2" xfId="3874" xr:uid="{00000000-0005-0000-0000-0000BB090000}"/>
    <cellStyle name="Comma 40 5" xfId="2354" xr:uid="{00000000-0005-0000-0000-0000BC090000}"/>
    <cellStyle name="Comma 40 5 2" xfId="4598" xr:uid="{00000000-0005-0000-0000-0000BD090000}"/>
    <cellStyle name="Comma 40 6" xfId="3088" xr:uid="{00000000-0005-0000-0000-0000BE090000}"/>
    <cellStyle name="Comma 41" xfId="729" xr:uid="{00000000-0005-0000-0000-0000BF090000}"/>
    <cellStyle name="Comma 41 2" xfId="1042" xr:uid="{00000000-0005-0000-0000-0000C0090000}"/>
    <cellStyle name="Comma 41 2 2" xfId="1830" xr:uid="{00000000-0005-0000-0000-0000C1090000}"/>
    <cellStyle name="Comma 41 2 2 2" xfId="4074" xr:uid="{00000000-0005-0000-0000-0000C2090000}"/>
    <cellStyle name="Comma 41 2 3" xfId="2554" xr:uid="{00000000-0005-0000-0000-0000C3090000}"/>
    <cellStyle name="Comma 41 2 3 2" xfId="4798" xr:uid="{00000000-0005-0000-0000-0000C4090000}"/>
    <cellStyle name="Comma 41 2 4" xfId="3288" xr:uid="{00000000-0005-0000-0000-0000C5090000}"/>
    <cellStyle name="Comma 41 3" xfId="1295" xr:uid="{00000000-0005-0000-0000-0000C6090000}"/>
    <cellStyle name="Comma 41 3 2" xfId="2082" xr:uid="{00000000-0005-0000-0000-0000C7090000}"/>
    <cellStyle name="Comma 41 3 2 2" xfId="4326" xr:uid="{00000000-0005-0000-0000-0000C8090000}"/>
    <cellStyle name="Comma 41 3 3" xfId="2805" xr:uid="{00000000-0005-0000-0000-0000C9090000}"/>
    <cellStyle name="Comma 41 3 3 2" xfId="5049" xr:uid="{00000000-0005-0000-0000-0000CA090000}"/>
    <cellStyle name="Comma 41 3 4" xfId="3540" xr:uid="{00000000-0005-0000-0000-0000CB090000}"/>
    <cellStyle name="Comma 41 4" xfId="1562" xr:uid="{00000000-0005-0000-0000-0000CC090000}"/>
    <cellStyle name="Comma 41 4 2" xfId="3806" xr:uid="{00000000-0005-0000-0000-0000CD090000}"/>
    <cellStyle name="Comma 41 5" xfId="2340" xr:uid="{00000000-0005-0000-0000-0000CE090000}"/>
    <cellStyle name="Comma 41 5 2" xfId="4584" xr:uid="{00000000-0005-0000-0000-0000CF090000}"/>
    <cellStyle name="Comma 41 6" xfId="3020" xr:uid="{00000000-0005-0000-0000-0000D0090000}"/>
    <cellStyle name="Comma 42" xfId="828" xr:uid="{00000000-0005-0000-0000-0000D1090000}"/>
    <cellStyle name="Comma 42 2" xfId="1057" xr:uid="{00000000-0005-0000-0000-0000D2090000}"/>
    <cellStyle name="Comma 42 2 2" xfId="1845" xr:uid="{00000000-0005-0000-0000-0000D3090000}"/>
    <cellStyle name="Comma 42 2 2 2" xfId="4089" xr:uid="{00000000-0005-0000-0000-0000D4090000}"/>
    <cellStyle name="Comma 42 2 3" xfId="2569" xr:uid="{00000000-0005-0000-0000-0000D5090000}"/>
    <cellStyle name="Comma 42 2 3 2" xfId="4813" xr:uid="{00000000-0005-0000-0000-0000D6090000}"/>
    <cellStyle name="Comma 42 2 4" xfId="3303" xr:uid="{00000000-0005-0000-0000-0000D7090000}"/>
    <cellStyle name="Comma 42 3" xfId="1311" xr:uid="{00000000-0005-0000-0000-0000D8090000}"/>
    <cellStyle name="Comma 42 3 2" xfId="2098" xr:uid="{00000000-0005-0000-0000-0000D9090000}"/>
    <cellStyle name="Comma 42 3 2 2" xfId="4342" xr:uid="{00000000-0005-0000-0000-0000DA090000}"/>
    <cellStyle name="Comma 42 3 3" xfId="2820" xr:uid="{00000000-0005-0000-0000-0000DB090000}"/>
    <cellStyle name="Comma 42 3 3 2" xfId="5064" xr:uid="{00000000-0005-0000-0000-0000DC090000}"/>
    <cellStyle name="Comma 42 3 4" xfId="3556" xr:uid="{00000000-0005-0000-0000-0000DD090000}"/>
    <cellStyle name="Comma 42 4" xfId="1631" xr:uid="{00000000-0005-0000-0000-0000DE090000}"/>
    <cellStyle name="Comma 42 4 2" xfId="3875" xr:uid="{00000000-0005-0000-0000-0000DF090000}"/>
    <cellStyle name="Comma 42 5" xfId="2355" xr:uid="{00000000-0005-0000-0000-0000E0090000}"/>
    <cellStyle name="Comma 42 5 2" xfId="4599" xr:uid="{00000000-0005-0000-0000-0000E1090000}"/>
    <cellStyle name="Comma 42 6" xfId="3089" xr:uid="{00000000-0005-0000-0000-0000E2090000}"/>
    <cellStyle name="Comma 43" xfId="732" xr:uid="{00000000-0005-0000-0000-0000E3090000}"/>
    <cellStyle name="Comma 43 2" xfId="1045" xr:uid="{00000000-0005-0000-0000-0000E4090000}"/>
    <cellStyle name="Comma 43 2 2" xfId="1833" xr:uid="{00000000-0005-0000-0000-0000E5090000}"/>
    <cellStyle name="Comma 43 2 2 2" xfId="4077" xr:uid="{00000000-0005-0000-0000-0000E6090000}"/>
    <cellStyle name="Comma 43 2 3" xfId="2557" xr:uid="{00000000-0005-0000-0000-0000E7090000}"/>
    <cellStyle name="Comma 43 2 3 2" xfId="4801" xr:uid="{00000000-0005-0000-0000-0000E8090000}"/>
    <cellStyle name="Comma 43 2 4" xfId="3291" xr:uid="{00000000-0005-0000-0000-0000E9090000}"/>
    <cellStyle name="Comma 43 3" xfId="1298" xr:uid="{00000000-0005-0000-0000-0000EA090000}"/>
    <cellStyle name="Comma 43 3 2" xfId="2085" xr:uid="{00000000-0005-0000-0000-0000EB090000}"/>
    <cellStyle name="Comma 43 3 2 2" xfId="4329" xr:uid="{00000000-0005-0000-0000-0000EC090000}"/>
    <cellStyle name="Comma 43 3 3" xfId="2808" xr:uid="{00000000-0005-0000-0000-0000ED090000}"/>
    <cellStyle name="Comma 43 3 3 2" xfId="5052" xr:uid="{00000000-0005-0000-0000-0000EE090000}"/>
    <cellStyle name="Comma 43 3 4" xfId="3543" xr:uid="{00000000-0005-0000-0000-0000EF090000}"/>
    <cellStyle name="Comma 43 4" xfId="1565" xr:uid="{00000000-0005-0000-0000-0000F0090000}"/>
    <cellStyle name="Comma 43 4 2" xfId="3809" xr:uid="{00000000-0005-0000-0000-0000F1090000}"/>
    <cellStyle name="Comma 43 5" xfId="2343" xr:uid="{00000000-0005-0000-0000-0000F2090000}"/>
    <cellStyle name="Comma 43 5 2" xfId="4587" xr:uid="{00000000-0005-0000-0000-0000F3090000}"/>
    <cellStyle name="Comma 43 6" xfId="3023" xr:uid="{00000000-0005-0000-0000-0000F4090000}"/>
    <cellStyle name="Comma 44" xfId="157" xr:uid="{00000000-0005-0000-0000-0000F5090000}"/>
    <cellStyle name="Comma 44 2" xfId="969" xr:uid="{00000000-0005-0000-0000-0000F6090000}"/>
    <cellStyle name="Comma 44 2 2" xfId="1757" xr:uid="{00000000-0005-0000-0000-0000F7090000}"/>
    <cellStyle name="Comma 44 2 2 2" xfId="4001" xr:uid="{00000000-0005-0000-0000-0000F8090000}"/>
    <cellStyle name="Comma 44 2 3" xfId="2481" xr:uid="{00000000-0005-0000-0000-0000F9090000}"/>
    <cellStyle name="Comma 44 2 3 2" xfId="4725" xr:uid="{00000000-0005-0000-0000-0000FA090000}"/>
    <cellStyle name="Comma 44 2 4" xfId="3215" xr:uid="{00000000-0005-0000-0000-0000FB090000}"/>
    <cellStyle name="Comma 44 3" xfId="1222" xr:uid="{00000000-0005-0000-0000-0000FC090000}"/>
    <cellStyle name="Comma 44 3 2" xfId="2009" xr:uid="{00000000-0005-0000-0000-0000FD090000}"/>
    <cellStyle name="Comma 44 3 2 2" xfId="4253" xr:uid="{00000000-0005-0000-0000-0000FE090000}"/>
    <cellStyle name="Comma 44 3 3" xfId="2733" xr:uid="{00000000-0005-0000-0000-0000FF090000}"/>
    <cellStyle name="Comma 44 3 3 2" xfId="4977" xr:uid="{00000000-0005-0000-0000-0000000A0000}"/>
    <cellStyle name="Comma 44 3 4" xfId="3467" xr:uid="{00000000-0005-0000-0000-0000010A0000}"/>
    <cellStyle name="Comma 44 4" xfId="1437" xr:uid="{00000000-0005-0000-0000-0000020A0000}"/>
    <cellStyle name="Comma 44 4 2" xfId="3681" xr:uid="{00000000-0005-0000-0000-0000030A0000}"/>
    <cellStyle name="Comma 44 5" xfId="2223" xr:uid="{00000000-0005-0000-0000-0000040A0000}"/>
    <cellStyle name="Comma 44 5 2" xfId="4467" xr:uid="{00000000-0005-0000-0000-0000050A0000}"/>
    <cellStyle name="Comma 44 6" xfId="2947" xr:uid="{00000000-0005-0000-0000-0000060A0000}"/>
    <cellStyle name="Comma 45" xfId="829" xr:uid="{00000000-0005-0000-0000-0000070A0000}"/>
    <cellStyle name="Comma 45 2" xfId="1058" xr:uid="{00000000-0005-0000-0000-0000080A0000}"/>
    <cellStyle name="Comma 45 2 2" xfId="1846" xr:uid="{00000000-0005-0000-0000-0000090A0000}"/>
    <cellStyle name="Comma 45 2 2 2" xfId="4090" xr:uid="{00000000-0005-0000-0000-00000A0A0000}"/>
    <cellStyle name="Comma 45 2 3" xfId="2570" xr:uid="{00000000-0005-0000-0000-00000B0A0000}"/>
    <cellStyle name="Comma 45 2 3 2" xfId="4814" xr:uid="{00000000-0005-0000-0000-00000C0A0000}"/>
    <cellStyle name="Comma 45 2 4" xfId="3304" xr:uid="{00000000-0005-0000-0000-00000D0A0000}"/>
    <cellStyle name="Comma 45 3" xfId="1312" xr:uid="{00000000-0005-0000-0000-00000E0A0000}"/>
    <cellStyle name="Comma 45 3 2" xfId="2099" xr:uid="{00000000-0005-0000-0000-00000F0A0000}"/>
    <cellStyle name="Comma 45 3 2 2" xfId="4343" xr:uid="{00000000-0005-0000-0000-0000100A0000}"/>
    <cellStyle name="Comma 45 3 3" xfId="2821" xr:uid="{00000000-0005-0000-0000-0000110A0000}"/>
    <cellStyle name="Comma 45 3 3 2" xfId="5065" xr:uid="{00000000-0005-0000-0000-0000120A0000}"/>
    <cellStyle name="Comma 45 3 4" xfId="3557" xr:uid="{00000000-0005-0000-0000-0000130A0000}"/>
    <cellStyle name="Comma 45 4" xfId="1632" xr:uid="{00000000-0005-0000-0000-0000140A0000}"/>
    <cellStyle name="Comma 45 4 2" xfId="3876" xr:uid="{00000000-0005-0000-0000-0000150A0000}"/>
    <cellStyle name="Comma 45 5" xfId="2356" xr:uid="{00000000-0005-0000-0000-0000160A0000}"/>
    <cellStyle name="Comma 45 5 2" xfId="4600" xr:uid="{00000000-0005-0000-0000-0000170A0000}"/>
    <cellStyle name="Comma 45 6" xfId="3090" xr:uid="{00000000-0005-0000-0000-0000180A0000}"/>
    <cellStyle name="Comma 46" xfId="841" xr:uid="{00000000-0005-0000-0000-0000190A0000}"/>
    <cellStyle name="Comma 46 2" xfId="1060" xr:uid="{00000000-0005-0000-0000-00001A0A0000}"/>
    <cellStyle name="Comma 46 2 2" xfId="1848" xr:uid="{00000000-0005-0000-0000-00001B0A0000}"/>
    <cellStyle name="Comma 46 2 2 2" xfId="4092" xr:uid="{00000000-0005-0000-0000-00001C0A0000}"/>
    <cellStyle name="Comma 46 2 3" xfId="2572" xr:uid="{00000000-0005-0000-0000-00001D0A0000}"/>
    <cellStyle name="Comma 46 2 3 2" xfId="4816" xr:uid="{00000000-0005-0000-0000-00001E0A0000}"/>
    <cellStyle name="Comma 46 2 4" xfId="3306" xr:uid="{00000000-0005-0000-0000-00001F0A0000}"/>
    <cellStyle name="Comma 46 3" xfId="1314" xr:uid="{00000000-0005-0000-0000-0000200A0000}"/>
    <cellStyle name="Comma 46 3 2" xfId="2101" xr:uid="{00000000-0005-0000-0000-0000210A0000}"/>
    <cellStyle name="Comma 46 3 2 2" xfId="4345" xr:uid="{00000000-0005-0000-0000-0000220A0000}"/>
    <cellStyle name="Comma 46 3 3" xfId="2823" xr:uid="{00000000-0005-0000-0000-0000230A0000}"/>
    <cellStyle name="Comma 46 3 3 2" xfId="5067" xr:uid="{00000000-0005-0000-0000-0000240A0000}"/>
    <cellStyle name="Comma 46 3 4" xfId="3559" xr:uid="{00000000-0005-0000-0000-0000250A0000}"/>
    <cellStyle name="Comma 46 4" xfId="1634" xr:uid="{00000000-0005-0000-0000-0000260A0000}"/>
    <cellStyle name="Comma 46 4 2" xfId="3878" xr:uid="{00000000-0005-0000-0000-0000270A0000}"/>
    <cellStyle name="Comma 46 5" xfId="2358" xr:uid="{00000000-0005-0000-0000-0000280A0000}"/>
    <cellStyle name="Comma 46 5 2" xfId="4602" xr:uid="{00000000-0005-0000-0000-0000290A0000}"/>
    <cellStyle name="Comma 46 6" xfId="3092" xr:uid="{00000000-0005-0000-0000-00002A0A0000}"/>
    <cellStyle name="Comma 47" xfId="842" xr:uid="{00000000-0005-0000-0000-00002B0A0000}"/>
    <cellStyle name="Comma 47 2" xfId="1061" xr:uid="{00000000-0005-0000-0000-00002C0A0000}"/>
    <cellStyle name="Comma 47 2 2" xfId="1849" xr:uid="{00000000-0005-0000-0000-00002D0A0000}"/>
    <cellStyle name="Comma 47 2 2 2" xfId="4093" xr:uid="{00000000-0005-0000-0000-00002E0A0000}"/>
    <cellStyle name="Comma 47 2 3" xfId="2573" xr:uid="{00000000-0005-0000-0000-00002F0A0000}"/>
    <cellStyle name="Comma 47 2 3 2" xfId="4817" xr:uid="{00000000-0005-0000-0000-0000300A0000}"/>
    <cellStyle name="Comma 47 2 4" xfId="3307" xr:uid="{00000000-0005-0000-0000-0000310A0000}"/>
    <cellStyle name="Comma 47 3" xfId="1315" xr:uid="{00000000-0005-0000-0000-0000320A0000}"/>
    <cellStyle name="Comma 47 3 2" xfId="2102" xr:uid="{00000000-0005-0000-0000-0000330A0000}"/>
    <cellStyle name="Comma 47 3 2 2" xfId="4346" xr:uid="{00000000-0005-0000-0000-0000340A0000}"/>
    <cellStyle name="Comma 47 3 3" xfId="2824" xr:uid="{00000000-0005-0000-0000-0000350A0000}"/>
    <cellStyle name="Comma 47 3 3 2" xfId="5068" xr:uid="{00000000-0005-0000-0000-0000360A0000}"/>
    <cellStyle name="Comma 47 3 4" xfId="3560" xr:uid="{00000000-0005-0000-0000-0000370A0000}"/>
    <cellStyle name="Comma 47 4" xfId="1635" xr:uid="{00000000-0005-0000-0000-0000380A0000}"/>
    <cellStyle name="Comma 47 4 2" xfId="3879" xr:uid="{00000000-0005-0000-0000-0000390A0000}"/>
    <cellStyle name="Comma 47 5" xfId="2359" xr:uid="{00000000-0005-0000-0000-00003A0A0000}"/>
    <cellStyle name="Comma 47 5 2" xfId="4603" xr:uid="{00000000-0005-0000-0000-00003B0A0000}"/>
    <cellStyle name="Comma 47 6" xfId="3093" xr:uid="{00000000-0005-0000-0000-00003C0A0000}"/>
    <cellStyle name="Comma 48" xfId="158" xr:uid="{00000000-0005-0000-0000-00003D0A0000}"/>
    <cellStyle name="Comma 48 2" xfId="970" xr:uid="{00000000-0005-0000-0000-00003E0A0000}"/>
    <cellStyle name="Comma 48 2 2" xfId="1758" xr:uid="{00000000-0005-0000-0000-00003F0A0000}"/>
    <cellStyle name="Comma 48 2 2 2" xfId="4002" xr:uid="{00000000-0005-0000-0000-0000400A0000}"/>
    <cellStyle name="Comma 48 2 3" xfId="2482" xr:uid="{00000000-0005-0000-0000-0000410A0000}"/>
    <cellStyle name="Comma 48 2 3 2" xfId="4726" xr:uid="{00000000-0005-0000-0000-0000420A0000}"/>
    <cellStyle name="Comma 48 2 4" xfId="3216" xr:uid="{00000000-0005-0000-0000-0000430A0000}"/>
    <cellStyle name="Comma 48 3" xfId="1223" xr:uid="{00000000-0005-0000-0000-0000440A0000}"/>
    <cellStyle name="Comma 48 3 2" xfId="2010" xr:uid="{00000000-0005-0000-0000-0000450A0000}"/>
    <cellStyle name="Comma 48 3 2 2" xfId="4254" xr:uid="{00000000-0005-0000-0000-0000460A0000}"/>
    <cellStyle name="Comma 48 3 3" xfId="2734" xr:uid="{00000000-0005-0000-0000-0000470A0000}"/>
    <cellStyle name="Comma 48 3 3 2" xfId="4978" xr:uid="{00000000-0005-0000-0000-0000480A0000}"/>
    <cellStyle name="Comma 48 3 4" xfId="3468" xr:uid="{00000000-0005-0000-0000-0000490A0000}"/>
    <cellStyle name="Comma 48 4" xfId="1438" xr:uid="{00000000-0005-0000-0000-00004A0A0000}"/>
    <cellStyle name="Comma 48 4 2" xfId="3682" xr:uid="{00000000-0005-0000-0000-00004B0A0000}"/>
    <cellStyle name="Comma 48 5" xfId="2224" xr:uid="{00000000-0005-0000-0000-00004C0A0000}"/>
    <cellStyle name="Comma 48 5 2" xfId="4468" xr:uid="{00000000-0005-0000-0000-00004D0A0000}"/>
    <cellStyle name="Comma 48 6" xfId="2948" xr:uid="{00000000-0005-0000-0000-00004E0A0000}"/>
    <cellStyle name="Comma 49" xfId="736" xr:uid="{00000000-0005-0000-0000-00004F0A0000}"/>
    <cellStyle name="Comma 49 2" xfId="1048" xr:uid="{00000000-0005-0000-0000-0000500A0000}"/>
    <cellStyle name="Comma 49 2 2" xfId="1836" xr:uid="{00000000-0005-0000-0000-0000510A0000}"/>
    <cellStyle name="Comma 49 2 2 2" xfId="4080" xr:uid="{00000000-0005-0000-0000-0000520A0000}"/>
    <cellStyle name="Comma 49 2 3" xfId="2560" xr:uid="{00000000-0005-0000-0000-0000530A0000}"/>
    <cellStyle name="Comma 49 2 3 2" xfId="4804" xr:uid="{00000000-0005-0000-0000-0000540A0000}"/>
    <cellStyle name="Comma 49 2 4" xfId="3294" xr:uid="{00000000-0005-0000-0000-0000550A0000}"/>
    <cellStyle name="Comma 49 3" xfId="1301" xr:uid="{00000000-0005-0000-0000-0000560A0000}"/>
    <cellStyle name="Comma 49 3 2" xfId="2088" xr:uid="{00000000-0005-0000-0000-0000570A0000}"/>
    <cellStyle name="Comma 49 3 2 2" xfId="4332" xr:uid="{00000000-0005-0000-0000-0000580A0000}"/>
    <cellStyle name="Comma 49 3 3" xfId="2811" xr:uid="{00000000-0005-0000-0000-0000590A0000}"/>
    <cellStyle name="Comma 49 3 3 2" xfId="5055" xr:uid="{00000000-0005-0000-0000-00005A0A0000}"/>
    <cellStyle name="Comma 49 3 4" xfId="3546" xr:uid="{00000000-0005-0000-0000-00005B0A0000}"/>
    <cellStyle name="Comma 49 4" xfId="1568" xr:uid="{00000000-0005-0000-0000-00005C0A0000}"/>
    <cellStyle name="Comma 49 4 2" xfId="3812" xr:uid="{00000000-0005-0000-0000-00005D0A0000}"/>
    <cellStyle name="Comma 49 5" xfId="2346" xr:uid="{00000000-0005-0000-0000-00005E0A0000}"/>
    <cellStyle name="Comma 49 5 2" xfId="4590" xr:uid="{00000000-0005-0000-0000-00005F0A0000}"/>
    <cellStyle name="Comma 49 6" xfId="3026" xr:uid="{00000000-0005-0000-0000-0000600A0000}"/>
    <cellStyle name="Comma 5" xfId="159" xr:uid="{00000000-0005-0000-0000-0000610A0000}"/>
    <cellStyle name="Comma 5 10" xfId="160" xr:uid="{00000000-0005-0000-0000-0000620A0000}"/>
    <cellStyle name="Comma 5 2" xfId="161" xr:uid="{00000000-0005-0000-0000-0000630A0000}"/>
    <cellStyle name="Comma 5 3" xfId="162" xr:uid="{00000000-0005-0000-0000-0000640A0000}"/>
    <cellStyle name="Comma 5 3 2" xfId="972" xr:uid="{00000000-0005-0000-0000-0000650A0000}"/>
    <cellStyle name="Comma 5 3 2 2" xfId="1760" xr:uid="{00000000-0005-0000-0000-0000660A0000}"/>
    <cellStyle name="Comma 5 3 2 2 2" xfId="4004" xr:uid="{00000000-0005-0000-0000-0000670A0000}"/>
    <cellStyle name="Comma 5 3 2 3" xfId="2484" xr:uid="{00000000-0005-0000-0000-0000680A0000}"/>
    <cellStyle name="Comma 5 3 2 3 2" xfId="4728" xr:uid="{00000000-0005-0000-0000-0000690A0000}"/>
    <cellStyle name="Comma 5 3 2 4" xfId="3218" xr:uid="{00000000-0005-0000-0000-00006A0A0000}"/>
    <cellStyle name="Comma 5 3 3" xfId="1225" xr:uid="{00000000-0005-0000-0000-00006B0A0000}"/>
    <cellStyle name="Comma 5 3 3 2" xfId="2012" xr:uid="{00000000-0005-0000-0000-00006C0A0000}"/>
    <cellStyle name="Comma 5 3 3 2 2" xfId="4256" xr:uid="{00000000-0005-0000-0000-00006D0A0000}"/>
    <cellStyle name="Comma 5 3 3 3" xfId="2736" xr:uid="{00000000-0005-0000-0000-00006E0A0000}"/>
    <cellStyle name="Comma 5 3 3 3 2" xfId="4980" xr:uid="{00000000-0005-0000-0000-00006F0A0000}"/>
    <cellStyle name="Comma 5 3 3 4" xfId="3470" xr:uid="{00000000-0005-0000-0000-0000700A0000}"/>
    <cellStyle name="Comma 5 3 4" xfId="1440" xr:uid="{00000000-0005-0000-0000-0000710A0000}"/>
    <cellStyle name="Comma 5 3 4 2" xfId="3684" xr:uid="{00000000-0005-0000-0000-0000720A0000}"/>
    <cellStyle name="Comma 5 3 5" xfId="2226" xr:uid="{00000000-0005-0000-0000-0000730A0000}"/>
    <cellStyle name="Comma 5 3 5 2" xfId="4470" xr:uid="{00000000-0005-0000-0000-0000740A0000}"/>
    <cellStyle name="Comma 5 3 6" xfId="2950" xr:uid="{00000000-0005-0000-0000-0000750A0000}"/>
    <cellStyle name="Comma 5 4" xfId="971" xr:uid="{00000000-0005-0000-0000-0000760A0000}"/>
    <cellStyle name="Comma 5 4 2" xfId="1759" xr:uid="{00000000-0005-0000-0000-0000770A0000}"/>
    <cellStyle name="Comma 5 4 2 2" xfId="4003" xr:uid="{00000000-0005-0000-0000-0000780A0000}"/>
    <cellStyle name="Comma 5 4 3" xfId="2483" xr:uid="{00000000-0005-0000-0000-0000790A0000}"/>
    <cellStyle name="Comma 5 4 3 2" xfId="4727" xr:uid="{00000000-0005-0000-0000-00007A0A0000}"/>
    <cellStyle name="Comma 5 4 4" xfId="3217" xr:uid="{00000000-0005-0000-0000-00007B0A0000}"/>
    <cellStyle name="Comma 5 5" xfId="1224" xr:uid="{00000000-0005-0000-0000-00007C0A0000}"/>
    <cellStyle name="Comma 5 5 2" xfId="2011" xr:uid="{00000000-0005-0000-0000-00007D0A0000}"/>
    <cellStyle name="Comma 5 5 2 2" xfId="4255" xr:uid="{00000000-0005-0000-0000-00007E0A0000}"/>
    <cellStyle name="Comma 5 5 3" xfId="2735" xr:uid="{00000000-0005-0000-0000-00007F0A0000}"/>
    <cellStyle name="Comma 5 5 3 2" xfId="4979" xr:uid="{00000000-0005-0000-0000-0000800A0000}"/>
    <cellStyle name="Comma 5 5 4" xfId="3469" xr:uid="{00000000-0005-0000-0000-0000810A0000}"/>
    <cellStyle name="Comma 5 6" xfId="1439" xr:uid="{00000000-0005-0000-0000-0000820A0000}"/>
    <cellStyle name="Comma 5 6 2" xfId="3683" xr:uid="{00000000-0005-0000-0000-0000830A0000}"/>
    <cellStyle name="Comma 5 7" xfId="2225" xr:uid="{00000000-0005-0000-0000-0000840A0000}"/>
    <cellStyle name="Comma 5 7 2" xfId="4469" xr:uid="{00000000-0005-0000-0000-0000850A0000}"/>
    <cellStyle name="Comma 5 8" xfId="2949" xr:uid="{00000000-0005-0000-0000-0000860A0000}"/>
    <cellStyle name="Comma 50" xfId="844" xr:uid="{00000000-0005-0000-0000-0000870A0000}"/>
    <cellStyle name="Comma 50 2" xfId="1062" xr:uid="{00000000-0005-0000-0000-0000880A0000}"/>
    <cellStyle name="Comma 50 2 2" xfId="1850" xr:uid="{00000000-0005-0000-0000-0000890A0000}"/>
    <cellStyle name="Comma 50 2 2 2" xfId="4094" xr:uid="{00000000-0005-0000-0000-00008A0A0000}"/>
    <cellStyle name="Comma 50 2 3" xfId="2574" xr:uid="{00000000-0005-0000-0000-00008B0A0000}"/>
    <cellStyle name="Comma 50 2 3 2" xfId="4818" xr:uid="{00000000-0005-0000-0000-00008C0A0000}"/>
    <cellStyle name="Comma 50 2 4" xfId="3308" xr:uid="{00000000-0005-0000-0000-00008D0A0000}"/>
    <cellStyle name="Comma 50 3" xfId="1316" xr:uid="{00000000-0005-0000-0000-00008E0A0000}"/>
    <cellStyle name="Comma 50 3 2" xfId="2103" xr:uid="{00000000-0005-0000-0000-00008F0A0000}"/>
    <cellStyle name="Comma 50 3 2 2" xfId="4347" xr:uid="{00000000-0005-0000-0000-0000900A0000}"/>
    <cellStyle name="Comma 50 3 3" xfId="2825" xr:uid="{00000000-0005-0000-0000-0000910A0000}"/>
    <cellStyle name="Comma 50 3 3 2" xfId="5069" xr:uid="{00000000-0005-0000-0000-0000920A0000}"/>
    <cellStyle name="Comma 50 3 4" xfId="3561" xr:uid="{00000000-0005-0000-0000-0000930A0000}"/>
    <cellStyle name="Comma 50 4" xfId="1636" xr:uid="{00000000-0005-0000-0000-0000940A0000}"/>
    <cellStyle name="Comma 50 4 2" xfId="3880" xr:uid="{00000000-0005-0000-0000-0000950A0000}"/>
    <cellStyle name="Comma 50 5" xfId="2360" xr:uid="{00000000-0005-0000-0000-0000960A0000}"/>
    <cellStyle name="Comma 50 5 2" xfId="4604" xr:uid="{00000000-0005-0000-0000-0000970A0000}"/>
    <cellStyle name="Comma 50 6" xfId="3094" xr:uid="{00000000-0005-0000-0000-0000980A0000}"/>
    <cellStyle name="Comma 51" xfId="836" xr:uid="{00000000-0005-0000-0000-0000990A0000}"/>
    <cellStyle name="Comma 51 2" xfId="1059" xr:uid="{00000000-0005-0000-0000-00009A0A0000}"/>
    <cellStyle name="Comma 51 2 2" xfId="1847" xr:uid="{00000000-0005-0000-0000-00009B0A0000}"/>
    <cellStyle name="Comma 51 2 2 2" xfId="4091" xr:uid="{00000000-0005-0000-0000-00009C0A0000}"/>
    <cellStyle name="Comma 51 2 3" xfId="2571" xr:uid="{00000000-0005-0000-0000-00009D0A0000}"/>
    <cellStyle name="Comma 51 2 3 2" xfId="4815" xr:uid="{00000000-0005-0000-0000-00009E0A0000}"/>
    <cellStyle name="Comma 51 2 4" xfId="3305" xr:uid="{00000000-0005-0000-0000-00009F0A0000}"/>
    <cellStyle name="Comma 51 3" xfId="1313" xr:uid="{00000000-0005-0000-0000-0000A00A0000}"/>
    <cellStyle name="Comma 51 3 2" xfId="2100" xr:uid="{00000000-0005-0000-0000-0000A10A0000}"/>
    <cellStyle name="Comma 51 3 2 2" xfId="4344" xr:uid="{00000000-0005-0000-0000-0000A20A0000}"/>
    <cellStyle name="Comma 51 3 3" xfId="2822" xr:uid="{00000000-0005-0000-0000-0000A30A0000}"/>
    <cellStyle name="Comma 51 3 3 2" xfId="5066" xr:uid="{00000000-0005-0000-0000-0000A40A0000}"/>
    <cellStyle name="Comma 51 3 4" xfId="3558" xr:uid="{00000000-0005-0000-0000-0000A50A0000}"/>
    <cellStyle name="Comma 51 4" xfId="1633" xr:uid="{00000000-0005-0000-0000-0000A60A0000}"/>
    <cellStyle name="Comma 51 4 2" xfId="3877" xr:uid="{00000000-0005-0000-0000-0000A70A0000}"/>
    <cellStyle name="Comma 51 5" xfId="2357" xr:uid="{00000000-0005-0000-0000-0000A80A0000}"/>
    <cellStyle name="Comma 51 5 2" xfId="4601" xr:uid="{00000000-0005-0000-0000-0000A90A0000}"/>
    <cellStyle name="Comma 51 6" xfId="3091" xr:uid="{00000000-0005-0000-0000-0000AA0A0000}"/>
    <cellStyle name="Comma 52" xfId="846" xr:uid="{00000000-0005-0000-0000-0000AB0A0000}"/>
    <cellStyle name="Comma 52 2" xfId="1063" xr:uid="{00000000-0005-0000-0000-0000AC0A0000}"/>
    <cellStyle name="Comma 52 2 2" xfId="1851" xr:uid="{00000000-0005-0000-0000-0000AD0A0000}"/>
    <cellStyle name="Comma 52 2 2 2" xfId="4095" xr:uid="{00000000-0005-0000-0000-0000AE0A0000}"/>
    <cellStyle name="Comma 52 2 3" xfId="2575" xr:uid="{00000000-0005-0000-0000-0000AF0A0000}"/>
    <cellStyle name="Comma 52 2 3 2" xfId="4819" xr:uid="{00000000-0005-0000-0000-0000B00A0000}"/>
    <cellStyle name="Comma 52 2 4" xfId="3309" xr:uid="{00000000-0005-0000-0000-0000B10A0000}"/>
    <cellStyle name="Comma 52 3" xfId="1317" xr:uid="{00000000-0005-0000-0000-0000B20A0000}"/>
    <cellStyle name="Comma 52 3 2" xfId="2104" xr:uid="{00000000-0005-0000-0000-0000B30A0000}"/>
    <cellStyle name="Comma 52 3 2 2" xfId="4348" xr:uid="{00000000-0005-0000-0000-0000B40A0000}"/>
    <cellStyle name="Comma 52 3 3" xfId="2826" xr:uid="{00000000-0005-0000-0000-0000B50A0000}"/>
    <cellStyle name="Comma 52 3 3 2" xfId="5070" xr:uid="{00000000-0005-0000-0000-0000B60A0000}"/>
    <cellStyle name="Comma 52 3 4" xfId="3562" xr:uid="{00000000-0005-0000-0000-0000B70A0000}"/>
    <cellStyle name="Comma 52 4" xfId="1637" xr:uid="{00000000-0005-0000-0000-0000B80A0000}"/>
    <cellStyle name="Comma 52 4 2" xfId="3881" xr:uid="{00000000-0005-0000-0000-0000B90A0000}"/>
    <cellStyle name="Comma 52 5" xfId="2361" xr:uid="{00000000-0005-0000-0000-0000BA0A0000}"/>
    <cellStyle name="Comma 52 5 2" xfId="4605" xr:uid="{00000000-0005-0000-0000-0000BB0A0000}"/>
    <cellStyle name="Comma 52 6" xfId="3095" xr:uid="{00000000-0005-0000-0000-0000BC0A0000}"/>
    <cellStyle name="Comma 53" xfId="163" xr:uid="{00000000-0005-0000-0000-0000BD0A0000}"/>
    <cellStyle name="Comma 53 2" xfId="973" xr:uid="{00000000-0005-0000-0000-0000BE0A0000}"/>
    <cellStyle name="Comma 53 2 2" xfId="1761" xr:uid="{00000000-0005-0000-0000-0000BF0A0000}"/>
    <cellStyle name="Comma 53 2 2 2" xfId="4005" xr:uid="{00000000-0005-0000-0000-0000C00A0000}"/>
    <cellStyle name="Comma 53 2 3" xfId="2485" xr:uid="{00000000-0005-0000-0000-0000C10A0000}"/>
    <cellStyle name="Comma 53 2 3 2" xfId="4729" xr:uid="{00000000-0005-0000-0000-0000C20A0000}"/>
    <cellStyle name="Comma 53 2 4" xfId="3219" xr:uid="{00000000-0005-0000-0000-0000C30A0000}"/>
    <cellStyle name="Comma 53 3" xfId="1226" xr:uid="{00000000-0005-0000-0000-0000C40A0000}"/>
    <cellStyle name="Comma 53 3 2" xfId="2013" xr:uid="{00000000-0005-0000-0000-0000C50A0000}"/>
    <cellStyle name="Comma 53 3 2 2" xfId="4257" xr:uid="{00000000-0005-0000-0000-0000C60A0000}"/>
    <cellStyle name="Comma 53 3 3" xfId="2737" xr:uid="{00000000-0005-0000-0000-0000C70A0000}"/>
    <cellStyle name="Comma 53 3 3 2" xfId="4981" xr:uid="{00000000-0005-0000-0000-0000C80A0000}"/>
    <cellStyle name="Comma 53 3 4" xfId="3471" xr:uid="{00000000-0005-0000-0000-0000C90A0000}"/>
    <cellStyle name="Comma 53 4" xfId="1441" xr:uid="{00000000-0005-0000-0000-0000CA0A0000}"/>
    <cellStyle name="Comma 53 4 2" xfId="3685" xr:uid="{00000000-0005-0000-0000-0000CB0A0000}"/>
    <cellStyle name="Comma 53 5" xfId="2227" xr:uid="{00000000-0005-0000-0000-0000CC0A0000}"/>
    <cellStyle name="Comma 53 5 2" xfId="4471" xr:uid="{00000000-0005-0000-0000-0000CD0A0000}"/>
    <cellStyle name="Comma 53 6" xfId="2951" xr:uid="{00000000-0005-0000-0000-0000CE0A0000}"/>
    <cellStyle name="Comma 54" xfId="735" xr:uid="{00000000-0005-0000-0000-0000CF0A0000}"/>
    <cellStyle name="Comma 54 2" xfId="1047" xr:uid="{00000000-0005-0000-0000-0000D00A0000}"/>
    <cellStyle name="Comma 54 2 2" xfId="1835" xr:uid="{00000000-0005-0000-0000-0000D10A0000}"/>
    <cellStyle name="Comma 54 2 2 2" xfId="4079" xr:uid="{00000000-0005-0000-0000-0000D20A0000}"/>
    <cellStyle name="Comma 54 2 3" xfId="2559" xr:uid="{00000000-0005-0000-0000-0000D30A0000}"/>
    <cellStyle name="Comma 54 2 3 2" xfId="4803" xr:uid="{00000000-0005-0000-0000-0000D40A0000}"/>
    <cellStyle name="Comma 54 2 4" xfId="3293" xr:uid="{00000000-0005-0000-0000-0000D50A0000}"/>
    <cellStyle name="Comma 54 3" xfId="1300" xr:uid="{00000000-0005-0000-0000-0000D60A0000}"/>
    <cellStyle name="Comma 54 3 2" xfId="2087" xr:uid="{00000000-0005-0000-0000-0000D70A0000}"/>
    <cellStyle name="Comma 54 3 2 2" xfId="4331" xr:uid="{00000000-0005-0000-0000-0000D80A0000}"/>
    <cellStyle name="Comma 54 3 3" xfId="2810" xr:uid="{00000000-0005-0000-0000-0000D90A0000}"/>
    <cellStyle name="Comma 54 3 3 2" xfId="5054" xr:uid="{00000000-0005-0000-0000-0000DA0A0000}"/>
    <cellStyle name="Comma 54 3 4" xfId="3545" xr:uid="{00000000-0005-0000-0000-0000DB0A0000}"/>
    <cellStyle name="Comma 54 4" xfId="1567" xr:uid="{00000000-0005-0000-0000-0000DC0A0000}"/>
    <cellStyle name="Comma 54 4 2" xfId="3811" xr:uid="{00000000-0005-0000-0000-0000DD0A0000}"/>
    <cellStyle name="Comma 54 5" xfId="2345" xr:uid="{00000000-0005-0000-0000-0000DE0A0000}"/>
    <cellStyle name="Comma 54 5 2" xfId="4589" xr:uid="{00000000-0005-0000-0000-0000DF0A0000}"/>
    <cellStyle name="Comma 54 6" xfId="3025" xr:uid="{00000000-0005-0000-0000-0000E00A0000}"/>
    <cellStyle name="Comma 55" xfId="848" xr:uid="{00000000-0005-0000-0000-0000E10A0000}"/>
    <cellStyle name="Comma 55 2" xfId="1065" xr:uid="{00000000-0005-0000-0000-0000E20A0000}"/>
    <cellStyle name="Comma 55 2 2" xfId="1853" xr:uid="{00000000-0005-0000-0000-0000E30A0000}"/>
    <cellStyle name="Comma 55 2 2 2" xfId="4097" xr:uid="{00000000-0005-0000-0000-0000E40A0000}"/>
    <cellStyle name="Comma 55 2 3" xfId="2577" xr:uid="{00000000-0005-0000-0000-0000E50A0000}"/>
    <cellStyle name="Comma 55 2 3 2" xfId="4821" xr:uid="{00000000-0005-0000-0000-0000E60A0000}"/>
    <cellStyle name="Comma 55 2 4" xfId="3311" xr:uid="{00000000-0005-0000-0000-0000E70A0000}"/>
    <cellStyle name="Comma 55 3" xfId="1319" xr:uid="{00000000-0005-0000-0000-0000E80A0000}"/>
    <cellStyle name="Comma 55 3 2" xfId="2106" xr:uid="{00000000-0005-0000-0000-0000E90A0000}"/>
    <cellStyle name="Comma 55 3 2 2" xfId="4350" xr:uid="{00000000-0005-0000-0000-0000EA0A0000}"/>
    <cellStyle name="Comma 55 3 3" xfId="2828" xr:uid="{00000000-0005-0000-0000-0000EB0A0000}"/>
    <cellStyle name="Comma 55 3 3 2" xfId="5072" xr:uid="{00000000-0005-0000-0000-0000EC0A0000}"/>
    <cellStyle name="Comma 55 3 4" xfId="3564" xr:uid="{00000000-0005-0000-0000-0000ED0A0000}"/>
    <cellStyle name="Comma 55 4" xfId="1639" xr:uid="{00000000-0005-0000-0000-0000EE0A0000}"/>
    <cellStyle name="Comma 55 4 2" xfId="3883" xr:uid="{00000000-0005-0000-0000-0000EF0A0000}"/>
    <cellStyle name="Comma 55 5" xfId="2363" xr:uid="{00000000-0005-0000-0000-0000F00A0000}"/>
    <cellStyle name="Comma 55 5 2" xfId="4607" xr:uid="{00000000-0005-0000-0000-0000F10A0000}"/>
    <cellStyle name="Comma 55 6" xfId="3097" xr:uid="{00000000-0005-0000-0000-0000F20A0000}"/>
    <cellStyle name="Comma 56" xfId="734" xr:uid="{00000000-0005-0000-0000-0000F30A0000}"/>
    <cellStyle name="Comma 56 2" xfId="1046" xr:uid="{00000000-0005-0000-0000-0000F40A0000}"/>
    <cellStyle name="Comma 56 2 2" xfId="1834" xr:uid="{00000000-0005-0000-0000-0000F50A0000}"/>
    <cellStyle name="Comma 56 2 2 2" xfId="4078" xr:uid="{00000000-0005-0000-0000-0000F60A0000}"/>
    <cellStyle name="Comma 56 2 3" xfId="2558" xr:uid="{00000000-0005-0000-0000-0000F70A0000}"/>
    <cellStyle name="Comma 56 2 3 2" xfId="4802" xr:uid="{00000000-0005-0000-0000-0000F80A0000}"/>
    <cellStyle name="Comma 56 2 4" xfId="3292" xr:uid="{00000000-0005-0000-0000-0000F90A0000}"/>
    <cellStyle name="Comma 56 3" xfId="1299" xr:uid="{00000000-0005-0000-0000-0000FA0A0000}"/>
    <cellStyle name="Comma 56 3 2" xfId="2086" xr:uid="{00000000-0005-0000-0000-0000FB0A0000}"/>
    <cellStyle name="Comma 56 3 2 2" xfId="4330" xr:uid="{00000000-0005-0000-0000-0000FC0A0000}"/>
    <cellStyle name="Comma 56 3 3" xfId="2809" xr:uid="{00000000-0005-0000-0000-0000FD0A0000}"/>
    <cellStyle name="Comma 56 3 3 2" xfId="5053" xr:uid="{00000000-0005-0000-0000-0000FE0A0000}"/>
    <cellStyle name="Comma 56 3 4" xfId="3544" xr:uid="{00000000-0005-0000-0000-0000FF0A0000}"/>
    <cellStyle name="Comma 56 4" xfId="1566" xr:uid="{00000000-0005-0000-0000-0000000B0000}"/>
    <cellStyle name="Comma 56 4 2" xfId="3810" xr:uid="{00000000-0005-0000-0000-0000010B0000}"/>
    <cellStyle name="Comma 56 5" xfId="2344" xr:uid="{00000000-0005-0000-0000-0000020B0000}"/>
    <cellStyle name="Comma 56 5 2" xfId="4588" xr:uid="{00000000-0005-0000-0000-0000030B0000}"/>
    <cellStyle name="Comma 56 6" xfId="3024" xr:uid="{00000000-0005-0000-0000-0000040B0000}"/>
    <cellStyle name="Comma 57" xfId="847" xr:uid="{00000000-0005-0000-0000-0000050B0000}"/>
    <cellStyle name="Comma 57 2" xfId="1064" xr:uid="{00000000-0005-0000-0000-0000060B0000}"/>
    <cellStyle name="Comma 57 2 2" xfId="1852" xr:uid="{00000000-0005-0000-0000-0000070B0000}"/>
    <cellStyle name="Comma 57 2 2 2" xfId="4096" xr:uid="{00000000-0005-0000-0000-0000080B0000}"/>
    <cellStyle name="Comma 57 2 3" xfId="2576" xr:uid="{00000000-0005-0000-0000-0000090B0000}"/>
    <cellStyle name="Comma 57 2 3 2" xfId="4820" xr:uid="{00000000-0005-0000-0000-00000A0B0000}"/>
    <cellStyle name="Comma 57 2 4" xfId="3310" xr:uid="{00000000-0005-0000-0000-00000B0B0000}"/>
    <cellStyle name="Comma 57 3" xfId="1318" xr:uid="{00000000-0005-0000-0000-00000C0B0000}"/>
    <cellStyle name="Comma 57 3 2" xfId="2105" xr:uid="{00000000-0005-0000-0000-00000D0B0000}"/>
    <cellStyle name="Comma 57 3 2 2" xfId="4349" xr:uid="{00000000-0005-0000-0000-00000E0B0000}"/>
    <cellStyle name="Comma 57 3 3" xfId="2827" xr:uid="{00000000-0005-0000-0000-00000F0B0000}"/>
    <cellStyle name="Comma 57 3 3 2" xfId="5071" xr:uid="{00000000-0005-0000-0000-0000100B0000}"/>
    <cellStyle name="Comma 57 3 4" xfId="3563" xr:uid="{00000000-0005-0000-0000-0000110B0000}"/>
    <cellStyle name="Comma 57 4" xfId="1638" xr:uid="{00000000-0005-0000-0000-0000120B0000}"/>
    <cellStyle name="Comma 57 4 2" xfId="3882" xr:uid="{00000000-0005-0000-0000-0000130B0000}"/>
    <cellStyle name="Comma 57 5" xfId="2362" xr:uid="{00000000-0005-0000-0000-0000140B0000}"/>
    <cellStyle name="Comma 57 5 2" xfId="4606" xr:uid="{00000000-0005-0000-0000-0000150B0000}"/>
    <cellStyle name="Comma 57 6" xfId="3096" xr:uid="{00000000-0005-0000-0000-0000160B0000}"/>
    <cellStyle name="Comma 58" xfId="164" xr:uid="{00000000-0005-0000-0000-0000170B0000}"/>
    <cellStyle name="Comma 58 2" xfId="974" xr:uid="{00000000-0005-0000-0000-0000180B0000}"/>
    <cellStyle name="Comma 58 2 2" xfId="1762" xr:uid="{00000000-0005-0000-0000-0000190B0000}"/>
    <cellStyle name="Comma 58 2 2 2" xfId="4006" xr:uid="{00000000-0005-0000-0000-00001A0B0000}"/>
    <cellStyle name="Comma 58 2 3" xfId="2486" xr:uid="{00000000-0005-0000-0000-00001B0B0000}"/>
    <cellStyle name="Comma 58 2 3 2" xfId="4730" xr:uid="{00000000-0005-0000-0000-00001C0B0000}"/>
    <cellStyle name="Comma 58 2 4" xfId="3220" xr:uid="{00000000-0005-0000-0000-00001D0B0000}"/>
    <cellStyle name="Comma 58 3" xfId="1227" xr:uid="{00000000-0005-0000-0000-00001E0B0000}"/>
    <cellStyle name="Comma 58 3 2" xfId="2014" xr:uid="{00000000-0005-0000-0000-00001F0B0000}"/>
    <cellStyle name="Comma 58 3 2 2" xfId="4258" xr:uid="{00000000-0005-0000-0000-0000200B0000}"/>
    <cellStyle name="Comma 58 3 3" xfId="2738" xr:uid="{00000000-0005-0000-0000-0000210B0000}"/>
    <cellStyle name="Comma 58 3 3 2" xfId="4982" xr:uid="{00000000-0005-0000-0000-0000220B0000}"/>
    <cellStyle name="Comma 58 3 4" xfId="3472" xr:uid="{00000000-0005-0000-0000-0000230B0000}"/>
    <cellStyle name="Comma 58 4" xfId="1442" xr:uid="{00000000-0005-0000-0000-0000240B0000}"/>
    <cellStyle name="Comma 58 4 2" xfId="3686" xr:uid="{00000000-0005-0000-0000-0000250B0000}"/>
    <cellStyle name="Comma 58 5" xfId="2228" xr:uid="{00000000-0005-0000-0000-0000260B0000}"/>
    <cellStyle name="Comma 58 5 2" xfId="4472" xr:uid="{00000000-0005-0000-0000-0000270B0000}"/>
    <cellStyle name="Comma 58 6" xfId="2952" xr:uid="{00000000-0005-0000-0000-0000280B0000}"/>
    <cellStyle name="Comma 59" xfId="852" xr:uid="{00000000-0005-0000-0000-0000290B0000}"/>
    <cellStyle name="Comma 59 2" xfId="1640" xr:uid="{00000000-0005-0000-0000-00002A0B0000}"/>
    <cellStyle name="Comma 59 2 2" xfId="3884" xr:uid="{00000000-0005-0000-0000-00002B0B0000}"/>
    <cellStyle name="Comma 59 3" xfId="2364" xr:uid="{00000000-0005-0000-0000-00002C0B0000}"/>
    <cellStyle name="Comma 59 3 2" xfId="4608" xr:uid="{00000000-0005-0000-0000-00002D0B0000}"/>
    <cellStyle name="Comma 59 4" xfId="3098" xr:uid="{00000000-0005-0000-0000-00002E0B0000}"/>
    <cellStyle name="Comma 6" xfId="165" xr:uid="{00000000-0005-0000-0000-00002F0B0000}"/>
    <cellStyle name="Comma 6 10" xfId="166" xr:uid="{00000000-0005-0000-0000-0000300B0000}"/>
    <cellStyle name="Comma 6 10 2" xfId="976" xr:uid="{00000000-0005-0000-0000-0000310B0000}"/>
    <cellStyle name="Comma 6 10 2 2" xfId="1764" xr:uid="{00000000-0005-0000-0000-0000320B0000}"/>
    <cellStyle name="Comma 6 10 2 2 2" xfId="4008" xr:uid="{00000000-0005-0000-0000-0000330B0000}"/>
    <cellStyle name="Comma 6 10 2 3" xfId="2488" xr:uid="{00000000-0005-0000-0000-0000340B0000}"/>
    <cellStyle name="Comma 6 10 2 3 2" xfId="4732" xr:uid="{00000000-0005-0000-0000-0000350B0000}"/>
    <cellStyle name="Comma 6 10 2 4" xfId="3222" xr:uid="{00000000-0005-0000-0000-0000360B0000}"/>
    <cellStyle name="Comma 6 10 3" xfId="1229" xr:uid="{00000000-0005-0000-0000-0000370B0000}"/>
    <cellStyle name="Comma 6 10 3 2" xfId="2016" xr:uid="{00000000-0005-0000-0000-0000380B0000}"/>
    <cellStyle name="Comma 6 10 3 2 2" xfId="4260" xr:uid="{00000000-0005-0000-0000-0000390B0000}"/>
    <cellStyle name="Comma 6 10 3 3" xfId="2740" xr:uid="{00000000-0005-0000-0000-00003A0B0000}"/>
    <cellStyle name="Comma 6 10 3 3 2" xfId="4984" xr:uid="{00000000-0005-0000-0000-00003B0B0000}"/>
    <cellStyle name="Comma 6 10 3 4" xfId="3474" xr:uid="{00000000-0005-0000-0000-00003C0B0000}"/>
    <cellStyle name="Comma 6 10 4" xfId="1444" xr:uid="{00000000-0005-0000-0000-00003D0B0000}"/>
    <cellStyle name="Comma 6 10 4 2" xfId="3688" xr:uid="{00000000-0005-0000-0000-00003E0B0000}"/>
    <cellStyle name="Comma 6 10 5" xfId="2230" xr:uid="{00000000-0005-0000-0000-00003F0B0000}"/>
    <cellStyle name="Comma 6 10 5 2" xfId="4474" xr:uid="{00000000-0005-0000-0000-0000400B0000}"/>
    <cellStyle name="Comma 6 10 6" xfId="2954" xr:uid="{00000000-0005-0000-0000-0000410B0000}"/>
    <cellStyle name="Comma 6 11" xfId="167" xr:uid="{00000000-0005-0000-0000-0000420B0000}"/>
    <cellStyle name="Comma 6 11 2" xfId="977" xr:uid="{00000000-0005-0000-0000-0000430B0000}"/>
    <cellStyle name="Comma 6 11 2 2" xfId="1765" xr:uid="{00000000-0005-0000-0000-0000440B0000}"/>
    <cellStyle name="Comma 6 11 2 2 2" xfId="4009" xr:uid="{00000000-0005-0000-0000-0000450B0000}"/>
    <cellStyle name="Comma 6 11 2 3" xfId="2489" xr:uid="{00000000-0005-0000-0000-0000460B0000}"/>
    <cellStyle name="Comma 6 11 2 3 2" xfId="4733" xr:uid="{00000000-0005-0000-0000-0000470B0000}"/>
    <cellStyle name="Comma 6 11 2 4" xfId="3223" xr:uid="{00000000-0005-0000-0000-0000480B0000}"/>
    <cellStyle name="Comma 6 11 3" xfId="1230" xr:uid="{00000000-0005-0000-0000-0000490B0000}"/>
    <cellStyle name="Comma 6 11 3 2" xfId="2017" xr:uid="{00000000-0005-0000-0000-00004A0B0000}"/>
    <cellStyle name="Comma 6 11 3 2 2" xfId="4261" xr:uid="{00000000-0005-0000-0000-00004B0B0000}"/>
    <cellStyle name="Comma 6 11 3 3" xfId="2741" xr:uid="{00000000-0005-0000-0000-00004C0B0000}"/>
    <cellStyle name="Comma 6 11 3 3 2" xfId="4985" xr:uid="{00000000-0005-0000-0000-00004D0B0000}"/>
    <cellStyle name="Comma 6 11 3 4" xfId="3475" xr:uid="{00000000-0005-0000-0000-00004E0B0000}"/>
    <cellStyle name="Comma 6 11 4" xfId="1445" xr:uid="{00000000-0005-0000-0000-00004F0B0000}"/>
    <cellStyle name="Comma 6 11 4 2" xfId="3689" xr:uid="{00000000-0005-0000-0000-0000500B0000}"/>
    <cellStyle name="Comma 6 11 5" xfId="2231" xr:uid="{00000000-0005-0000-0000-0000510B0000}"/>
    <cellStyle name="Comma 6 11 5 2" xfId="4475" xr:uid="{00000000-0005-0000-0000-0000520B0000}"/>
    <cellStyle name="Comma 6 11 6" xfId="2955" xr:uid="{00000000-0005-0000-0000-0000530B0000}"/>
    <cellStyle name="Comma 6 12" xfId="168" xr:uid="{00000000-0005-0000-0000-0000540B0000}"/>
    <cellStyle name="Comma 6 12 2" xfId="978" xr:uid="{00000000-0005-0000-0000-0000550B0000}"/>
    <cellStyle name="Comma 6 12 2 2" xfId="1766" xr:uid="{00000000-0005-0000-0000-0000560B0000}"/>
    <cellStyle name="Comma 6 12 2 2 2" xfId="4010" xr:uid="{00000000-0005-0000-0000-0000570B0000}"/>
    <cellStyle name="Comma 6 12 2 3" xfId="2490" xr:uid="{00000000-0005-0000-0000-0000580B0000}"/>
    <cellStyle name="Comma 6 12 2 3 2" xfId="4734" xr:uid="{00000000-0005-0000-0000-0000590B0000}"/>
    <cellStyle name="Comma 6 12 2 4" xfId="3224" xr:uid="{00000000-0005-0000-0000-00005A0B0000}"/>
    <cellStyle name="Comma 6 12 3" xfId="1231" xr:uid="{00000000-0005-0000-0000-00005B0B0000}"/>
    <cellStyle name="Comma 6 12 3 2" xfId="2018" xr:uid="{00000000-0005-0000-0000-00005C0B0000}"/>
    <cellStyle name="Comma 6 12 3 2 2" xfId="4262" xr:uid="{00000000-0005-0000-0000-00005D0B0000}"/>
    <cellStyle name="Comma 6 12 3 3" xfId="2742" xr:uid="{00000000-0005-0000-0000-00005E0B0000}"/>
    <cellStyle name="Comma 6 12 3 3 2" xfId="4986" xr:uid="{00000000-0005-0000-0000-00005F0B0000}"/>
    <cellStyle name="Comma 6 12 3 4" xfId="3476" xr:uid="{00000000-0005-0000-0000-0000600B0000}"/>
    <cellStyle name="Comma 6 12 4" xfId="1446" xr:uid="{00000000-0005-0000-0000-0000610B0000}"/>
    <cellStyle name="Comma 6 12 4 2" xfId="3690" xr:uid="{00000000-0005-0000-0000-0000620B0000}"/>
    <cellStyle name="Comma 6 12 5" xfId="2232" xr:uid="{00000000-0005-0000-0000-0000630B0000}"/>
    <cellStyle name="Comma 6 12 5 2" xfId="4476" xr:uid="{00000000-0005-0000-0000-0000640B0000}"/>
    <cellStyle name="Comma 6 12 6" xfId="2956" xr:uid="{00000000-0005-0000-0000-0000650B0000}"/>
    <cellStyle name="Comma 6 13" xfId="169" xr:uid="{00000000-0005-0000-0000-0000660B0000}"/>
    <cellStyle name="Comma 6 13 2" xfId="979" xr:uid="{00000000-0005-0000-0000-0000670B0000}"/>
    <cellStyle name="Comma 6 13 2 2" xfId="1767" xr:uid="{00000000-0005-0000-0000-0000680B0000}"/>
    <cellStyle name="Comma 6 13 2 2 2" xfId="4011" xr:uid="{00000000-0005-0000-0000-0000690B0000}"/>
    <cellStyle name="Comma 6 13 2 3" xfId="2491" xr:uid="{00000000-0005-0000-0000-00006A0B0000}"/>
    <cellStyle name="Comma 6 13 2 3 2" xfId="4735" xr:uid="{00000000-0005-0000-0000-00006B0B0000}"/>
    <cellStyle name="Comma 6 13 2 4" xfId="3225" xr:uid="{00000000-0005-0000-0000-00006C0B0000}"/>
    <cellStyle name="Comma 6 13 3" xfId="1232" xr:uid="{00000000-0005-0000-0000-00006D0B0000}"/>
    <cellStyle name="Comma 6 13 3 2" xfId="2019" xr:uid="{00000000-0005-0000-0000-00006E0B0000}"/>
    <cellStyle name="Comma 6 13 3 2 2" xfId="4263" xr:uid="{00000000-0005-0000-0000-00006F0B0000}"/>
    <cellStyle name="Comma 6 13 3 3" xfId="2743" xr:uid="{00000000-0005-0000-0000-0000700B0000}"/>
    <cellStyle name="Comma 6 13 3 3 2" xfId="4987" xr:uid="{00000000-0005-0000-0000-0000710B0000}"/>
    <cellStyle name="Comma 6 13 3 4" xfId="3477" xr:uid="{00000000-0005-0000-0000-0000720B0000}"/>
    <cellStyle name="Comma 6 13 4" xfId="1447" xr:uid="{00000000-0005-0000-0000-0000730B0000}"/>
    <cellStyle name="Comma 6 13 4 2" xfId="3691" xr:uid="{00000000-0005-0000-0000-0000740B0000}"/>
    <cellStyle name="Comma 6 13 5" xfId="2233" xr:uid="{00000000-0005-0000-0000-0000750B0000}"/>
    <cellStyle name="Comma 6 13 5 2" xfId="4477" xr:uid="{00000000-0005-0000-0000-0000760B0000}"/>
    <cellStyle name="Comma 6 13 6" xfId="2957" xr:uid="{00000000-0005-0000-0000-0000770B0000}"/>
    <cellStyle name="Comma 6 14" xfId="170" xr:uid="{00000000-0005-0000-0000-0000780B0000}"/>
    <cellStyle name="Comma 6 14 2" xfId="980" xr:uid="{00000000-0005-0000-0000-0000790B0000}"/>
    <cellStyle name="Comma 6 14 2 2" xfId="1768" xr:uid="{00000000-0005-0000-0000-00007A0B0000}"/>
    <cellStyle name="Comma 6 14 2 2 2" xfId="4012" xr:uid="{00000000-0005-0000-0000-00007B0B0000}"/>
    <cellStyle name="Comma 6 14 2 3" xfId="2492" xr:uid="{00000000-0005-0000-0000-00007C0B0000}"/>
    <cellStyle name="Comma 6 14 2 3 2" xfId="4736" xr:uid="{00000000-0005-0000-0000-00007D0B0000}"/>
    <cellStyle name="Comma 6 14 2 4" xfId="3226" xr:uid="{00000000-0005-0000-0000-00007E0B0000}"/>
    <cellStyle name="Comma 6 14 3" xfId="1233" xr:uid="{00000000-0005-0000-0000-00007F0B0000}"/>
    <cellStyle name="Comma 6 14 3 2" xfId="2020" xr:uid="{00000000-0005-0000-0000-0000800B0000}"/>
    <cellStyle name="Comma 6 14 3 2 2" xfId="4264" xr:uid="{00000000-0005-0000-0000-0000810B0000}"/>
    <cellStyle name="Comma 6 14 3 3" xfId="2744" xr:uid="{00000000-0005-0000-0000-0000820B0000}"/>
    <cellStyle name="Comma 6 14 3 3 2" xfId="4988" xr:uid="{00000000-0005-0000-0000-0000830B0000}"/>
    <cellStyle name="Comma 6 14 3 4" xfId="3478" xr:uid="{00000000-0005-0000-0000-0000840B0000}"/>
    <cellStyle name="Comma 6 14 4" xfId="1448" xr:uid="{00000000-0005-0000-0000-0000850B0000}"/>
    <cellStyle name="Comma 6 14 4 2" xfId="3692" xr:uid="{00000000-0005-0000-0000-0000860B0000}"/>
    <cellStyle name="Comma 6 14 5" xfId="2234" xr:uid="{00000000-0005-0000-0000-0000870B0000}"/>
    <cellStyle name="Comma 6 14 5 2" xfId="4478" xr:uid="{00000000-0005-0000-0000-0000880B0000}"/>
    <cellStyle name="Comma 6 14 6" xfId="2958" xr:uid="{00000000-0005-0000-0000-0000890B0000}"/>
    <cellStyle name="Comma 6 15" xfId="171" xr:uid="{00000000-0005-0000-0000-00008A0B0000}"/>
    <cellStyle name="Comma 6 15 2" xfId="981" xr:uid="{00000000-0005-0000-0000-00008B0B0000}"/>
    <cellStyle name="Comma 6 15 2 2" xfId="1769" xr:uid="{00000000-0005-0000-0000-00008C0B0000}"/>
    <cellStyle name="Comma 6 15 2 2 2" xfId="4013" xr:uid="{00000000-0005-0000-0000-00008D0B0000}"/>
    <cellStyle name="Comma 6 15 2 3" xfId="2493" xr:uid="{00000000-0005-0000-0000-00008E0B0000}"/>
    <cellStyle name="Comma 6 15 2 3 2" xfId="4737" xr:uid="{00000000-0005-0000-0000-00008F0B0000}"/>
    <cellStyle name="Comma 6 15 2 4" xfId="3227" xr:uid="{00000000-0005-0000-0000-0000900B0000}"/>
    <cellStyle name="Comma 6 15 3" xfId="1234" xr:uid="{00000000-0005-0000-0000-0000910B0000}"/>
    <cellStyle name="Comma 6 15 3 2" xfId="2021" xr:uid="{00000000-0005-0000-0000-0000920B0000}"/>
    <cellStyle name="Comma 6 15 3 2 2" xfId="4265" xr:uid="{00000000-0005-0000-0000-0000930B0000}"/>
    <cellStyle name="Comma 6 15 3 3" xfId="2745" xr:uid="{00000000-0005-0000-0000-0000940B0000}"/>
    <cellStyle name="Comma 6 15 3 3 2" xfId="4989" xr:uid="{00000000-0005-0000-0000-0000950B0000}"/>
    <cellStyle name="Comma 6 15 3 4" xfId="3479" xr:uid="{00000000-0005-0000-0000-0000960B0000}"/>
    <cellStyle name="Comma 6 15 4" xfId="1449" xr:uid="{00000000-0005-0000-0000-0000970B0000}"/>
    <cellStyle name="Comma 6 15 4 2" xfId="3693" xr:uid="{00000000-0005-0000-0000-0000980B0000}"/>
    <cellStyle name="Comma 6 15 5" xfId="2235" xr:uid="{00000000-0005-0000-0000-0000990B0000}"/>
    <cellStyle name="Comma 6 15 5 2" xfId="4479" xr:uid="{00000000-0005-0000-0000-00009A0B0000}"/>
    <cellStyle name="Comma 6 15 6" xfId="2959" xr:uid="{00000000-0005-0000-0000-00009B0B0000}"/>
    <cellStyle name="Comma 6 16" xfId="172" xr:uid="{00000000-0005-0000-0000-00009C0B0000}"/>
    <cellStyle name="Comma 6 16 2" xfId="982" xr:uid="{00000000-0005-0000-0000-00009D0B0000}"/>
    <cellStyle name="Comma 6 16 2 2" xfId="1770" xr:uid="{00000000-0005-0000-0000-00009E0B0000}"/>
    <cellStyle name="Comma 6 16 2 2 2" xfId="4014" xr:uid="{00000000-0005-0000-0000-00009F0B0000}"/>
    <cellStyle name="Comma 6 16 2 3" xfId="2494" xr:uid="{00000000-0005-0000-0000-0000A00B0000}"/>
    <cellStyle name="Comma 6 16 2 3 2" xfId="4738" xr:uid="{00000000-0005-0000-0000-0000A10B0000}"/>
    <cellStyle name="Comma 6 16 2 4" xfId="3228" xr:uid="{00000000-0005-0000-0000-0000A20B0000}"/>
    <cellStyle name="Comma 6 16 3" xfId="1235" xr:uid="{00000000-0005-0000-0000-0000A30B0000}"/>
    <cellStyle name="Comma 6 16 3 2" xfId="2022" xr:uid="{00000000-0005-0000-0000-0000A40B0000}"/>
    <cellStyle name="Comma 6 16 3 2 2" xfId="4266" xr:uid="{00000000-0005-0000-0000-0000A50B0000}"/>
    <cellStyle name="Comma 6 16 3 3" xfId="2746" xr:uid="{00000000-0005-0000-0000-0000A60B0000}"/>
    <cellStyle name="Comma 6 16 3 3 2" xfId="4990" xr:uid="{00000000-0005-0000-0000-0000A70B0000}"/>
    <cellStyle name="Comma 6 16 3 4" xfId="3480" xr:uid="{00000000-0005-0000-0000-0000A80B0000}"/>
    <cellStyle name="Comma 6 16 4" xfId="1450" xr:uid="{00000000-0005-0000-0000-0000A90B0000}"/>
    <cellStyle name="Comma 6 16 4 2" xfId="3694" xr:uid="{00000000-0005-0000-0000-0000AA0B0000}"/>
    <cellStyle name="Comma 6 16 5" xfId="2236" xr:uid="{00000000-0005-0000-0000-0000AB0B0000}"/>
    <cellStyle name="Comma 6 16 5 2" xfId="4480" xr:uid="{00000000-0005-0000-0000-0000AC0B0000}"/>
    <cellStyle name="Comma 6 16 6" xfId="2960" xr:uid="{00000000-0005-0000-0000-0000AD0B0000}"/>
    <cellStyle name="Comma 6 17" xfId="173" xr:uid="{00000000-0005-0000-0000-0000AE0B0000}"/>
    <cellStyle name="Comma 6 17 2" xfId="983" xr:uid="{00000000-0005-0000-0000-0000AF0B0000}"/>
    <cellStyle name="Comma 6 17 2 2" xfId="1771" xr:uid="{00000000-0005-0000-0000-0000B00B0000}"/>
    <cellStyle name="Comma 6 17 2 2 2" xfId="4015" xr:uid="{00000000-0005-0000-0000-0000B10B0000}"/>
    <cellStyle name="Comma 6 17 2 3" xfId="2495" xr:uid="{00000000-0005-0000-0000-0000B20B0000}"/>
    <cellStyle name="Comma 6 17 2 3 2" xfId="4739" xr:uid="{00000000-0005-0000-0000-0000B30B0000}"/>
    <cellStyle name="Comma 6 17 2 4" xfId="3229" xr:uid="{00000000-0005-0000-0000-0000B40B0000}"/>
    <cellStyle name="Comma 6 17 3" xfId="1236" xr:uid="{00000000-0005-0000-0000-0000B50B0000}"/>
    <cellStyle name="Comma 6 17 3 2" xfId="2023" xr:uid="{00000000-0005-0000-0000-0000B60B0000}"/>
    <cellStyle name="Comma 6 17 3 2 2" xfId="4267" xr:uid="{00000000-0005-0000-0000-0000B70B0000}"/>
    <cellStyle name="Comma 6 17 3 3" xfId="2747" xr:uid="{00000000-0005-0000-0000-0000B80B0000}"/>
    <cellStyle name="Comma 6 17 3 3 2" xfId="4991" xr:uid="{00000000-0005-0000-0000-0000B90B0000}"/>
    <cellStyle name="Comma 6 17 3 4" xfId="3481" xr:uid="{00000000-0005-0000-0000-0000BA0B0000}"/>
    <cellStyle name="Comma 6 17 4" xfId="1451" xr:uid="{00000000-0005-0000-0000-0000BB0B0000}"/>
    <cellStyle name="Comma 6 17 4 2" xfId="3695" xr:uid="{00000000-0005-0000-0000-0000BC0B0000}"/>
    <cellStyle name="Comma 6 17 5" xfId="2237" xr:uid="{00000000-0005-0000-0000-0000BD0B0000}"/>
    <cellStyle name="Comma 6 17 5 2" xfId="4481" xr:uid="{00000000-0005-0000-0000-0000BE0B0000}"/>
    <cellStyle name="Comma 6 17 6" xfId="2961" xr:uid="{00000000-0005-0000-0000-0000BF0B0000}"/>
    <cellStyle name="Comma 6 18" xfId="174" xr:uid="{00000000-0005-0000-0000-0000C00B0000}"/>
    <cellStyle name="Comma 6 18 2" xfId="984" xr:uid="{00000000-0005-0000-0000-0000C10B0000}"/>
    <cellStyle name="Comma 6 18 2 2" xfId="1772" xr:uid="{00000000-0005-0000-0000-0000C20B0000}"/>
    <cellStyle name="Comma 6 18 2 2 2" xfId="4016" xr:uid="{00000000-0005-0000-0000-0000C30B0000}"/>
    <cellStyle name="Comma 6 18 2 3" xfId="2496" xr:uid="{00000000-0005-0000-0000-0000C40B0000}"/>
    <cellStyle name="Comma 6 18 2 3 2" xfId="4740" xr:uid="{00000000-0005-0000-0000-0000C50B0000}"/>
    <cellStyle name="Comma 6 18 2 4" xfId="3230" xr:uid="{00000000-0005-0000-0000-0000C60B0000}"/>
    <cellStyle name="Comma 6 18 3" xfId="1237" xr:uid="{00000000-0005-0000-0000-0000C70B0000}"/>
    <cellStyle name="Comma 6 18 3 2" xfId="2024" xr:uid="{00000000-0005-0000-0000-0000C80B0000}"/>
    <cellStyle name="Comma 6 18 3 2 2" xfId="4268" xr:uid="{00000000-0005-0000-0000-0000C90B0000}"/>
    <cellStyle name="Comma 6 18 3 3" xfId="2748" xr:uid="{00000000-0005-0000-0000-0000CA0B0000}"/>
    <cellStyle name="Comma 6 18 3 3 2" xfId="4992" xr:uid="{00000000-0005-0000-0000-0000CB0B0000}"/>
    <cellStyle name="Comma 6 18 3 4" xfId="3482" xr:uid="{00000000-0005-0000-0000-0000CC0B0000}"/>
    <cellStyle name="Comma 6 18 4" xfId="1452" xr:uid="{00000000-0005-0000-0000-0000CD0B0000}"/>
    <cellStyle name="Comma 6 18 4 2" xfId="3696" xr:uid="{00000000-0005-0000-0000-0000CE0B0000}"/>
    <cellStyle name="Comma 6 18 5" xfId="2238" xr:uid="{00000000-0005-0000-0000-0000CF0B0000}"/>
    <cellStyle name="Comma 6 18 5 2" xfId="4482" xr:uid="{00000000-0005-0000-0000-0000D00B0000}"/>
    <cellStyle name="Comma 6 18 6" xfId="2962" xr:uid="{00000000-0005-0000-0000-0000D10B0000}"/>
    <cellStyle name="Comma 6 19" xfId="175" xr:uid="{00000000-0005-0000-0000-0000D20B0000}"/>
    <cellStyle name="Comma 6 19 2" xfId="985" xr:uid="{00000000-0005-0000-0000-0000D30B0000}"/>
    <cellStyle name="Comma 6 19 2 2" xfId="1773" xr:uid="{00000000-0005-0000-0000-0000D40B0000}"/>
    <cellStyle name="Comma 6 19 2 2 2" xfId="4017" xr:uid="{00000000-0005-0000-0000-0000D50B0000}"/>
    <cellStyle name="Comma 6 19 2 3" xfId="2497" xr:uid="{00000000-0005-0000-0000-0000D60B0000}"/>
    <cellStyle name="Comma 6 19 2 3 2" xfId="4741" xr:uid="{00000000-0005-0000-0000-0000D70B0000}"/>
    <cellStyle name="Comma 6 19 2 4" xfId="3231" xr:uid="{00000000-0005-0000-0000-0000D80B0000}"/>
    <cellStyle name="Comma 6 19 3" xfId="1238" xr:uid="{00000000-0005-0000-0000-0000D90B0000}"/>
    <cellStyle name="Comma 6 19 3 2" xfId="2025" xr:uid="{00000000-0005-0000-0000-0000DA0B0000}"/>
    <cellStyle name="Comma 6 19 3 2 2" xfId="4269" xr:uid="{00000000-0005-0000-0000-0000DB0B0000}"/>
    <cellStyle name="Comma 6 19 3 3" xfId="2749" xr:uid="{00000000-0005-0000-0000-0000DC0B0000}"/>
    <cellStyle name="Comma 6 19 3 3 2" xfId="4993" xr:uid="{00000000-0005-0000-0000-0000DD0B0000}"/>
    <cellStyle name="Comma 6 19 3 4" xfId="3483" xr:uid="{00000000-0005-0000-0000-0000DE0B0000}"/>
    <cellStyle name="Comma 6 19 4" xfId="1453" xr:uid="{00000000-0005-0000-0000-0000DF0B0000}"/>
    <cellStyle name="Comma 6 19 4 2" xfId="3697" xr:uid="{00000000-0005-0000-0000-0000E00B0000}"/>
    <cellStyle name="Comma 6 19 5" xfId="2239" xr:uid="{00000000-0005-0000-0000-0000E10B0000}"/>
    <cellStyle name="Comma 6 19 5 2" xfId="4483" xr:uid="{00000000-0005-0000-0000-0000E20B0000}"/>
    <cellStyle name="Comma 6 19 6" xfId="2963" xr:uid="{00000000-0005-0000-0000-0000E30B0000}"/>
    <cellStyle name="Comma 6 2" xfId="176" xr:uid="{00000000-0005-0000-0000-0000E40B0000}"/>
    <cellStyle name="Comma 6 2 2" xfId="986" xr:uid="{00000000-0005-0000-0000-0000E50B0000}"/>
    <cellStyle name="Comma 6 2 2 2" xfId="1774" xr:uid="{00000000-0005-0000-0000-0000E60B0000}"/>
    <cellStyle name="Comma 6 2 2 2 2" xfId="4018" xr:uid="{00000000-0005-0000-0000-0000E70B0000}"/>
    <cellStyle name="Comma 6 2 2 3" xfId="2498" xr:uid="{00000000-0005-0000-0000-0000E80B0000}"/>
    <cellStyle name="Comma 6 2 2 3 2" xfId="4742" xr:uid="{00000000-0005-0000-0000-0000E90B0000}"/>
    <cellStyle name="Comma 6 2 2 4" xfId="3232" xr:uid="{00000000-0005-0000-0000-0000EA0B0000}"/>
    <cellStyle name="Comma 6 2 3" xfId="1239" xr:uid="{00000000-0005-0000-0000-0000EB0B0000}"/>
    <cellStyle name="Comma 6 2 3 2" xfId="2026" xr:uid="{00000000-0005-0000-0000-0000EC0B0000}"/>
    <cellStyle name="Comma 6 2 3 2 2" xfId="4270" xr:uid="{00000000-0005-0000-0000-0000ED0B0000}"/>
    <cellStyle name="Comma 6 2 3 3" xfId="2750" xr:uid="{00000000-0005-0000-0000-0000EE0B0000}"/>
    <cellStyle name="Comma 6 2 3 3 2" xfId="4994" xr:uid="{00000000-0005-0000-0000-0000EF0B0000}"/>
    <cellStyle name="Comma 6 2 3 4" xfId="3484" xr:uid="{00000000-0005-0000-0000-0000F00B0000}"/>
    <cellStyle name="Comma 6 2 4" xfId="1454" xr:uid="{00000000-0005-0000-0000-0000F10B0000}"/>
    <cellStyle name="Comma 6 2 4 2" xfId="3698" xr:uid="{00000000-0005-0000-0000-0000F20B0000}"/>
    <cellStyle name="Comma 6 2 5" xfId="2240" xr:uid="{00000000-0005-0000-0000-0000F30B0000}"/>
    <cellStyle name="Comma 6 2 5 2" xfId="4484" xr:uid="{00000000-0005-0000-0000-0000F40B0000}"/>
    <cellStyle name="Comma 6 2 6" xfId="2964" xr:uid="{00000000-0005-0000-0000-0000F50B0000}"/>
    <cellStyle name="Comma 6 20" xfId="177" xr:uid="{00000000-0005-0000-0000-0000F60B0000}"/>
    <cellStyle name="Comma 6 20 2" xfId="987" xr:uid="{00000000-0005-0000-0000-0000F70B0000}"/>
    <cellStyle name="Comma 6 20 2 2" xfId="1775" xr:uid="{00000000-0005-0000-0000-0000F80B0000}"/>
    <cellStyle name="Comma 6 20 2 2 2" xfId="4019" xr:uid="{00000000-0005-0000-0000-0000F90B0000}"/>
    <cellStyle name="Comma 6 20 2 3" xfId="2499" xr:uid="{00000000-0005-0000-0000-0000FA0B0000}"/>
    <cellStyle name="Comma 6 20 2 3 2" xfId="4743" xr:uid="{00000000-0005-0000-0000-0000FB0B0000}"/>
    <cellStyle name="Comma 6 20 2 4" xfId="3233" xr:uid="{00000000-0005-0000-0000-0000FC0B0000}"/>
    <cellStyle name="Comma 6 20 3" xfId="1240" xr:uid="{00000000-0005-0000-0000-0000FD0B0000}"/>
    <cellStyle name="Comma 6 20 3 2" xfId="2027" xr:uid="{00000000-0005-0000-0000-0000FE0B0000}"/>
    <cellStyle name="Comma 6 20 3 2 2" xfId="4271" xr:uid="{00000000-0005-0000-0000-0000FF0B0000}"/>
    <cellStyle name="Comma 6 20 3 3" xfId="2751" xr:uid="{00000000-0005-0000-0000-0000000C0000}"/>
    <cellStyle name="Comma 6 20 3 3 2" xfId="4995" xr:uid="{00000000-0005-0000-0000-0000010C0000}"/>
    <cellStyle name="Comma 6 20 3 4" xfId="3485" xr:uid="{00000000-0005-0000-0000-0000020C0000}"/>
    <cellStyle name="Comma 6 20 4" xfId="1455" xr:uid="{00000000-0005-0000-0000-0000030C0000}"/>
    <cellStyle name="Comma 6 20 4 2" xfId="3699" xr:uid="{00000000-0005-0000-0000-0000040C0000}"/>
    <cellStyle name="Comma 6 20 5" xfId="2241" xr:uid="{00000000-0005-0000-0000-0000050C0000}"/>
    <cellStyle name="Comma 6 20 5 2" xfId="4485" xr:uid="{00000000-0005-0000-0000-0000060C0000}"/>
    <cellStyle name="Comma 6 20 6" xfId="2965" xr:uid="{00000000-0005-0000-0000-0000070C0000}"/>
    <cellStyle name="Comma 6 21" xfId="178" xr:uid="{00000000-0005-0000-0000-0000080C0000}"/>
    <cellStyle name="Comma 6 21 2" xfId="988" xr:uid="{00000000-0005-0000-0000-0000090C0000}"/>
    <cellStyle name="Comma 6 21 2 2" xfId="1776" xr:uid="{00000000-0005-0000-0000-00000A0C0000}"/>
    <cellStyle name="Comma 6 21 2 2 2" xfId="4020" xr:uid="{00000000-0005-0000-0000-00000B0C0000}"/>
    <cellStyle name="Comma 6 21 2 3" xfId="2500" xr:uid="{00000000-0005-0000-0000-00000C0C0000}"/>
    <cellStyle name="Comma 6 21 2 3 2" xfId="4744" xr:uid="{00000000-0005-0000-0000-00000D0C0000}"/>
    <cellStyle name="Comma 6 21 2 4" xfId="3234" xr:uid="{00000000-0005-0000-0000-00000E0C0000}"/>
    <cellStyle name="Comma 6 21 3" xfId="1241" xr:uid="{00000000-0005-0000-0000-00000F0C0000}"/>
    <cellStyle name="Comma 6 21 3 2" xfId="2028" xr:uid="{00000000-0005-0000-0000-0000100C0000}"/>
    <cellStyle name="Comma 6 21 3 2 2" xfId="4272" xr:uid="{00000000-0005-0000-0000-0000110C0000}"/>
    <cellStyle name="Comma 6 21 3 3" xfId="2752" xr:uid="{00000000-0005-0000-0000-0000120C0000}"/>
    <cellStyle name="Comma 6 21 3 3 2" xfId="4996" xr:uid="{00000000-0005-0000-0000-0000130C0000}"/>
    <cellStyle name="Comma 6 21 3 4" xfId="3486" xr:uid="{00000000-0005-0000-0000-0000140C0000}"/>
    <cellStyle name="Comma 6 21 4" xfId="1456" xr:uid="{00000000-0005-0000-0000-0000150C0000}"/>
    <cellStyle name="Comma 6 21 4 2" xfId="3700" xr:uid="{00000000-0005-0000-0000-0000160C0000}"/>
    <cellStyle name="Comma 6 21 5" xfId="2242" xr:uid="{00000000-0005-0000-0000-0000170C0000}"/>
    <cellStyle name="Comma 6 21 5 2" xfId="4486" xr:uid="{00000000-0005-0000-0000-0000180C0000}"/>
    <cellStyle name="Comma 6 21 6" xfId="2966" xr:uid="{00000000-0005-0000-0000-0000190C0000}"/>
    <cellStyle name="Comma 6 22" xfId="179" xr:uid="{00000000-0005-0000-0000-00001A0C0000}"/>
    <cellStyle name="Comma 6 22 2" xfId="989" xr:uid="{00000000-0005-0000-0000-00001B0C0000}"/>
    <cellStyle name="Comma 6 22 2 2" xfId="1777" xr:uid="{00000000-0005-0000-0000-00001C0C0000}"/>
    <cellStyle name="Comma 6 22 2 2 2" xfId="4021" xr:uid="{00000000-0005-0000-0000-00001D0C0000}"/>
    <cellStyle name="Comma 6 22 2 3" xfId="2501" xr:uid="{00000000-0005-0000-0000-00001E0C0000}"/>
    <cellStyle name="Comma 6 22 2 3 2" xfId="4745" xr:uid="{00000000-0005-0000-0000-00001F0C0000}"/>
    <cellStyle name="Comma 6 22 2 4" xfId="3235" xr:uid="{00000000-0005-0000-0000-0000200C0000}"/>
    <cellStyle name="Comma 6 22 3" xfId="1242" xr:uid="{00000000-0005-0000-0000-0000210C0000}"/>
    <cellStyle name="Comma 6 22 3 2" xfId="2029" xr:uid="{00000000-0005-0000-0000-0000220C0000}"/>
    <cellStyle name="Comma 6 22 3 2 2" xfId="4273" xr:uid="{00000000-0005-0000-0000-0000230C0000}"/>
    <cellStyle name="Comma 6 22 3 3" xfId="2753" xr:uid="{00000000-0005-0000-0000-0000240C0000}"/>
    <cellStyle name="Comma 6 22 3 3 2" xfId="4997" xr:uid="{00000000-0005-0000-0000-0000250C0000}"/>
    <cellStyle name="Comma 6 22 3 4" xfId="3487" xr:uid="{00000000-0005-0000-0000-0000260C0000}"/>
    <cellStyle name="Comma 6 22 4" xfId="1457" xr:uid="{00000000-0005-0000-0000-0000270C0000}"/>
    <cellStyle name="Comma 6 22 4 2" xfId="3701" xr:uid="{00000000-0005-0000-0000-0000280C0000}"/>
    <cellStyle name="Comma 6 22 5" xfId="2243" xr:uid="{00000000-0005-0000-0000-0000290C0000}"/>
    <cellStyle name="Comma 6 22 5 2" xfId="4487" xr:uid="{00000000-0005-0000-0000-00002A0C0000}"/>
    <cellStyle name="Comma 6 22 6" xfId="2967" xr:uid="{00000000-0005-0000-0000-00002B0C0000}"/>
    <cellStyle name="Comma 6 23" xfId="180" xr:uid="{00000000-0005-0000-0000-00002C0C0000}"/>
    <cellStyle name="Comma 6 23 2" xfId="990" xr:uid="{00000000-0005-0000-0000-00002D0C0000}"/>
    <cellStyle name="Comma 6 23 2 2" xfId="1778" xr:uid="{00000000-0005-0000-0000-00002E0C0000}"/>
    <cellStyle name="Comma 6 23 2 2 2" xfId="4022" xr:uid="{00000000-0005-0000-0000-00002F0C0000}"/>
    <cellStyle name="Comma 6 23 2 3" xfId="2502" xr:uid="{00000000-0005-0000-0000-0000300C0000}"/>
    <cellStyle name="Comma 6 23 2 3 2" xfId="4746" xr:uid="{00000000-0005-0000-0000-0000310C0000}"/>
    <cellStyle name="Comma 6 23 2 4" xfId="3236" xr:uid="{00000000-0005-0000-0000-0000320C0000}"/>
    <cellStyle name="Comma 6 23 3" xfId="1243" xr:uid="{00000000-0005-0000-0000-0000330C0000}"/>
    <cellStyle name="Comma 6 23 3 2" xfId="2030" xr:uid="{00000000-0005-0000-0000-0000340C0000}"/>
    <cellStyle name="Comma 6 23 3 2 2" xfId="4274" xr:uid="{00000000-0005-0000-0000-0000350C0000}"/>
    <cellStyle name="Comma 6 23 3 3" xfId="2754" xr:uid="{00000000-0005-0000-0000-0000360C0000}"/>
    <cellStyle name="Comma 6 23 3 3 2" xfId="4998" xr:uid="{00000000-0005-0000-0000-0000370C0000}"/>
    <cellStyle name="Comma 6 23 3 4" xfId="3488" xr:uid="{00000000-0005-0000-0000-0000380C0000}"/>
    <cellStyle name="Comma 6 23 4" xfId="1458" xr:uid="{00000000-0005-0000-0000-0000390C0000}"/>
    <cellStyle name="Comma 6 23 4 2" xfId="3702" xr:uid="{00000000-0005-0000-0000-00003A0C0000}"/>
    <cellStyle name="Comma 6 23 5" xfId="2244" xr:uid="{00000000-0005-0000-0000-00003B0C0000}"/>
    <cellStyle name="Comma 6 23 5 2" xfId="4488" xr:uid="{00000000-0005-0000-0000-00003C0C0000}"/>
    <cellStyle name="Comma 6 23 6" xfId="2968" xr:uid="{00000000-0005-0000-0000-00003D0C0000}"/>
    <cellStyle name="Comma 6 24" xfId="181" xr:uid="{00000000-0005-0000-0000-00003E0C0000}"/>
    <cellStyle name="Comma 6 24 2" xfId="991" xr:uid="{00000000-0005-0000-0000-00003F0C0000}"/>
    <cellStyle name="Comma 6 24 2 2" xfId="1779" xr:uid="{00000000-0005-0000-0000-0000400C0000}"/>
    <cellStyle name="Comma 6 24 2 2 2" xfId="4023" xr:uid="{00000000-0005-0000-0000-0000410C0000}"/>
    <cellStyle name="Comma 6 24 2 3" xfId="2503" xr:uid="{00000000-0005-0000-0000-0000420C0000}"/>
    <cellStyle name="Comma 6 24 2 3 2" xfId="4747" xr:uid="{00000000-0005-0000-0000-0000430C0000}"/>
    <cellStyle name="Comma 6 24 2 4" xfId="3237" xr:uid="{00000000-0005-0000-0000-0000440C0000}"/>
    <cellStyle name="Comma 6 24 3" xfId="1244" xr:uid="{00000000-0005-0000-0000-0000450C0000}"/>
    <cellStyle name="Comma 6 24 3 2" xfId="2031" xr:uid="{00000000-0005-0000-0000-0000460C0000}"/>
    <cellStyle name="Comma 6 24 3 2 2" xfId="4275" xr:uid="{00000000-0005-0000-0000-0000470C0000}"/>
    <cellStyle name="Comma 6 24 3 3" xfId="2755" xr:uid="{00000000-0005-0000-0000-0000480C0000}"/>
    <cellStyle name="Comma 6 24 3 3 2" xfId="4999" xr:uid="{00000000-0005-0000-0000-0000490C0000}"/>
    <cellStyle name="Comma 6 24 3 4" xfId="3489" xr:uid="{00000000-0005-0000-0000-00004A0C0000}"/>
    <cellStyle name="Comma 6 24 4" xfId="1459" xr:uid="{00000000-0005-0000-0000-00004B0C0000}"/>
    <cellStyle name="Comma 6 24 4 2" xfId="3703" xr:uid="{00000000-0005-0000-0000-00004C0C0000}"/>
    <cellStyle name="Comma 6 24 5" xfId="2245" xr:uid="{00000000-0005-0000-0000-00004D0C0000}"/>
    <cellStyle name="Comma 6 24 5 2" xfId="4489" xr:uid="{00000000-0005-0000-0000-00004E0C0000}"/>
    <cellStyle name="Comma 6 24 6" xfId="2969" xr:uid="{00000000-0005-0000-0000-00004F0C0000}"/>
    <cellStyle name="Comma 6 25" xfId="182" xr:uid="{00000000-0005-0000-0000-0000500C0000}"/>
    <cellStyle name="Comma 6 25 2" xfId="992" xr:uid="{00000000-0005-0000-0000-0000510C0000}"/>
    <cellStyle name="Comma 6 25 2 2" xfId="1780" xr:uid="{00000000-0005-0000-0000-0000520C0000}"/>
    <cellStyle name="Comma 6 25 2 2 2" xfId="4024" xr:uid="{00000000-0005-0000-0000-0000530C0000}"/>
    <cellStyle name="Comma 6 25 2 3" xfId="2504" xr:uid="{00000000-0005-0000-0000-0000540C0000}"/>
    <cellStyle name="Comma 6 25 2 3 2" xfId="4748" xr:uid="{00000000-0005-0000-0000-0000550C0000}"/>
    <cellStyle name="Comma 6 25 2 4" xfId="3238" xr:uid="{00000000-0005-0000-0000-0000560C0000}"/>
    <cellStyle name="Comma 6 25 3" xfId="1245" xr:uid="{00000000-0005-0000-0000-0000570C0000}"/>
    <cellStyle name="Comma 6 25 3 2" xfId="2032" xr:uid="{00000000-0005-0000-0000-0000580C0000}"/>
    <cellStyle name="Comma 6 25 3 2 2" xfId="4276" xr:uid="{00000000-0005-0000-0000-0000590C0000}"/>
    <cellStyle name="Comma 6 25 3 3" xfId="2756" xr:uid="{00000000-0005-0000-0000-00005A0C0000}"/>
    <cellStyle name="Comma 6 25 3 3 2" xfId="5000" xr:uid="{00000000-0005-0000-0000-00005B0C0000}"/>
    <cellStyle name="Comma 6 25 3 4" xfId="3490" xr:uid="{00000000-0005-0000-0000-00005C0C0000}"/>
    <cellStyle name="Comma 6 25 4" xfId="1460" xr:uid="{00000000-0005-0000-0000-00005D0C0000}"/>
    <cellStyle name="Comma 6 25 4 2" xfId="3704" xr:uid="{00000000-0005-0000-0000-00005E0C0000}"/>
    <cellStyle name="Comma 6 25 5" xfId="2246" xr:uid="{00000000-0005-0000-0000-00005F0C0000}"/>
    <cellStyle name="Comma 6 25 5 2" xfId="4490" xr:uid="{00000000-0005-0000-0000-0000600C0000}"/>
    <cellStyle name="Comma 6 25 6" xfId="2970" xr:uid="{00000000-0005-0000-0000-0000610C0000}"/>
    <cellStyle name="Comma 6 26" xfId="183" xr:uid="{00000000-0005-0000-0000-0000620C0000}"/>
    <cellStyle name="Comma 6 26 2" xfId="993" xr:uid="{00000000-0005-0000-0000-0000630C0000}"/>
    <cellStyle name="Comma 6 26 2 2" xfId="1781" xr:uid="{00000000-0005-0000-0000-0000640C0000}"/>
    <cellStyle name="Comma 6 26 2 2 2" xfId="4025" xr:uid="{00000000-0005-0000-0000-0000650C0000}"/>
    <cellStyle name="Comma 6 26 2 3" xfId="2505" xr:uid="{00000000-0005-0000-0000-0000660C0000}"/>
    <cellStyle name="Comma 6 26 2 3 2" xfId="4749" xr:uid="{00000000-0005-0000-0000-0000670C0000}"/>
    <cellStyle name="Comma 6 26 2 4" xfId="3239" xr:uid="{00000000-0005-0000-0000-0000680C0000}"/>
    <cellStyle name="Comma 6 26 3" xfId="1246" xr:uid="{00000000-0005-0000-0000-0000690C0000}"/>
    <cellStyle name="Comma 6 26 3 2" xfId="2033" xr:uid="{00000000-0005-0000-0000-00006A0C0000}"/>
    <cellStyle name="Comma 6 26 3 2 2" xfId="4277" xr:uid="{00000000-0005-0000-0000-00006B0C0000}"/>
    <cellStyle name="Comma 6 26 3 3" xfId="2757" xr:uid="{00000000-0005-0000-0000-00006C0C0000}"/>
    <cellStyle name="Comma 6 26 3 3 2" xfId="5001" xr:uid="{00000000-0005-0000-0000-00006D0C0000}"/>
    <cellStyle name="Comma 6 26 3 4" xfId="3491" xr:uid="{00000000-0005-0000-0000-00006E0C0000}"/>
    <cellStyle name="Comma 6 26 4" xfId="1461" xr:uid="{00000000-0005-0000-0000-00006F0C0000}"/>
    <cellStyle name="Comma 6 26 4 2" xfId="3705" xr:uid="{00000000-0005-0000-0000-0000700C0000}"/>
    <cellStyle name="Comma 6 26 5" xfId="2247" xr:uid="{00000000-0005-0000-0000-0000710C0000}"/>
    <cellStyle name="Comma 6 26 5 2" xfId="4491" xr:uid="{00000000-0005-0000-0000-0000720C0000}"/>
    <cellStyle name="Comma 6 26 6" xfId="2971" xr:uid="{00000000-0005-0000-0000-0000730C0000}"/>
    <cellStyle name="Comma 6 27" xfId="184" xr:uid="{00000000-0005-0000-0000-0000740C0000}"/>
    <cellStyle name="Comma 6 27 2" xfId="994" xr:uid="{00000000-0005-0000-0000-0000750C0000}"/>
    <cellStyle name="Comma 6 27 2 2" xfId="1782" xr:uid="{00000000-0005-0000-0000-0000760C0000}"/>
    <cellStyle name="Comma 6 27 2 2 2" xfId="4026" xr:uid="{00000000-0005-0000-0000-0000770C0000}"/>
    <cellStyle name="Comma 6 27 2 3" xfId="2506" xr:uid="{00000000-0005-0000-0000-0000780C0000}"/>
    <cellStyle name="Comma 6 27 2 3 2" xfId="4750" xr:uid="{00000000-0005-0000-0000-0000790C0000}"/>
    <cellStyle name="Comma 6 27 2 4" xfId="3240" xr:uid="{00000000-0005-0000-0000-00007A0C0000}"/>
    <cellStyle name="Comma 6 27 3" xfId="1247" xr:uid="{00000000-0005-0000-0000-00007B0C0000}"/>
    <cellStyle name="Comma 6 27 3 2" xfId="2034" xr:uid="{00000000-0005-0000-0000-00007C0C0000}"/>
    <cellStyle name="Comma 6 27 3 2 2" xfId="4278" xr:uid="{00000000-0005-0000-0000-00007D0C0000}"/>
    <cellStyle name="Comma 6 27 3 3" xfId="2758" xr:uid="{00000000-0005-0000-0000-00007E0C0000}"/>
    <cellStyle name="Comma 6 27 3 3 2" xfId="5002" xr:uid="{00000000-0005-0000-0000-00007F0C0000}"/>
    <cellStyle name="Comma 6 27 3 4" xfId="3492" xr:uid="{00000000-0005-0000-0000-0000800C0000}"/>
    <cellStyle name="Comma 6 27 4" xfId="1462" xr:uid="{00000000-0005-0000-0000-0000810C0000}"/>
    <cellStyle name="Comma 6 27 4 2" xfId="3706" xr:uid="{00000000-0005-0000-0000-0000820C0000}"/>
    <cellStyle name="Comma 6 27 5" xfId="2248" xr:uid="{00000000-0005-0000-0000-0000830C0000}"/>
    <cellStyle name="Comma 6 27 5 2" xfId="4492" xr:uid="{00000000-0005-0000-0000-0000840C0000}"/>
    <cellStyle name="Comma 6 27 6" xfId="2972" xr:uid="{00000000-0005-0000-0000-0000850C0000}"/>
    <cellStyle name="Comma 6 28" xfId="185" xr:uid="{00000000-0005-0000-0000-0000860C0000}"/>
    <cellStyle name="Comma 6 28 2" xfId="995" xr:uid="{00000000-0005-0000-0000-0000870C0000}"/>
    <cellStyle name="Comma 6 28 2 2" xfId="1783" xr:uid="{00000000-0005-0000-0000-0000880C0000}"/>
    <cellStyle name="Comma 6 28 2 2 2" xfId="4027" xr:uid="{00000000-0005-0000-0000-0000890C0000}"/>
    <cellStyle name="Comma 6 28 2 3" xfId="2507" xr:uid="{00000000-0005-0000-0000-00008A0C0000}"/>
    <cellStyle name="Comma 6 28 2 3 2" xfId="4751" xr:uid="{00000000-0005-0000-0000-00008B0C0000}"/>
    <cellStyle name="Comma 6 28 2 4" xfId="3241" xr:uid="{00000000-0005-0000-0000-00008C0C0000}"/>
    <cellStyle name="Comma 6 28 3" xfId="1248" xr:uid="{00000000-0005-0000-0000-00008D0C0000}"/>
    <cellStyle name="Comma 6 28 3 2" xfId="2035" xr:uid="{00000000-0005-0000-0000-00008E0C0000}"/>
    <cellStyle name="Comma 6 28 3 2 2" xfId="4279" xr:uid="{00000000-0005-0000-0000-00008F0C0000}"/>
    <cellStyle name="Comma 6 28 3 3" xfId="2759" xr:uid="{00000000-0005-0000-0000-0000900C0000}"/>
    <cellStyle name="Comma 6 28 3 3 2" xfId="5003" xr:uid="{00000000-0005-0000-0000-0000910C0000}"/>
    <cellStyle name="Comma 6 28 3 4" xfId="3493" xr:uid="{00000000-0005-0000-0000-0000920C0000}"/>
    <cellStyle name="Comma 6 28 4" xfId="1463" xr:uid="{00000000-0005-0000-0000-0000930C0000}"/>
    <cellStyle name="Comma 6 28 4 2" xfId="3707" xr:uid="{00000000-0005-0000-0000-0000940C0000}"/>
    <cellStyle name="Comma 6 28 5" xfId="2249" xr:uid="{00000000-0005-0000-0000-0000950C0000}"/>
    <cellStyle name="Comma 6 28 5 2" xfId="4493" xr:uid="{00000000-0005-0000-0000-0000960C0000}"/>
    <cellStyle name="Comma 6 28 6" xfId="2973" xr:uid="{00000000-0005-0000-0000-0000970C0000}"/>
    <cellStyle name="Comma 6 29" xfId="186" xr:uid="{00000000-0005-0000-0000-0000980C0000}"/>
    <cellStyle name="Comma 6 29 2" xfId="996" xr:uid="{00000000-0005-0000-0000-0000990C0000}"/>
    <cellStyle name="Comma 6 29 2 2" xfId="1784" xr:uid="{00000000-0005-0000-0000-00009A0C0000}"/>
    <cellStyle name="Comma 6 29 2 2 2" xfId="4028" xr:uid="{00000000-0005-0000-0000-00009B0C0000}"/>
    <cellStyle name="Comma 6 29 2 3" xfId="2508" xr:uid="{00000000-0005-0000-0000-00009C0C0000}"/>
    <cellStyle name="Comma 6 29 2 3 2" xfId="4752" xr:uid="{00000000-0005-0000-0000-00009D0C0000}"/>
    <cellStyle name="Comma 6 29 2 4" xfId="3242" xr:uid="{00000000-0005-0000-0000-00009E0C0000}"/>
    <cellStyle name="Comma 6 29 3" xfId="1249" xr:uid="{00000000-0005-0000-0000-00009F0C0000}"/>
    <cellStyle name="Comma 6 29 3 2" xfId="2036" xr:uid="{00000000-0005-0000-0000-0000A00C0000}"/>
    <cellStyle name="Comma 6 29 3 2 2" xfId="4280" xr:uid="{00000000-0005-0000-0000-0000A10C0000}"/>
    <cellStyle name="Comma 6 29 3 3" xfId="2760" xr:uid="{00000000-0005-0000-0000-0000A20C0000}"/>
    <cellStyle name="Comma 6 29 3 3 2" xfId="5004" xr:uid="{00000000-0005-0000-0000-0000A30C0000}"/>
    <cellStyle name="Comma 6 29 3 4" xfId="3494" xr:uid="{00000000-0005-0000-0000-0000A40C0000}"/>
    <cellStyle name="Comma 6 29 4" xfId="1464" xr:uid="{00000000-0005-0000-0000-0000A50C0000}"/>
    <cellStyle name="Comma 6 29 4 2" xfId="3708" xr:uid="{00000000-0005-0000-0000-0000A60C0000}"/>
    <cellStyle name="Comma 6 29 5" xfId="2250" xr:uid="{00000000-0005-0000-0000-0000A70C0000}"/>
    <cellStyle name="Comma 6 29 5 2" xfId="4494" xr:uid="{00000000-0005-0000-0000-0000A80C0000}"/>
    <cellStyle name="Comma 6 29 6" xfId="2974" xr:uid="{00000000-0005-0000-0000-0000A90C0000}"/>
    <cellStyle name="Comma 6 3" xfId="187" xr:uid="{00000000-0005-0000-0000-0000AA0C0000}"/>
    <cellStyle name="Comma 6 3 2" xfId="997" xr:uid="{00000000-0005-0000-0000-0000AB0C0000}"/>
    <cellStyle name="Comma 6 3 2 2" xfId="1785" xr:uid="{00000000-0005-0000-0000-0000AC0C0000}"/>
    <cellStyle name="Comma 6 3 2 2 2" xfId="4029" xr:uid="{00000000-0005-0000-0000-0000AD0C0000}"/>
    <cellStyle name="Comma 6 3 2 3" xfId="2509" xr:uid="{00000000-0005-0000-0000-0000AE0C0000}"/>
    <cellStyle name="Comma 6 3 2 3 2" xfId="4753" xr:uid="{00000000-0005-0000-0000-0000AF0C0000}"/>
    <cellStyle name="Comma 6 3 2 4" xfId="3243" xr:uid="{00000000-0005-0000-0000-0000B00C0000}"/>
    <cellStyle name="Comma 6 3 3" xfId="1250" xr:uid="{00000000-0005-0000-0000-0000B10C0000}"/>
    <cellStyle name="Comma 6 3 3 2" xfId="2037" xr:uid="{00000000-0005-0000-0000-0000B20C0000}"/>
    <cellStyle name="Comma 6 3 3 2 2" xfId="4281" xr:uid="{00000000-0005-0000-0000-0000B30C0000}"/>
    <cellStyle name="Comma 6 3 3 3" xfId="2761" xr:uid="{00000000-0005-0000-0000-0000B40C0000}"/>
    <cellStyle name="Comma 6 3 3 3 2" xfId="5005" xr:uid="{00000000-0005-0000-0000-0000B50C0000}"/>
    <cellStyle name="Comma 6 3 3 4" xfId="3495" xr:uid="{00000000-0005-0000-0000-0000B60C0000}"/>
    <cellStyle name="Comma 6 3 4" xfId="1465" xr:uid="{00000000-0005-0000-0000-0000B70C0000}"/>
    <cellStyle name="Comma 6 3 4 2" xfId="3709" xr:uid="{00000000-0005-0000-0000-0000B80C0000}"/>
    <cellStyle name="Comma 6 3 5" xfId="2251" xr:uid="{00000000-0005-0000-0000-0000B90C0000}"/>
    <cellStyle name="Comma 6 3 5 2" xfId="4495" xr:uid="{00000000-0005-0000-0000-0000BA0C0000}"/>
    <cellStyle name="Comma 6 3 6" xfId="2975" xr:uid="{00000000-0005-0000-0000-0000BB0C0000}"/>
    <cellStyle name="Comma 6 30" xfId="188" xr:uid="{00000000-0005-0000-0000-0000BC0C0000}"/>
    <cellStyle name="Comma 6 30 2" xfId="998" xr:uid="{00000000-0005-0000-0000-0000BD0C0000}"/>
    <cellStyle name="Comma 6 30 2 2" xfId="1786" xr:uid="{00000000-0005-0000-0000-0000BE0C0000}"/>
    <cellStyle name="Comma 6 30 2 2 2" xfId="4030" xr:uid="{00000000-0005-0000-0000-0000BF0C0000}"/>
    <cellStyle name="Comma 6 30 2 3" xfId="2510" xr:uid="{00000000-0005-0000-0000-0000C00C0000}"/>
    <cellStyle name="Comma 6 30 2 3 2" xfId="4754" xr:uid="{00000000-0005-0000-0000-0000C10C0000}"/>
    <cellStyle name="Comma 6 30 2 4" xfId="3244" xr:uid="{00000000-0005-0000-0000-0000C20C0000}"/>
    <cellStyle name="Comma 6 30 3" xfId="1251" xr:uid="{00000000-0005-0000-0000-0000C30C0000}"/>
    <cellStyle name="Comma 6 30 3 2" xfId="2038" xr:uid="{00000000-0005-0000-0000-0000C40C0000}"/>
    <cellStyle name="Comma 6 30 3 2 2" xfId="4282" xr:uid="{00000000-0005-0000-0000-0000C50C0000}"/>
    <cellStyle name="Comma 6 30 3 3" xfId="2762" xr:uid="{00000000-0005-0000-0000-0000C60C0000}"/>
    <cellStyle name="Comma 6 30 3 3 2" xfId="5006" xr:uid="{00000000-0005-0000-0000-0000C70C0000}"/>
    <cellStyle name="Comma 6 30 3 4" xfId="3496" xr:uid="{00000000-0005-0000-0000-0000C80C0000}"/>
    <cellStyle name="Comma 6 30 4" xfId="1466" xr:uid="{00000000-0005-0000-0000-0000C90C0000}"/>
    <cellStyle name="Comma 6 30 4 2" xfId="3710" xr:uid="{00000000-0005-0000-0000-0000CA0C0000}"/>
    <cellStyle name="Comma 6 30 5" xfId="2252" xr:uid="{00000000-0005-0000-0000-0000CB0C0000}"/>
    <cellStyle name="Comma 6 30 5 2" xfId="4496" xr:uid="{00000000-0005-0000-0000-0000CC0C0000}"/>
    <cellStyle name="Comma 6 30 6" xfId="2976" xr:uid="{00000000-0005-0000-0000-0000CD0C0000}"/>
    <cellStyle name="Comma 6 31" xfId="189" xr:uid="{00000000-0005-0000-0000-0000CE0C0000}"/>
    <cellStyle name="Comma 6 31 2" xfId="999" xr:uid="{00000000-0005-0000-0000-0000CF0C0000}"/>
    <cellStyle name="Comma 6 31 2 2" xfId="1787" xr:uid="{00000000-0005-0000-0000-0000D00C0000}"/>
    <cellStyle name="Comma 6 31 2 2 2" xfId="4031" xr:uid="{00000000-0005-0000-0000-0000D10C0000}"/>
    <cellStyle name="Comma 6 31 2 3" xfId="2511" xr:uid="{00000000-0005-0000-0000-0000D20C0000}"/>
    <cellStyle name="Comma 6 31 2 3 2" xfId="4755" xr:uid="{00000000-0005-0000-0000-0000D30C0000}"/>
    <cellStyle name="Comma 6 31 2 4" xfId="3245" xr:uid="{00000000-0005-0000-0000-0000D40C0000}"/>
    <cellStyle name="Comma 6 31 3" xfId="1252" xr:uid="{00000000-0005-0000-0000-0000D50C0000}"/>
    <cellStyle name="Comma 6 31 3 2" xfId="2039" xr:uid="{00000000-0005-0000-0000-0000D60C0000}"/>
    <cellStyle name="Comma 6 31 3 2 2" xfId="4283" xr:uid="{00000000-0005-0000-0000-0000D70C0000}"/>
    <cellStyle name="Comma 6 31 3 3" xfId="2763" xr:uid="{00000000-0005-0000-0000-0000D80C0000}"/>
    <cellStyle name="Comma 6 31 3 3 2" xfId="5007" xr:uid="{00000000-0005-0000-0000-0000D90C0000}"/>
    <cellStyle name="Comma 6 31 3 4" xfId="3497" xr:uid="{00000000-0005-0000-0000-0000DA0C0000}"/>
    <cellStyle name="Comma 6 31 4" xfId="1467" xr:uid="{00000000-0005-0000-0000-0000DB0C0000}"/>
    <cellStyle name="Comma 6 31 4 2" xfId="3711" xr:uid="{00000000-0005-0000-0000-0000DC0C0000}"/>
    <cellStyle name="Comma 6 31 5" xfId="2253" xr:uid="{00000000-0005-0000-0000-0000DD0C0000}"/>
    <cellStyle name="Comma 6 31 5 2" xfId="4497" xr:uid="{00000000-0005-0000-0000-0000DE0C0000}"/>
    <cellStyle name="Comma 6 31 6" xfId="2977" xr:uid="{00000000-0005-0000-0000-0000DF0C0000}"/>
    <cellStyle name="Comma 6 32" xfId="190" xr:uid="{00000000-0005-0000-0000-0000E00C0000}"/>
    <cellStyle name="Comma 6 32 2" xfId="1000" xr:uid="{00000000-0005-0000-0000-0000E10C0000}"/>
    <cellStyle name="Comma 6 32 2 2" xfId="1788" xr:uid="{00000000-0005-0000-0000-0000E20C0000}"/>
    <cellStyle name="Comma 6 32 2 2 2" xfId="4032" xr:uid="{00000000-0005-0000-0000-0000E30C0000}"/>
    <cellStyle name="Comma 6 32 2 3" xfId="2512" xr:uid="{00000000-0005-0000-0000-0000E40C0000}"/>
    <cellStyle name="Comma 6 32 2 3 2" xfId="4756" xr:uid="{00000000-0005-0000-0000-0000E50C0000}"/>
    <cellStyle name="Comma 6 32 2 4" xfId="3246" xr:uid="{00000000-0005-0000-0000-0000E60C0000}"/>
    <cellStyle name="Comma 6 32 3" xfId="1253" xr:uid="{00000000-0005-0000-0000-0000E70C0000}"/>
    <cellStyle name="Comma 6 32 3 2" xfId="2040" xr:uid="{00000000-0005-0000-0000-0000E80C0000}"/>
    <cellStyle name="Comma 6 32 3 2 2" xfId="4284" xr:uid="{00000000-0005-0000-0000-0000E90C0000}"/>
    <cellStyle name="Comma 6 32 3 3" xfId="2764" xr:uid="{00000000-0005-0000-0000-0000EA0C0000}"/>
    <cellStyle name="Comma 6 32 3 3 2" xfId="5008" xr:uid="{00000000-0005-0000-0000-0000EB0C0000}"/>
    <cellStyle name="Comma 6 32 3 4" xfId="3498" xr:uid="{00000000-0005-0000-0000-0000EC0C0000}"/>
    <cellStyle name="Comma 6 32 4" xfId="1468" xr:uid="{00000000-0005-0000-0000-0000ED0C0000}"/>
    <cellStyle name="Comma 6 32 4 2" xfId="3712" xr:uid="{00000000-0005-0000-0000-0000EE0C0000}"/>
    <cellStyle name="Comma 6 32 5" xfId="2254" xr:uid="{00000000-0005-0000-0000-0000EF0C0000}"/>
    <cellStyle name="Comma 6 32 5 2" xfId="4498" xr:uid="{00000000-0005-0000-0000-0000F00C0000}"/>
    <cellStyle name="Comma 6 32 6" xfId="2978" xr:uid="{00000000-0005-0000-0000-0000F10C0000}"/>
    <cellStyle name="Comma 6 33" xfId="191" xr:uid="{00000000-0005-0000-0000-0000F20C0000}"/>
    <cellStyle name="Comma 6 33 2" xfId="1001" xr:uid="{00000000-0005-0000-0000-0000F30C0000}"/>
    <cellStyle name="Comma 6 33 2 2" xfId="1789" xr:uid="{00000000-0005-0000-0000-0000F40C0000}"/>
    <cellStyle name="Comma 6 33 2 2 2" xfId="4033" xr:uid="{00000000-0005-0000-0000-0000F50C0000}"/>
    <cellStyle name="Comma 6 33 2 3" xfId="2513" xr:uid="{00000000-0005-0000-0000-0000F60C0000}"/>
    <cellStyle name="Comma 6 33 2 3 2" xfId="4757" xr:uid="{00000000-0005-0000-0000-0000F70C0000}"/>
    <cellStyle name="Comma 6 33 2 4" xfId="3247" xr:uid="{00000000-0005-0000-0000-0000F80C0000}"/>
    <cellStyle name="Comma 6 33 3" xfId="1254" xr:uid="{00000000-0005-0000-0000-0000F90C0000}"/>
    <cellStyle name="Comma 6 33 3 2" xfId="2041" xr:uid="{00000000-0005-0000-0000-0000FA0C0000}"/>
    <cellStyle name="Comma 6 33 3 2 2" xfId="4285" xr:uid="{00000000-0005-0000-0000-0000FB0C0000}"/>
    <cellStyle name="Comma 6 33 3 3" xfId="2765" xr:uid="{00000000-0005-0000-0000-0000FC0C0000}"/>
    <cellStyle name="Comma 6 33 3 3 2" xfId="5009" xr:uid="{00000000-0005-0000-0000-0000FD0C0000}"/>
    <cellStyle name="Comma 6 33 3 4" xfId="3499" xr:uid="{00000000-0005-0000-0000-0000FE0C0000}"/>
    <cellStyle name="Comma 6 33 4" xfId="1469" xr:uid="{00000000-0005-0000-0000-0000FF0C0000}"/>
    <cellStyle name="Comma 6 33 4 2" xfId="3713" xr:uid="{00000000-0005-0000-0000-0000000D0000}"/>
    <cellStyle name="Comma 6 33 5" xfId="2255" xr:uid="{00000000-0005-0000-0000-0000010D0000}"/>
    <cellStyle name="Comma 6 33 5 2" xfId="4499" xr:uid="{00000000-0005-0000-0000-0000020D0000}"/>
    <cellStyle name="Comma 6 33 6" xfId="2979" xr:uid="{00000000-0005-0000-0000-0000030D0000}"/>
    <cellStyle name="Comma 6 34" xfId="192" xr:uid="{00000000-0005-0000-0000-0000040D0000}"/>
    <cellStyle name="Comma 6 34 2" xfId="1002" xr:uid="{00000000-0005-0000-0000-0000050D0000}"/>
    <cellStyle name="Comma 6 34 2 2" xfId="1790" xr:uid="{00000000-0005-0000-0000-0000060D0000}"/>
    <cellStyle name="Comma 6 34 2 2 2" xfId="4034" xr:uid="{00000000-0005-0000-0000-0000070D0000}"/>
    <cellStyle name="Comma 6 34 2 3" xfId="2514" xr:uid="{00000000-0005-0000-0000-0000080D0000}"/>
    <cellStyle name="Comma 6 34 2 3 2" xfId="4758" xr:uid="{00000000-0005-0000-0000-0000090D0000}"/>
    <cellStyle name="Comma 6 34 2 4" xfId="3248" xr:uid="{00000000-0005-0000-0000-00000A0D0000}"/>
    <cellStyle name="Comma 6 34 3" xfId="1255" xr:uid="{00000000-0005-0000-0000-00000B0D0000}"/>
    <cellStyle name="Comma 6 34 3 2" xfId="2042" xr:uid="{00000000-0005-0000-0000-00000C0D0000}"/>
    <cellStyle name="Comma 6 34 3 2 2" xfId="4286" xr:uid="{00000000-0005-0000-0000-00000D0D0000}"/>
    <cellStyle name="Comma 6 34 3 3" xfId="2766" xr:uid="{00000000-0005-0000-0000-00000E0D0000}"/>
    <cellStyle name="Comma 6 34 3 3 2" xfId="5010" xr:uid="{00000000-0005-0000-0000-00000F0D0000}"/>
    <cellStyle name="Comma 6 34 3 4" xfId="3500" xr:uid="{00000000-0005-0000-0000-0000100D0000}"/>
    <cellStyle name="Comma 6 34 4" xfId="1470" xr:uid="{00000000-0005-0000-0000-0000110D0000}"/>
    <cellStyle name="Comma 6 34 4 2" xfId="3714" xr:uid="{00000000-0005-0000-0000-0000120D0000}"/>
    <cellStyle name="Comma 6 34 5" xfId="2256" xr:uid="{00000000-0005-0000-0000-0000130D0000}"/>
    <cellStyle name="Comma 6 34 5 2" xfId="4500" xr:uid="{00000000-0005-0000-0000-0000140D0000}"/>
    <cellStyle name="Comma 6 34 6" xfId="2980" xr:uid="{00000000-0005-0000-0000-0000150D0000}"/>
    <cellStyle name="Comma 6 35" xfId="193" xr:uid="{00000000-0005-0000-0000-0000160D0000}"/>
    <cellStyle name="Comma 6 35 2" xfId="1003" xr:uid="{00000000-0005-0000-0000-0000170D0000}"/>
    <cellStyle name="Comma 6 35 2 2" xfId="1791" xr:uid="{00000000-0005-0000-0000-0000180D0000}"/>
    <cellStyle name="Comma 6 35 2 2 2" xfId="4035" xr:uid="{00000000-0005-0000-0000-0000190D0000}"/>
    <cellStyle name="Comma 6 35 2 3" xfId="2515" xr:uid="{00000000-0005-0000-0000-00001A0D0000}"/>
    <cellStyle name="Comma 6 35 2 3 2" xfId="4759" xr:uid="{00000000-0005-0000-0000-00001B0D0000}"/>
    <cellStyle name="Comma 6 35 2 4" xfId="3249" xr:uid="{00000000-0005-0000-0000-00001C0D0000}"/>
    <cellStyle name="Comma 6 35 3" xfId="1256" xr:uid="{00000000-0005-0000-0000-00001D0D0000}"/>
    <cellStyle name="Comma 6 35 3 2" xfId="2043" xr:uid="{00000000-0005-0000-0000-00001E0D0000}"/>
    <cellStyle name="Comma 6 35 3 2 2" xfId="4287" xr:uid="{00000000-0005-0000-0000-00001F0D0000}"/>
    <cellStyle name="Comma 6 35 3 3" xfId="2767" xr:uid="{00000000-0005-0000-0000-0000200D0000}"/>
    <cellStyle name="Comma 6 35 3 3 2" xfId="5011" xr:uid="{00000000-0005-0000-0000-0000210D0000}"/>
    <cellStyle name="Comma 6 35 3 4" xfId="3501" xr:uid="{00000000-0005-0000-0000-0000220D0000}"/>
    <cellStyle name="Comma 6 35 4" xfId="1471" xr:uid="{00000000-0005-0000-0000-0000230D0000}"/>
    <cellStyle name="Comma 6 35 4 2" xfId="3715" xr:uid="{00000000-0005-0000-0000-0000240D0000}"/>
    <cellStyle name="Comma 6 35 5" xfId="2257" xr:uid="{00000000-0005-0000-0000-0000250D0000}"/>
    <cellStyle name="Comma 6 35 5 2" xfId="4501" xr:uid="{00000000-0005-0000-0000-0000260D0000}"/>
    <cellStyle name="Comma 6 35 6" xfId="2981" xr:uid="{00000000-0005-0000-0000-0000270D0000}"/>
    <cellStyle name="Comma 6 36" xfId="194" xr:uid="{00000000-0005-0000-0000-0000280D0000}"/>
    <cellStyle name="Comma 6 36 2" xfId="1004" xr:uid="{00000000-0005-0000-0000-0000290D0000}"/>
    <cellStyle name="Comma 6 36 2 2" xfId="1792" xr:uid="{00000000-0005-0000-0000-00002A0D0000}"/>
    <cellStyle name="Comma 6 36 2 2 2" xfId="4036" xr:uid="{00000000-0005-0000-0000-00002B0D0000}"/>
    <cellStyle name="Comma 6 36 2 3" xfId="2516" xr:uid="{00000000-0005-0000-0000-00002C0D0000}"/>
    <cellStyle name="Comma 6 36 2 3 2" xfId="4760" xr:uid="{00000000-0005-0000-0000-00002D0D0000}"/>
    <cellStyle name="Comma 6 36 2 4" xfId="3250" xr:uid="{00000000-0005-0000-0000-00002E0D0000}"/>
    <cellStyle name="Comma 6 36 3" xfId="1257" xr:uid="{00000000-0005-0000-0000-00002F0D0000}"/>
    <cellStyle name="Comma 6 36 3 2" xfId="2044" xr:uid="{00000000-0005-0000-0000-0000300D0000}"/>
    <cellStyle name="Comma 6 36 3 2 2" xfId="4288" xr:uid="{00000000-0005-0000-0000-0000310D0000}"/>
    <cellStyle name="Comma 6 36 3 3" xfId="2768" xr:uid="{00000000-0005-0000-0000-0000320D0000}"/>
    <cellStyle name="Comma 6 36 3 3 2" xfId="5012" xr:uid="{00000000-0005-0000-0000-0000330D0000}"/>
    <cellStyle name="Comma 6 36 3 4" xfId="3502" xr:uid="{00000000-0005-0000-0000-0000340D0000}"/>
    <cellStyle name="Comma 6 36 4" xfId="1472" xr:uid="{00000000-0005-0000-0000-0000350D0000}"/>
    <cellStyle name="Comma 6 36 4 2" xfId="3716" xr:uid="{00000000-0005-0000-0000-0000360D0000}"/>
    <cellStyle name="Comma 6 36 5" xfId="2258" xr:uid="{00000000-0005-0000-0000-0000370D0000}"/>
    <cellStyle name="Comma 6 36 5 2" xfId="4502" xr:uid="{00000000-0005-0000-0000-0000380D0000}"/>
    <cellStyle name="Comma 6 36 6" xfId="2982" xr:uid="{00000000-0005-0000-0000-0000390D0000}"/>
    <cellStyle name="Comma 6 37" xfId="195" xr:uid="{00000000-0005-0000-0000-00003A0D0000}"/>
    <cellStyle name="Comma 6 37 2" xfId="1005" xr:uid="{00000000-0005-0000-0000-00003B0D0000}"/>
    <cellStyle name="Comma 6 37 2 2" xfId="1793" xr:uid="{00000000-0005-0000-0000-00003C0D0000}"/>
    <cellStyle name="Comma 6 37 2 2 2" xfId="4037" xr:uid="{00000000-0005-0000-0000-00003D0D0000}"/>
    <cellStyle name="Comma 6 37 2 3" xfId="2517" xr:uid="{00000000-0005-0000-0000-00003E0D0000}"/>
    <cellStyle name="Comma 6 37 2 3 2" xfId="4761" xr:uid="{00000000-0005-0000-0000-00003F0D0000}"/>
    <cellStyle name="Comma 6 37 2 4" xfId="3251" xr:uid="{00000000-0005-0000-0000-0000400D0000}"/>
    <cellStyle name="Comma 6 37 3" xfId="1258" xr:uid="{00000000-0005-0000-0000-0000410D0000}"/>
    <cellStyle name="Comma 6 37 3 2" xfId="2045" xr:uid="{00000000-0005-0000-0000-0000420D0000}"/>
    <cellStyle name="Comma 6 37 3 2 2" xfId="4289" xr:uid="{00000000-0005-0000-0000-0000430D0000}"/>
    <cellStyle name="Comma 6 37 3 3" xfId="2769" xr:uid="{00000000-0005-0000-0000-0000440D0000}"/>
    <cellStyle name="Comma 6 37 3 3 2" xfId="5013" xr:uid="{00000000-0005-0000-0000-0000450D0000}"/>
    <cellStyle name="Comma 6 37 3 4" xfId="3503" xr:uid="{00000000-0005-0000-0000-0000460D0000}"/>
    <cellStyle name="Comma 6 37 4" xfId="1473" xr:uid="{00000000-0005-0000-0000-0000470D0000}"/>
    <cellStyle name="Comma 6 37 4 2" xfId="3717" xr:uid="{00000000-0005-0000-0000-0000480D0000}"/>
    <cellStyle name="Comma 6 37 5" xfId="2259" xr:uid="{00000000-0005-0000-0000-0000490D0000}"/>
    <cellStyle name="Comma 6 37 5 2" xfId="4503" xr:uid="{00000000-0005-0000-0000-00004A0D0000}"/>
    <cellStyle name="Comma 6 37 6" xfId="2983" xr:uid="{00000000-0005-0000-0000-00004B0D0000}"/>
    <cellStyle name="Comma 6 38" xfId="975" xr:uid="{00000000-0005-0000-0000-00004C0D0000}"/>
    <cellStyle name="Comma 6 38 2" xfId="1763" xr:uid="{00000000-0005-0000-0000-00004D0D0000}"/>
    <cellStyle name="Comma 6 38 2 2" xfId="4007" xr:uid="{00000000-0005-0000-0000-00004E0D0000}"/>
    <cellStyle name="Comma 6 38 3" xfId="2487" xr:uid="{00000000-0005-0000-0000-00004F0D0000}"/>
    <cellStyle name="Comma 6 38 3 2" xfId="4731" xr:uid="{00000000-0005-0000-0000-0000500D0000}"/>
    <cellStyle name="Comma 6 38 4" xfId="3221" xr:uid="{00000000-0005-0000-0000-0000510D0000}"/>
    <cellStyle name="Comma 6 39" xfId="1228" xr:uid="{00000000-0005-0000-0000-0000520D0000}"/>
    <cellStyle name="Comma 6 39 2" xfId="2015" xr:uid="{00000000-0005-0000-0000-0000530D0000}"/>
    <cellStyle name="Comma 6 39 2 2" xfId="4259" xr:uid="{00000000-0005-0000-0000-0000540D0000}"/>
    <cellStyle name="Comma 6 39 3" xfId="2739" xr:uid="{00000000-0005-0000-0000-0000550D0000}"/>
    <cellStyle name="Comma 6 39 3 2" xfId="4983" xr:uid="{00000000-0005-0000-0000-0000560D0000}"/>
    <cellStyle name="Comma 6 39 4" xfId="3473" xr:uid="{00000000-0005-0000-0000-0000570D0000}"/>
    <cellStyle name="Comma 6 4" xfId="196" xr:uid="{00000000-0005-0000-0000-0000580D0000}"/>
    <cellStyle name="Comma 6 4 2" xfId="1006" xr:uid="{00000000-0005-0000-0000-0000590D0000}"/>
    <cellStyle name="Comma 6 4 2 2" xfId="1794" xr:uid="{00000000-0005-0000-0000-00005A0D0000}"/>
    <cellStyle name="Comma 6 4 2 2 2" xfId="4038" xr:uid="{00000000-0005-0000-0000-00005B0D0000}"/>
    <cellStyle name="Comma 6 4 2 3" xfId="2518" xr:uid="{00000000-0005-0000-0000-00005C0D0000}"/>
    <cellStyle name="Comma 6 4 2 3 2" xfId="4762" xr:uid="{00000000-0005-0000-0000-00005D0D0000}"/>
    <cellStyle name="Comma 6 4 2 4" xfId="3252" xr:uid="{00000000-0005-0000-0000-00005E0D0000}"/>
    <cellStyle name="Comma 6 4 3" xfId="1259" xr:uid="{00000000-0005-0000-0000-00005F0D0000}"/>
    <cellStyle name="Comma 6 4 3 2" xfId="2046" xr:uid="{00000000-0005-0000-0000-0000600D0000}"/>
    <cellStyle name="Comma 6 4 3 2 2" xfId="4290" xr:uid="{00000000-0005-0000-0000-0000610D0000}"/>
    <cellStyle name="Comma 6 4 3 3" xfId="2770" xr:uid="{00000000-0005-0000-0000-0000620D0000}"/>
    <cellStyle name="Comma 6 4 3 3 2" xfId="5014" xr:uid="{00000000-0005-0000-0000-0000630D0000}"/>
    <cellStyle name="Comma 6 4 3 4" xfId="3504" xr:uid="{00000000-0005-0000-0000-0000640D0000}"/>
    <cellStyle name="Comma 6 4 4" xfId="1474" xr:uid="{00000000-0005-0000-0000-0000650D0000}"/>
    <cellStyle name="Comma 6 4 4 2" xfId="3718" xr:uid="{00000000-0005-0000-0000-0000660D0000}"/>
    <cellStyle name="Comma 6 4 5" xfId="2260" xr:uid="{00000000-0005-0000-0000-0000670D0000}"/>
    <cellStyle name="Comma 6 4 5 2" xfId="4504" xr:uid="{00000000-0005-0000-0000-0000680D0000}"/>
    <cellStyle name="Comma 6 4 6" xfId="2984" xr:uid="{00000000-0005-0000-0000-0000690D0000}"/>
    <cellStyle name="Comma 6 40" xfId="1443" xr:uid="{00000000-0005-0000-0000-00006A0D0000}"/>
    <cellStyle name="Comma 6 40 2" xfId="3687" xr:uid="{00000000-0005-0000-0000-00006B0D0000}"/>
    <cellStyle name="Comma 6 41" xfId="2229" xr:uid="{00000000-0005-0000-0000-00006C0D0000}"/>
    <cellStyle name="Comma 6 41 2" xfId="4473" xr:uid="{00000000-0005-0000-0000-00006D0D0000}"/>
    <cellStyle name="Comma 6 42" xfId="2953" xr:uid="{00000000-0005-0000-0000-00006E0D0000}"/>
    <cellStyle name="Comma 6 5" xfId="197" xr:uid="{00000000-0005-0000-0000-00006F0D0000}"/>
    <cellStyle name="Comma 6 5 2" xfId="1007" xr:uid="{00000000-0005-0000-0000-0000700D0000}"/>
    <cellStyle name="Comma 6 5 2 2" xfId="1795" xr:uid="{00000000-0005-0000-0000-0000710D0000}"/>
    <cellStyle name="Comma 6 5 2 2 2" xfId="4039" xr:uid="{00000000-0005-0000-0000-0000720D0000}"/>
    <cellStyle name="Comma 6 5 2 3" xfId="2519" xr:uid="{00000000-0005-0000-0000-0000730D0000}"/>
    <cellStyle name="Comma 6 5 2 3 2" xfId="4763" xr:uid="{00000000-0005-0000-0000-0000740D0000}"/>
    <cellStyle name="Comma 6 5 2 4" xfId="3253" xr:uid="{00000000-0005-0000-0000-0000750D0000}"/>
    <cellStyle name="Comma 6 5 3" xfId="1260" xr:uid="{00000000-0005-0000-0000-0000760D0000}"/>
    <cellStyle name="Comma 6 5 3 2" xfId="2047" xr:uid="{00000000-0005-0000-0000-0000770D0000}"/>
    <cellStyle name="Comma 6 5 3 2 2" xfId="4291" xr:uid="{00000000-0005-0000-0000-0000780D0000}"/>
    <cellStyle name="Comma 6 5 3 3" xfId="2771" xr:uid="{00000000-0005-0000-0000-0000790D0000}"/>
    <cellStyle name="Comma 6 5 3 3 2" xfId="5015" xr:uid="{00000000-0005-0000-0000-00007A0D0000}"/>
    <cellStyle name="Comma 6 5 3 4" xfId="3505" xr:uid="{00000000-0005-0000-0000-00007B0D0000}"/>
    <cellStyle name="Comma 6 5 4" xfId="1475" xr:uid="{00000000-0005-0000-0000-00007C0D0000}"/>
    <cellStyle name="Comma 6 5 4 2" xfId="3719" xr:uid="{00000000-0005-0000-0000-00007D0D0000}"/>
    <cellStyle name="Comma 6 5 5" xfId="2261" xr:uid="{00000000-0005-0000-0000-00007E0D0000}"/>
    <cellStyle name="Comma 6 5 5 2" xfId="4505" xr:uid="{00000000-0005-0000-0000-00007F0D0000}"/>
    <cellStyle name="Comma 6 5 6" xfId="2985" xr:uid="{00000000-0005-0000-0000-0000800D0000}"/>
    <cellStyle name="Comma 6 6" xfId="198" xr:uid="{00000000-0005-0000-0000-0000810D0000}"/>
    <cellStyle name="Comma 6 6 2" xfId="1008" xr:uid="{00000000-0005-0000-0000-0000820D0000}"/>
    <cellStyle name="Comma 6 6 2 2" xfId="1796" xr:uid="{00000000-0005-0000-0000-0000830D0000}"/>
    <cellStyle name="Comma 6 6 2 2 2" xfId="4040" xr:uid="{00000000-0005-0000-0000-0000840D0000}"/>
    <cellStyle name="Comma 6 6 2 3" xfId="2520" xr:uid="{00000000-0005-0000-0000-0000850D0000}"/>
    <cellStyle name="Comma 6 6 2 3 2" xfId="4764" xr:uid="{00000000-0005-0000-0000-0000860D0000}"/>
    <cellStyle name="Comma 6 6 2 4" xfId="3254" xr:uid="{00000000-0005-0000-0000-0000870D0000}"/>
    <cellStyle name="Comma 6 6 3" xfId="1261" xr:uid="{00000000-0005-0000-0000-0000880D0000}"/>
    <cellStyle name="Comma 6 6 3 2" xfId="2048" xr:uid="{00000000-0005-0000-0000-0000890D0000}"/>
    <cellStyle name="Comma 6 6 3 2 2" xfId="4292" xr:uid="{00000000-0005-0000-0000-00008A0D0000}"/>
    <cellStyle name="Comma 6 6 3 3" xfId="2772" xr:uid="{00000000-0005-0000-0000-00008B0D0000}"/>
    <cellStyle name="Comma 6 6 3 3 2" xfId="5016" xr:uid="{00000000-0005-0000-0000-00008C0D0000}"/>
    <cellStyle name="Comma 6 6 3 4" xfId="3506" xr:uid="{00000000-0005-0000-0000-00008D0D0000}"/>
    <cellStyle name="Comma 6 6 4" xfId="1476" xr:uid="{00000000-0005-0000-0000-00008E0D0000}"/>
    <cellStyle name="Comma 6 6 4 2" xfId="3720" xr:uid="{00000000-0005-0000-0000-00008F0D0000}"/>
    <cellStyle name="Comma 6 6 5" xfId="2262" xr:uid="{00000000-0005-0000-0000-0000900D0000}"/>
    <cellStyle name="Comma 6 6 5 2" xfId="4506" xr:uid="{00000000-0005-0000-0000-0000910D0000}"/>
    <cellStyle name="Comma 6 6 6" xfId="2986" xr:uid="{00000000-0005-0000-0000-0000920D0000}"/>
    <cellStyle name="Comma 6 7" xfId="199" xr:uid="{00000000-0005-0000-0000-0000930D0000}"/>
    <cellStyle name="Comma 6 7 2" xfId="1009" xr:uid="{00000000-0005-0000-0000-0000940D0000}"/>
    <cellStyle name="Comma 6 7 2 2" xfId="1797" xr:uid="{00000000-0005-0000-0000-0000950D0000}"/>
    <cellStyle name="Comma 6 7 2 2 2" xfId="4041" xr:uid="{00000000-0005-0000-0000-0000960D0000}"/>
    <cellStyle name="Comma 6 7 2 3" xfId="2521" xr:uid="{00000000-0005-0000-0000-0000970D0000}"/>
    <cellStyle name="Comma 6 7 2 3 2" xfId="4765" xr:uid="{00000000-0005-0000-0000-0000980D0000}"/>
    <cellStyle name="Comma 6 7 2 4" xfId="3255" xr:uid="{00000000-0005-0000-0000-0000990D0000}"/>
    <cellStyle name="Comma 6 7 3" xfId="1262" xr:uid="{00000000-0005-0000-0000-00009A0D0000}"/>
    <cellStyle name="Comma 6 7 3 2" xfId="2049" xr:uid="{00000000-0005-0000-0000-00009B0D0000}"/>
    <cellStyle name="Comma 6 7 3 2 2" xfId="4293" xr:uid="{00000000-0005-0000-0000-00009C0D0000}"/>
    <cellStyle name="Comma 6 7 3 3" xfId="2773" xr:uid="{00000000-0005-0000-0000-00009D0D0000}"/>
    <cellStyle name="Comma 6 7 3 3 2" xfId="5017" xr:uid="{00000000-0005-0000-0000-00009E0D0000}"/>
    <cellStyle name="Comma 6 7 3 4" xfId="3507" xr:uid="{00000000-0005-0000-0000-00009F0D0000}"/>
    <cellStyle name="Comma 6 7 4" xfId="1477" xr:uid="{00000000-0005-0000-0000-0000A00D0000}"/>
    <cellStyle name="Comma 6 7 4 2" xfId="3721" xr:uid="{00000000-0005-0000-0000-0000A10D0000}"/>
    <cellStyle name="Comma 6 7 5" xfId="2263" xr:uid="{00000000-0005-0000-0000-0000A20D0000}"/>
    <cellStyle name="Comma 6 7 5 2" xfId="4507" xr:uid="{00000000-0005-0000-0000-0000A30D0000}"/>
    <cellStyle name="Comma 6 7 6" xfId="2987" xr:uid="{00000000-0005-0000-0000-0000A40D0000}"/>
    <cellStyle name="Comma 6 8" xfId="200" xr:uid="{00000000-0005-0000-0000-0000A50D0000}"/>
    <cellStyle name="Comma 6 8 2" xfId="1010" xr:uid="{00000000-0005-0000-0000-0000A60D0000}"/>
    <cellStyle name="Comma 6 8 2 2" xfId="1798" xr:uid="{00000000-0005-0000-0000-0000A70D0000}"/>
    <cellStyle name="Comma 6 8 2 2 2" xfId="4042" xr:uid="{00000000-0005-0000-0000-0000A80D0000}"/>
    <cellStyle name="Comma 6 8 2 3" xfId="2522" xr:uid="{00000000-0005-0000-0000-0000A90D0000}"/>
    <cellStyle name="Comma 6 8 2 3 2" xfId="4766" xr:uid="{00000000-0005-0000-0000-0000AA0D0000}"/>
    <cellStyle name="Comma 6 8 2 4" xfId="3256" xr:uid="{00000000-0005-0000-0000-0000AB0D0000}"/>
    <cellStyle name="Comma 6 8 3" xfId="1263" xr:uid="{00000000-0005-0000-0000-0000AC0D0000}"/>
    <cellStyle name="Comma 6 8 3 2" xfId="2050" xr:uid="{00000000-0005-0000-0000-0000AD0D0000}"/>
    <cellStyle name="Comma 6 8 3 2 2" xfId="4294" xr:uid="{00000000-0005-0000-0000-0000AE0D0000}"/>
    <cellStyle name="Comma 6 8 3 3" xfId="2774" xr:uid="{00000000-0005-0000-0000-0000AF0D0000}"/>
    <cellStyle name="Comma 6 8 3 3 2" xfId="5018" xr:uid="{00000000-0005-0000-0000-0000B00D0000}"/>
    <cellStyle name="Comma 6 8 3 4" xfId="3508" xr:uid="{00000000-0005-0000-0000-0000B10D0000}"/>
    <cellStyle name="Comma 6 8 4" xfId="1478" xr:uid="{00000000-0005-0000-0000-0000B20D0000}"/>
    <cellStyle name="Comma 6 8 4 2" xfId="3722" xr:uid="{00000000-0005-0000-0000-0000B30D0000}"/>
    <cellStyle name="Comma 6 8 5" xfId="2264" xr:uid="{00000000-0005-0000-0000-0000B40D0000}"/>
    <cellStyle name="Comma 6 8 5 2" xfId="4508" xr:uid="{00000000-0005-0000-0000-0000B50D0000}"/>
    <cellStyle name="Comma 6 8 6" xfId="2988" xr:uid="{00000000-0005-0000-0000-0000B60D0000}"/>
    <cellStyle name="Comma 6 9" xfId="201" xr:uid="{00000000-0005-0000-0000-0000B70D0000}"/>
    <cellStyle name="Comma 6 9 2" xfId="1011" xr:uid="{00000000-0005-0000-0000-0000B80D0000}"/>
    <cellStyle name="Comma 6 9 2 2" xfId="1799" xr:uid="{00000000-0005-0000-0000-0000B90D0000}"/>
    <cellStyle name="Comma 6 9 2 2 2" xfId="4043" xr:uid="{00000000-0005-0000-0000-0000BA0D0000}"/>
    <cellStyle name="Comma 6 9 2 3" xfId="2523" xr:uid="{00000000-0005-0000-0000-0000BB0D0000}"/>
    <cellStyle name="Comma 6 9 2 3 2" xfId="4767" xr:uid="{00000000-0005-0000-0000-0000BC0D0000}"/>
    <cellStyle name="Comma 6 9 2 4" xfId="3257" xr:uid="{00000000-0005-0000-0000-0000BD0D0000}"/>
    <cellStyle name="Comma 6 9 3" xfId="1264" xr:uid="{00000000-0005-0000-0000-0000BE0D0000}"/>
    <cellStyle name="Comma 6 9 3 2" xfId="2051" xr:uid="{00000000-0005-0000-0000-0000BF0D0000}"/>
    <cellStyle name="Comma 6 9 3 2 2" xfId="4295" xr:uid="{00000000-0005-0000-0000-0000C00D0000}"/>
    <cellStyle name="Comma 6 9 3 3" xfId="2775" xr:uid="{00000000-0005-0000-0000-0000C10D0000}"/>
    <cellStyle name="Comma 6 9 3 3 2" xfId="5019" xr:uid="{00000000-0005-0000-0000-0000C20D0000}"/>
    <cellStyle name="Comma 6 9 3 4" xfId="3509" xr:uid="{00000000-0005-0000-0000-0000C30D0000}"/>
    <cellStyle name="Comma 6 9 4" xfId="1479" xr:uid="{00000000-0005-0000-0000-0000C40D0000}"/>
    <cellStyle name="Comma 6 9 4 2" xfId="3723" xr:uid="{00000000-0005-0000-0000-0000C50D0000}"/>
    <cellStyle name="Comma 6 9 5" xfId="2265" xr:uid="{00000000-0005-0000-0000-0000C60D0000}"/>
    <cellStyle name="Comma 6 9 5 2" xfId="4509" xr:uid="{00000000-0005-0000-0000-0000C70D0000}"/>
    <cellStyle name="Comma 6 9 6" xfId="2989" xr:uid="{00000000-0005-0000-0000-0000C80D0000}"/>
    <cellStyle name="Comma 60" xfId="1033" xr:uid="{00000000-0005-0000-0000-0000C90D0000}"/>
    <cellStyle name="Comma 60 2" xfId="1821" xr:uid="{00000000-0005-0000-0000-0000CA0D0000}"/>
    <cellStyle name="Comma 60 2 2" xfId="4065" xr:uid="{00000000-0005-0000-0000-0000CB0D0000}"/>
    <cellStyle name="Comma 60 3" xfId="2545" xr:uid="{00000000-0005-0000-0000-0000CC0D0000}"/>
    <cellStyle name="Comma 60 3 2" xfId="4789" xr:uid="{00000000-0005-0000-0000-0000CD0D0000}"/>
    <cellStyle name="Comma 60 4" xfId="3279" xr:uid="{00000000-0005-0000-0000-0000CE0D0000}"/>
    <cellStyle name="Comma 61" xfId="1067" xr:uid="{00000000-0005-0000-0000-0000CF0D0000}"/>
    <cellStyle name="Comma 61 2" xfId="1854" xr:uid="{00000000-0005-0000-0000-0000D00D0000}"/>
    <cellStyle name="Comma 61 2 2" xfId="4098" xr:uid="{00000000-0005-0000-0000-0000D10D0000}"/>
    <cellStyle name="Comma 61 3" xfId="2578" xr:uid="{00000000-0005-0000-0000-0000D20D0000}"/>
    <cellStyle name="Comma 61 3 2" xfId="4822" xr:uid="{00000000-0005-0000-0000-0000D30D0000}"/>
    <cellStyle name="Comma 61 4" xfId="3312" xr:uid="{00000000-0005-0000-0000-0000D40D0000}"/>
    <cellStyle name="Comma 62" xfId="1069" xr:uid="{00000000-0005-0000-0000-0000D50D0000}"/>
    <cellStyle name="Comma 62 2" xfId="1856" xr:uid="{00000000-0005-0000-0000-0000D60D0000}"/>
    <cellStyle name="Comma 62 2 2" xfId="4100" xr:uid="{00000000-0005-0000-0000-0000D70D0000}"/>
    <cellStyle name="Comma 62 3" xfId="2580" xr:uid="{00000000-0005-0000-0000-0000D80D0000}"/>
    <cellStyle name="Comma 62 3 2" xfId="4824" xr:uid="{00000000-0005-0000-0000-0000D90D0000}"/>
    <cellStyle name="Comma 62 4" xfId="3314" xr:uid="{00000000-0005-0000-0000-0000DA0D0000}"/>
    <cellStyle name="Comma 63" xfId="1082" xr:uid="{00000000-0005-0000-0000-0000DB0D0000}"/>
    <cellStyle name="Comma 63 2" xfId="1869" xr:uid="{00000000-0005-0000-0000-0000DC0D0000}"/>
    <cellStyle name="Comma 63 2 2" xfId="4113" xr:uid="{00000000-0005-0000-0000-0000DD0D0000}"/>
    <cellStyle name="Comma 63 3" xfId="2593" xr:uid="{00000000-0005-0000-0000-0000DE0D0000}"/>
    <cellStyle name="Comma 63 3 2" xfId="4837" xr:uid="{00000000-0005-0000-0000-0000DF0D0000}"/>
    <cellStyle name="Comma 63 4" xfId="3327" xr:uid="{00000000-0005-0000-0000-0000E00D0000}"/>
    <cellStyle name="Comma 64" xfId="1084" xr:uid="{00000000-0005-0000-0000-0000E10D0000}"/>
    <cellStyle name="Comma 64 2" xfId="1871" xr:uid="{00000000-0005-0000-0000-0000E20D0000}"/>
    <cellStyle name="Comma 64 2 2" xfId="4115" xr:uid="{00000000-0005-0000-0000-0000E30D0000}"/>
    <cellStyle name="Comma 64 3" xfId="2595" xr:uid="{00000000-0005-0000-0000-0000E40D0000}"/>
    <cellStyle name="Comma 64 3 2" xfId="4839" xr:uid="{00000000-0005-0000-0000-0000E50D0000}"/>
    <cellStyle name="Comma 64 4" xfId="3329" xr:uid="{00000000-0005-0000-0000-0000E60D0000}"/>
    <cellStyle name="Comma 65" xfId="1103" xr:uid="{00000000-0005-0000-0000-0000E70D0000}"/>
    <cellStyle name="Comma 65 2" xfId="1890" xr:uid="{00000000-0005-0000-0000-0000E80D0000}"/>
    <cellStyle name="Comma 65 2 2" xfId="4134" xr:uid="{00000000-0005-0000-0000-0000E90D0000}"/>
    <cellStyle name="Comma 65 3" xfId="2614" xr:uid="{00000000-0005-0000-0000-0000EA0D0000}"/>
    <cellStyle name="Comma 65 3 2" xfId="4858" xr:uid="{00000000-0005-0000-0000-0000EB0D0000}"/>
    <cellStyle name="Comma 65 4" xfId="3348" xr:uid="{00000000-0005-0000-0000-0000EC0D0000}"/>
    <cellStyle name="Comma 66" xfId="1105" xr:uid="{00000000-0005-0000-0000-0000ED0D0000}"/>
    <cellStyle name="Comma 66 2" xfId="1892" xr:uid="{00000000-0005-0000-0000-0000EE0D0000}"/>
    <cellStyle name="Comma 66 2 2" xfId="4136" xr:uid="{00000000-0005-0000-0000-0000EF0D0000}"/>
    <cellStyle name="Comma 66 3" xfId="2616" xr:uid="{00000000-0005-0000-0000-0000F00D0000}"/>
    <cellStyle name="Comma 66 3 2" xfId="4860" xr:uid="{00000000-0005-0000-0000-0000F10D0000}"/>
    <cellStyle name="Comma 66 4" xfId="3350" xr:uid="{00000000-0005-0000-0000-0000F20D0000}"/>
    <cellStyle name="Comma 67" xfId="1111" xr:uid="{00000000-0005-0000-0000-0000F30D0000}"/>
    <cellStyle name="Comma 67 2" xfId="1898" xr:uid="{00000000-0005-0000-0000-0000F40D0000}"/>
    <cellStyle name="Comma 67 2 2" xfId="4142" xr:uid="{00000000-0005-0000-0000-0000F50D0000}"/>
    <cellStyle name="Comma 67 3" xfId="2622" xr:uid="{00000000-0005-0000-0000-0000F60D0000}"/>
    <cellStyle name="Comma 67 3 2" xfId="4866" xr:uid="{00000000-0005-0000-0000-0000F70D0000}"/>
    <cellStyle name="Comma 67 4" xfId="3356" xr:uid="{00000000-0005-0000-0000-0000F80D0000}"/>
    <cellStyle name="Comma 68" xfId="1125" xr:uid="{00000000-0005-0000-0000-0000F90D0000}"/>
    <cellStyle name="Comma 68 2" xfId="1912" xr:uid="{00000000-0005-0000-0000-0000FA0D0000}"/>
    <cellStyle name="Comma 68 2 2" xfId="4156" xr:uid="{00000000-0005-0000-0000-0000FB0D0000}"/>
    <cellStyle name="Comma 68 3" xfId="2636" xr:uid="{00000000-0005-0000-0000-0000FC0D0000}"/>
    <cellStyle name="Comma 68 3 2" xfId="4880" xr:uid="{00000000-0005-0000-0000-0000FD0D0000}"/>
    <cellStyle name="Comma 68 4" xfId="3370" xr:uid="{00000000-0005-0000-0000-0000FE0D0000}"/>
    <cellStyle name="Comma 69" xfId="1321" xr:uid="{00000000-0005-0000-0000-0000FF0D0000}"/>
    <cellStyle name="Comma 69 2" xfId="3565" xr:uid="{00000000-0005-0000-0000-0000000E0000}"/>
    <cellStyle name="Comma 7" xfId="202" xr:uid="{00000000-0005-0000-0000-0000010E0000}"/>
    <cellStyle name="Comma 7 10" xfId="203" xr:uid="{00000000-0005-0000-0000-0000020E0000}"/>
    <cellStyle name="Comma 7 10 2" xfId="1013" xr:uid="{00000000-0005-0000-0000-0000030E0000}"/>
    <cellStyle name="Comma 7 10 2 2" xfId="1801" xr:uid="{00000000-0005-0000-0000-0000040E0000}"/>
    <cellStyle name="Comma 7 10 2 2 2" xfId="4045" xr:uid="{00000000-0005-0000-0000-0000050E0000}"/>
    <cellStyle name="Comma 7 10 2 3" xfId="2525" xr:uid="{00000000-0005-0000-0000-0000060E0000}"/>
    <cellStyle name="Comma 7 10 2 3 2" xfId="4769" xr:uid="{00000000-0005-0000-0000-0000070E0000}"/>
    <cellStyle name="Comma 7 10 2 4" xfId="3259" xr:uid="{00000000-0005-0000-0000-0000080E0000}"/>
    <cellStyle name="Comma 7 10 3" xfId="1266" xr:uid="{00000000-0005-0000-0000-0000090E0000}"/>
    <cellStyle name="Comma 7 10 3 2" xfId="2053" xr:uid="{00000000-0005-0000-0000-00000A0E0000}"/>
    <cellStyle name="Comma 7 10 3 2 2" xfId="4297" xr:uid="{00000000-0005-0000-0000-00000B0E0000}"/>
    <cellStyle name="Comma 7 10 3 3" xfId="2777" xr:uid="{00000000-0005-0000-0000-00000C0E0000}"/>
    <cellStyle name="Comma 7 10 3 3 2" xfId="5021" xr:uid="{00000000-0005-0000-0000-00000D0E0000}"/>
    <cellStyle name="Comma 7 10 3 4" xfId="3511" xr:uid="{00000000-0005-0000-0000-00000E0E0000}"/>
    <cellStyle name="Comma 7 10 4" xfId="1481" xr:uid="{00000000-0005-0000-0000-00000F0E0000}"/>
    <cellStyle name="Comma 7 10 4 2" xfId="3725" xr:uid="{00000000-0005-0000-0000-0000100E0000}"/>
    <cellStyle name="Comma 7 10 5" xfId="2267" xr:uid="{00000000-0005-0000-0000-0000110E0000}"/>
    <cellStyle name="Comma 7 10 5 2" xfId="4511" xr:uid="{00000000-0005-0000-0000-0000120E0000}"/>
    <cellStyle name="Comma 7 10 6" xfId="2991" xr:uid="{00000000-0005-0000-0000-0000130E0000}"/>
    <cellStyle name="Comma 7 11" xfId="204" xr:uid="{00000000-0005-0000-0000-0000140E0000}"/>
    <cellStyle name="Comma 7 11 2" xfId="1014" xr:uid="{00000000-0005-0000-0000-0000150E0000}"/>
    <cellStyle name="Comma 7 11 2 2" xfId="1802" xr:uid="{00000000-0005-0000-0000-0000160E0000}"/>
    <cellStyle name="Comma 7 11 2 2 2" xfId="4046" xr:uid="{00000000-0005-0000-0000-0000170E0000}"/>
    <cellStyle name="Comma 7 11 2 3" xfId="2526" xr:uid="{00000000-0005-0000-0000-0000180E0000}"/>
    <cellStyle name="Comma 7 11 2 3 2" xfId="4770" xr:uid="{00000000-0005-0000-0000-0000190E0000}"/>
    <cellStyle name="Comma 7 11 2 4" xfId="3260" xr:uid="{00000000-0005-0000-0000-00001A0E0000}"/>
    <cellStyle name="Comma 7 11 3" xfId="1267" xr:uid="{00000000-0005-0000-0000-00001B0E0000}"/>
    <cellStyle name="Comma 7 11 3 2" xfId="2054" xr:uid="{00000000-0005-0000-0000-00001C0E0000}"/>
    <cellStyle name="Comma 7 11 3 2 2" xfId="4298" xr:uid="{00000000-0005-0000-0000-00001D0E0000}"/>
    <cellStyle name="Comma 7 11 3 3" xfId="2778" xr:uid="{00000000-0005-0000-0000-00001E0E0000}"/>
    <cellStyle name="Comma 7 11 3 3 2" xfId="5022" xr:uid="{00000000-0005-0000-0000-00001F0E0000}"/>
    <cellStyle name="Comma 7 11 3 4" xfId="3512" xr:uid="{00000000-0005-0000-0000-0000200E0000}"/>
    <cellStyle name="Comma 7 11 4" xfId="1482" xr:uid="{00000000-0005-0000-0000-0000210E0000}"/>
    <cellStyle name="Comma 7 11 4 2" xfId="3726" xr:uid="{00000000-0005-0000-0000-0000220E0000}"/>
    <cellStyle name="Comma 7 11 5" xfId="2268" xr:uid="{00000000-0005-0000-0000-0000230E0000}"/>
    <cellStyle name="Comma 7 11 5 2" xfId="4512" xr:uid="{00000000-0005-0000-0000-0000240E0000}"/>
    <cellStyle name="Comma 7 11 6" xfId="2992" xr:uid="{00000000-0005-0000-0000-0000250E0000}"/>
    <cellStyle name="Comma 7 12" xfId="205" xr:uid="{00000000-0005-0000-0000-0000260E0000}"/>
    <cellStyle name="Comma 7 12 2" xfId="1015" xr:uid="{00000000-0005-0000-0000-0000270E0000}"/>
    <cellStyle name="Comma 7 12 2 2" xfId="1803" xr:uid="{00000000-0005-0000-0000-0000280E0000}"/>
    <cellStyle name="Comma 7 12 2 2 2" xfId="4047" xr:uid="{00000000-0005-0000-0000-0000290E0000}"/>
    <cellStyle name="Comma 7 12 2 3" xfId="2527" xr:uid="{00000000-0005-0000-0000-00002A0E0000}"/>
    <cellStyle name="Comma 7 12 2 3 2" xfId="4771" xr:uid="{00000000-0005-0000-0000-00002B0E0000}"/>
    <cellStyle name="Comma 7 12 2 4" xfId="3261" xr:uid="{00000000-0005-0000-0000-00002C0E0000}"/>
    <cellStyle name="Comma 7 12 3" xfId="1268" xr:uid="{00000000-0005-0000-0000-00002D0E0000}"/>
    <cellStyle name="Comma 7 12 3 2" xfId="2055" xr:uid="{00000000-0005-0000-0000-00002E0E0000}"/>
    <cellStyle name="Comma 7 12 3 2 2" xfId="4299" xr:uid="{00000000-0005-0000-0000-00002F0E0000}"/>
    <cellStyle name="Comma 7 12 3 3" xfId="2779" xr:uid="{00000000-0005-0000-0000-0000300E0000}"/>
    <cellStyle name="Comma 7 12 3 3 2" xfId="5023" xr:uid="{00000000-0005-0000-0000-0000310E0000}"/>
    <cellStyle name="Comma 7 12 3 4" xfId="3513" xr:uid="{00000000-0005-0000-0000-0000320E0000}"/>
    <cellStyle name="Comma 7 12 4" xfId="1483" xr:uid="{00000000-0005-0000-0000-0000330E0000}"/>
    <cellStyle name="Comma 7 12 4 2" xfId="3727" xr:uid="{00000000-0005-0000-0000-0000340E0000}"/>
    <cellStyle name="Comma 7 12 5" xfId="2269" xr:uid="{00000000-0005-0000-0000-0000350E0000}"/>
    <cellStyle name="Comma 7 12 5 2" xfId="4513" xr:uid="{00000000-0005-0000-0000-0000360E0000}"/>
    <cellStyle name="Comma 7 12 6" xfId="2993" xr:uid="{00000000-0005-0000-0000-0000370E0000}"/>
    <cellStyle name="Comma 7 13" xfId="206" xr:uid="{00000000-0005-0000-0000-0000380E0000}"/>
    <cellStyle name="Comma 7 13 2" xfId="1016" xr:uid="{00000000-0005-0000-0000-0000390E0000}"/>
    <cellStyle name="Comma 7 13 2 2" xfId="1804" xr:uid="{00000000-0005-0000-0000-00003A0E0000}"/>
    <cellStyle name="Comma 7 13 2 2 2" xfId="4048" xr:uid="{00000000-0005-0000-0000-00003B0E0000}"/>
    <cellStyle name="Comma 7 13 2 3" xfId="2528" xr:uid="{00000000-0005-0000-0000-00003C0E0000}"/>
    <cellStyle name="Comma 7 13 2 3 2" xfId="4772" xr:uid="{00000000-0005-0000-0000-00003D0E0000}"/>
    <cellStyle name="Comma 7 13 2 4" xfId="3262" xr:uid="{00000000-0005-0000-0000-00003E0E0000}"/>
    <cellStyle name="Comma 7 13 3" xfId="1269" xr:uid="{00000000-0005-0000-0000-00003F0E0000}"/>
    <cellStyle name="Comma 7 13 3 2" xfId="2056" xr:uid="{00000000-0005-0000-0000-0000400E0000}"/>
    <cellStyle name="Comma 7 13 3 2 2" xfId="4300" xr:uid="{00000000-0005-0000-0000-0000410E0000}"/>
    <cellStyle name="Comma 7 13 3 3" xfId="2780" xr:uid="{00000000-0005-0000-0000-0000420E0000}"/>
    <cellStyle name="Comma 7 13 3 3 2" xfId="5024" xr:uid="{00000000-0005-0000-0000-0000430E0000}"/>
    <cellStyle name="Comma 7 13 3 4" xfId="3514" xr:uid="{00000000-0005-0000-0000-0000440E0000}"/>
    <cellStyle name="Comma 7 13 4" xfId="1484" xr:uid="{00000000-0005-0000-0000-0000450E0000}"/>
    <cellStyle name="Comma 7 13 4 2" xfId="3728" xr:uid="{00000000-0005-0000-0000-0000460E0000}"/>
    <cellStyle name="Comma 7 13 5" xfId="2270" xr:uid="{00000000-0005-0000-0000-0000470E0000}"/>
    <cellStyle name="Comma 7 13 5 2" xfId="4514" xr:uid="{00000000-0005-0000-0000-0000480E0000}"/>
    <cellStyle name="Comma 7 13 6" xfId="2994" xr:uid="{00000000-0005-0000-0000-0000490E0000}"/>
    <cellStyle name="Comma 7 14" xfId="207" xr:uid="{00000000-0005-0000-0000-00004A0E0000}"/>
    <cellStyle name="Comma 7 14 2" xfId="1017" xr:uid="{00000000-0005-0000-0000-00004B0E0000}"/>
    <cellStyle name="Comma 7 14 2 2" xfId="1805" xr:uid="{00000000-0005-0000-0000-00004C0E0000}"/>
    <cellStyle name="Comma 7 14 2 2 2" xfId="4049" xr:uid="{00000000-0005-0000-0000-00004D0E0000}"/>
    <cellStyle name="Comma 7 14 2 3" xfId="2529" xr:uid="{00000000-0005-0000-0000-00004E0E0000}"/>
    <cellStyle name="Comma 7 14 2 3 2" xfId="4773" xr:uid="{00000000-0005-0000-0000-00004F0E0000}"/>
    <cellStyle name="Comma 7 14 2 4" xfId="3263" xr:uid="{00000000-0005-0000-0000-0000500E0000}"/>
    <cellStyle name="Comma 7 14 3" xfId="1270" xr:uid="{00000000-0005-0000-0000-0000510E0000}"/>
    <cellStyle name="Comma 7 14 3 2" xfId="2057" xr:uid="{00000000-0005-0000-0000-0000520E0000}"/>
    <cellStyle name="Comma 7 14 3 2 2" xfId="4301" xr:uid="{00000000-0005-0000-0000-0000530E0000}"/>
    <cellStyle name="Comma 7 14 3 3" xfId="2781" xr:uid="{00000000-0005-0000-0000-0000540E0000}"/>
    <cellStyle name="Comma 7 14 3 3 2" xfId="5025" xr:uid="{00000000-0005-0000-0000-0000550E0000}"/>
    <cellStyle name="Comma 7 14 3 4" xfId="3515" xr:uid="{00000000-0005-0000-0000-0000560E0000}"/>
    <cellStyle name="Comma 7 14 4" xfId="1485" xr:uid="{00000000-0005-0000-0000-0000570E0000}"/>
    <cellStyle name="Comma 7 14 4 2" xfId="3729" xr:uid="{00000000-0005-0000-0000-0000580E0000}"/>
    <cellStyle name="Comma 7 14 5" xfId="2271" xr:uid="{00000000-0005-0000-0000-0000590E0000}"/>
    <cellStyle name="Comma 7 14 5 2" xfId="4515" xr:uid="{00000000-0005-0000-0000-00005A0E0000}"/>
    <cellStyle name="Comma 7 14 6" xfId="2995" xr:uid="{00000000-0005-0000-0000-00005B0E0000}"/>
    <cellStyle name="Comma 7 15" xfId="208" xr:uid="{00000000-0005-0000-0000-00005C0E0000}"/>
    <cellStyle name="Comma 7 15 2" xfId="1018" xr:uid="{00000000-0005-0000-0000-00005D0E0000}"/>
    <cellStyle name="Comma 7 15 2 2" xfId="1806" xr:uid="{00000000-0005-0000-0000-00005E0E0000}"/>
    <cellStyle name="Comma 7 15 2 2 2" xfId="4050" xr:uid="{00000000-0005-0000-0000-00005F0E0000}"/>
    <cellStyle name="Comma 7 15 2 3" xfId="2530" xr:uid="{00000000-0005-0000-0000-0000600E0000}"/>
    <cellStyle name="Comma 7 15 2 3 2" xfId="4774" xr:uid="{00000000-0005-0000-0000-0000610E0000}"/>
    <cellStyle name="Comma 7 15 2 4" xfId="3264" xr:uid="{00000000-0005-0000-0000-0000620E0000}"/>
    <cellStyle name="Comma 7 15 3" xfId="1271" xr:uid="{00000000-0005-0000-0000-0000630E0000}"/>
    <cellStyle name="Comma 7 15 3 2" xfId="2058" xr:uid="{00000000-0005-0000-0000-0000640E0000}"/>
    <cellStyle name="Comma 7 15 3 2 2" xfId="4302" xr:uid="{00000000-0005-0000-0000-0000650E0000}"/>
    <cellStyle name="Comma 7 15 3 3" xfId="2782" xr:uid="{00000000-0005-0000-0000-0000660E0000}"/>
    <cellStyle name="Comma 7 15 3 3 2" xfId="5026" xr:uid="{00000000-0005-0000-0000-0000670E0000}"/>
    <cellStyle name="Comma 7 15 3 4" xfId="3516" xr:uid="{00000000-0005-0000-0000-0000680E0000}"/>
    <cellStyle name="Comma 7 15 4" xfId="1486" xr:uid="{00000000-0005-0000-0000-0000690E0000}"/>
    <cellStyle name="Comma 7 15 4 2" xfId="3730" xr:uid="{00000000-0005-0000-0000-00006A0E0000}"/>
    <cellStyle name="Comma 7 15 5" xfId="2272" xr:uid="{00000000-0005-0000-0000-00006B0E0000}"/>
    <cellStyle name="Comma 7 15 5 2" xfId="4516" xr:uid="{00000000-0005-0000-0000-00006C0E0000}"/>
    <cellStyle name="Comma 7 15 6" xfId="2996" xr:uid="{00000000-0005-0000-0000-00006D0E0000}"/>
    <cellStyle name="Comma 7 16" xfId="1012" xr:uid="{00000000-0005-0000-0000-00006E0E0000}"/>
    <cellStyle name="Comma 7 16 2" xfId="1800" xr:uid="{00000000-0005-0000-0000-00006F0E0000}"/>
    <cellStyle name="Comma 7 16 2 2" xfId="4044" xr:uid="{00000000-0005-0000-0000-0000700E0000}"/>
    <cellStyle name="Comma 7 16 3" xfId="2524" xr:uid="{00000000-0005-0000-0000-0000710E0000}"/>
    <cellStyle name="Comma 7 16 3 2" xfId="4768" xr:uid="{00000000-0005-0000-0000-0000720E0000}"/>
    <cellStyle name="Comma 7 16 4" xfId="3258" xr:uid="{00000000-0005-0000-0000-0000730E0000}"/>
    <cellStyle name="Comma 7 17" xfId="1265" xr:uid="{00000000-0005-0000-0000-0000740E0000}"/>
    <cellStyle name="Comma 7 17 2" xfId="2052" xr:uid="{00000000-0005-0000-0000-0000750E0000}"/>
    <cellStyle name="Comma 7 17 2 2" xfId="4296" xr:uid="{00000000-0005-0000-0000-0000760E0000}"/>
    <cellStyle name="Comma 7 17 3" xfId="2776" xr:uid="{00000000-0005-0000-0000-0000770E0000}"/>
    <cellStyle name="Comma 7 17 3 2" xfId="5020" xr:uid="{00000000-0005-0000-0000-0000780E0000}"/>
    <cellStyle name="Comma 7 17 4" xfId="3510" xr:uid="{00000000-0005-0000-0000-0000790E0000}"/>
    <cellStyle name="Comma 7 18" xfId="1480" xr:uid="{00000000-0005-0000-0000-00007A0E0000}"/>
    <cellStyle name="Comma 7 18 2" xfId="3724" xr:uid="{00000000-0005-0000-0000-00007B0E0000}"/>
    <cellStyle name="Comma 7 19" xfId="2266" xr:uid="{00000000-0005-0000-0000-00007C0E0000}"/>
    <cellStyle name="Comma 7 19 2" xfId="4510" xr:uid="{00000000-0005-0000-0000-00007D0E0000}"/>
    <cellStyle name="Comma 7 2" xfId="209" xr:uid="{00000000-0005-0000-0000-00007E0E0000}"/>
    <cellStyle name="Comma 7 2 2" xfId="1019" xr:uid="{00000000-0005-0000-0000-00007F0E0000}"/>
    <cellStyle name="Comma 7 2 2 2" xfId="1807" xr:uid="{00000000-0005-0000-0000-0000800E0000}"/>
    <cellStyle name="Comma 7 2 2 2 2" xfId="4051" xr:uid="{00000000-0005-0000-0000-0000810E0000}"/>
    <cellStyle name="Comma 7 2 2 3" xfId="2531" xr:uid="{00000000-0005-0000-0000-0000820E0000}"/>
    <cellStyle name="Comma 7 2 2 3 2" xfId="4775" xr:uid="{00000000-0005-0000-0000-0000830E0000}"/>
    <cellStyle name="Comma 7 2 2 4" xfId="3265" xr:uid="{00000000-0005-0000-0000-0000840E0000}"/>
    <cellStyle name="Comma 7 2 3" xfId="1272" xr:uid="{00000000-0005-0000-0000-0000850E0000}"/>
    <cellStyle name="Comma 7 2 3 2" xfId="2059" xr:uid="{00000000-0005-0000-0000-0000860E0000}"/>
    <cellStyle name="Comma 7 2 3 2 2" xfId="4303" xr:uid="{00000000-0005-0000-0000-0000870E0000}"/>
    <cellStyle name="Comma 7 2 3 3" xfId="2783" xr:uid="{00000000-0005-0000-0000-0000880E0000}"/>
    <cellStyle name="Comma 7 2 3 3 2" xfId="5027" xr:uid="{00000000-0005-0000-0000-0000890E0000}"/>
    <cellStyle name="Comma 7 2 3 4" xfId="3517" xr:uid="{00000000-0005-0000-0000-00008A0E0000}"/>
    <cellStyle name="Comma 7 2 4" xfId="1487" xr:uid="{00000000-0005-0000-0000-00008B0E0000}"/>
    <cellStyle name="Comma 7 2 4 2" xfId="3731" xr:uid="{00000000-0005-0000-0000-00008C0E0000}"/>
    <cellStyle name="Comma 7 2 5" xfId="2273" xr:uid="{00000000-0005-0000-0000-00008D0E0000}"/>
    <cellStyle name="Comma 7 2 5 2" xfId="4517" xr:uid="{00000000-0005-0000-0000-00008E0E0000}"/>
    <cellStyle name="Comma 7 2 6" xfId="2997" xr:uid="{00000000-0005-0000-0000-00008F0E0000}"/>
    <cellStyle name="Comma 7 20" xfId="2990" xr:uid="{00000000-0005-0000-0000-0000900E0000}"/>
    <cellStyle name="Comma 7 3" xfId="210" xr:uid="{00000000-0005-0000-0000-0000910E0000}"/>
    <cellStyle name="Comma 7 3 2" xfId="1020" xr:uid="{00000000-0005-0000-0000-0000920E0000}"/>
    <cellStyle name="Comma 7 3 2 2" xfId="1808" xr:uid="{00000000-0005-0000-0000-0000930E0000}"/>
    <cellStyle name="Comma 7 3 2 2 2" xfId="4052" xr:uid="{00000000-0005-0000-0000-0000940E0000}"/>
    <cellStyle name="Comma 7 3 2 3" xfId="2532" xr:uid="{00000000-0005-0000-0000-0000950E0000}"/>
    <cellStyle name="Comma 7 3 2 3 2" xfId="4776" xr:uid="{00000000-0005-0000-0000-0000960E0000}"/>
    <cellStyle name="Comma 7 3 2 4" xfId="3266" xr:uid="{00000000-0005-0000-0000-0000970E0000}"/>
    <cellStyle name="Comma 7 3 3" xfId="1273" xr:uid="{00000000-0005-0000-0000-0000980E0000}"/>
    <cellStyle name="Comma 7 3 3 2" xfId="2060" xr:uid="{00000000-0005-0000-0000-0000990E0000}"/>
    <cellStyle name="Comma 7 3 3 2 2" xfId="4304" xr:uid="{00000000-0005-0000-0000-00009A0E0000}"/>
    <cellStyle name="Comma 7 3 3 3" xfId="2784" xr:uid="{00000000-0005-0000-0000-00009B0E0000}"/>
    <cellStyle name="Comma 7 3 3 3 2" xfId="5028" xr:uid="{00000000-0005-0000-0000-00009C0E0000}"/>
    <cellStyle name="Comma 7 3 3 4" xfId="3518" xr:uid="{00000000-0005-0000-0000-00009D0E0000}"/>
    <cellStyle name="Comma 7 3 4" xfId="1488" xr:uid="{00000000-0005-0000-0000-00009E0E0000}"/>
    <cellStyle name="Comma 7 3 4 2" xfId="3732" xr:uid="{00000000-0005-0000-0000-00009F0E0000}"/>
    <cellStyle name="Comma 7 3 5" xfId="2274" xr:uid="{00000000-0005-0000-0000-0000A00E0000}"/>
    <cellStyle name="Comma 7 3 5 2" xfId="4518" xr:uid="{00000000-0005-0000-0000-0000A10E0000}"/>
    <cellStyle name="Comma 7 3 6" xfId="2998" xr:uid="{00000000-0005-0000-0000-0000A20E0000}"/>
    <cellStyle name="Comma 7 4" xfId="211" xr:uid="{00000000-0005-0000-0000-0000A30E0000}"/>
    <cellStyle name="Comma 7 4 2" xfId="1021" xr:uid="{00000000-0005-0000-0000-0000A40E0000}"/>
    <cellStyle name="Comma 7 4 2 2" xfId="1809" xr:uid="{00000000-0005-0000-0000-0000A50E0000}"/>
    <cellStyle name="Comma 7 4 2 2 2" xfId="4053" xr:uid="{00000000-0005-0000-0000-0000A60E0000}"/>
    <cellStyle name="Comma 7 4 2 3" xfId="2533" xr:uid="{00000000-0005-0000-0000-0000A70E0000}"/>
    <cellStyle name="Comma 7 4 2 3 2" xfId="4777" xr:uid="{00000000-0005-0000-0000-0000A80E0000}"/>
    <cellStyle name="Comma 7 4 2 4" xfId="3267" xr:uid="{00000000-0005-0000-0000-0000A90E0000}"/>
    <cellStyle name="Comma 7 4 3" xfId="1274" xr:uid="{00000000-0005-0000-0000-0000AA0E0000}"/>
    <cellStyle name="Comma 7 4 3 2" xfId="2061" xr:uid="{00000000-0005-0000-0000-0000AB0E0000}"/>
    <cellStyle name="Comma 7 4 3 2 2" xfId="4305" xr:uid="{00000000-0005-0000-0000-0000AC0E0000}"/>
    <cellStyle name="Comma 7 4 3 3" xfId="2785" xr:uid="{00000000-0005-0000-0000-0000AD0E0000}"/>
    <cellStyle name="Comma 7 4 3 3 2" xfId="5029" xr:uid="{00000000-0005-0000-0000-0000AE0E0000}"/>
    <cellStyle name="Comma 7 4 3 4" xfId="3519" xr:uid="{00000000-0005-0000-0000-0000AF0E0000}"/>
    <cellStyle name="Comma 7 4 4" xfId="1489" xr:uid="{00000000-0005-0000-0000-0000B00E0000}"/>
    <cellStyle name="Comma 7 4 4 2" xfId="3733" xr:uid="{00000000-0005-0000-0000-0000B10E0000}"/>
    <cellStyle name="Comma 7 4 5" xfId="2275" xr:uid="{00000000-0005-0000-0000-0000B20E0000}"/>
    <cellStyle name="Comma 7 4 5 2" xfId="4519" xr:uid="{00000000-0005-0000-0000-0000B30E0000}"/>
    <cellStyle name="Comma 7 4 6" xfId="2999" xr:uid="{00000000-0005-0000-0000-0000B40E0000}"/>
    <cellStyle name="Comma 7 5" xfId="212" xr:uid="{00000000-0005-0000-0000-0000B50E0000}"/>
    <cellStyle name="Comma 7 5 2" xfId="1022" xr:uid="{00000000-0005-0000-0000-0000B60E0000}"/>
    <cellStyle name="Comma 7 5 2 2" xfId="1810" xr:uid="{00000000-0005-0000-0000-0000B70E0000}"/>
    <cellStyle name="Comma 7 5 2 2 2" xfId="4054" xr:uid="{00000000-0005-0000-0000-0000B80E0000}"/>
    <cellStyle name="Comma 7 5 2 3" xfId="2534" xr:uid="{00000000-0005-0000-0000-0000B90E0000}"/>
    <cellStyle name="Comma 7 5 2 3 2" xfId="4778" xr:uid="{00000000-0005-0000-0000-0000BA0E0000}"/>
    <cellStyle name="Comma 7 5 2 4" xfId="3268" xr:uid="{00000000-0005-0000-0000-0000BB0E0000}"/>
    <cellStyle name="Comma 7 5 3" xfId="1275" xr:uid="{00000000-0005-0000-0000-0000BC0E0000}"/>
    <cellStyle name="Comma 7 5 3 2" xfId="2062" xr:uid="{00000000-0005-0000-0000-0000BD0E0000}"/>
    <cellStyle name="Comma 7 5 3 2 2" xfId="4306" xr:uid="{00000000-0005-0000-0000-0000BE0E0000}"/>
    <cellStyle name="Comma 7 5 3 3" xfId="2786" xr:uid="{00000000-0005-0000-0000-0000BF0E0000}"/>
    <cellStyle name="Comma 7 5 3 3 2" xfId="5030" xr:uid="{00000000-0005-0000-0000-0000C00E0000}"/>
    <cellStyle name="Comma 7 5 3 4" xfId="3520" xr:uid="{00000000-0005-0000-0000-0000C10E0000}"/>
    <cellStyle name="Comma 7 5 4" xfId="1490" xr:uid="{00000000-0005-0000-0000-0000C20E0000}"/>
    <cellStyle name="Comma 7 5 4 2" xfId="3734" xr:uid="{00000000-0005-0000-0000-0000C30E0000}"/>
    <cellStyle name="Comma 7 5 5" xfId="2276" xr:uid="{00000000-0005-0000-0000-0000C40E0000}"/>
    <cellStyle name="Comma 7 5 5 2" xfId="4520" xr:uid="{00000000-0005-0000-0000-0000C50E0000}"/>
    <cellStyle name="Comma 7 5 6" xfId="3000" xr:uid="{00000000-0005-0000-0000-0000C60E0000}"/>
    <cellStyle name="Comma 7 6" xfId="213" xr:uid="{00000000-0005-0000-0000-0000C70E0000}"/>
    <cellStyle name="Comma 7 6 2" xfId="1023" xr:uid="{00000000-0005-0000-0000-0000C80E0000}"/>
    <cellStyle name="Comma 7 6 2 2" xfId="1811" xr:uid="{00000000-0005-0000-0000-0000C90E0000}"/>
    <cellStyle name="Comma 7 6 2 2 2" xfId="4055" xr:uid="{00000000-0005-0000-0000-0000CA0E0000}"/>
    <cellStyle name="Comma 7 6 2 3" xfId="2535" xr:uid="{00000000-0005-0000-0000-0000CB0E0000}"/>
    <cellStyle name="Comma 7 6 2 3 2" xfId="4779" xr:uid="{00000000-0005-0000-0000-0000CC0E0000}"/>
    <cellStyle name="Comma 7 6 2 4" xfId="3269" xr:uid="{00000000-0005-0000-0000-0000CD0E0000}"/>
    <cellStyle name="Comma 7 6 3" xfId="1276" xr:uid="{00000000-0005-0000-0000-0000CE0E0000}"/>
    <cellStyle name="Comma 7 6 3 2" xfId="2063" xr:uid="{00000000-0005-0000-0000-0000CF0E0000}"/>
    <cellStyle name="Comma 7 6 3 2 2" xfId="4307" xr:uid="{00000000-0005-0000-0000-0000D00E0000}"/>
    <cellStyle name="Comma 7 6 3 3" xfId="2787" xr:uid="{00000000-0005-0000-0000-0000D10E0000}"/>
    <cellStyle name="Comma 7 6 3 3 2" xfId="5031" xr:uid="{00000000-0005-0000-0000-0000D20E0000}"/>
    <cellStyle name="Comma 7 6 3 4" xfId="3521" xr:uid="{00000000-0005-0000-0000-0000D30E0000}"/>
    <cellStyle name="Comma 7 6 4" xfId="1491" xr:uid="{00000000-0005-0000-0000-0000D40E0000}"/>
    <cellStyle name="Comma 7 6 4 2" xfId="3735" xr:uid="{00000000-0005-0000-0000-0000D50E0000}"/>
    <cellStyle name="Comma 7 6 5" xfId="2277" xr:uid="{00000000-0005-0000-0000-0000D60E0000}"/>
    <cellStyle name="Comma 7 6 5 2" xfId="4521" xr:uid="{00000000-0005-0000-0000-0000D70E0000}"/>
    <cellStyle name="Comma 7 6 6" xfId="3001" xr:uid="{00000000-0005-0000-0000-0000D80E0000}"/>
    <cellStyle name="Comma 7 7" xfId="214" xr:uid="{00000000-0005-0000-0000-0000D90E0000}"/>
    <cellStyle name="Comma 7 7 2" xfId="1024" xr:uid="{00000000-0005-0000-0000-0000DA0E0000}"/>
    <cellStyle name="Comma 7 7 2 2" xfId="1812" xr:uid="{00000000-0005-0000-0000-0000DB0E0000}"/>
    <cellStyle name="Comma 7 7 2 2 2" xfId="4056" xr:uid="{00000000-0005-0000-0000-0000DC0E0000}"/>
    <cellStyle name="Comma 7 7 2 3" xfId="2536" xr:uid="{00000000-0005-0000-0000-0000DD0E0000}"/>
    <cellStyle name="Comma 7 7 2 3 2" xfId="4780" xr:uid="{00000000-0005-0000-0000-0000DE0E0000}"/>
    <cellStyle name="Comma 7 7 2 4" xfId="3270" xr:uid="{00000000-0005-0000-0000-0000DF0E0000}"/>
    <cellStyle name="Comma 7 7 3" xfId="1277" xr:uid="{00000000-0005-0000-0000-0000E00E0000}"/>
    <cellStyle name="Comma 7 7 3 2" xfId="2064" xr:uid="{00000000-0005-0000-0000-0000E10E0000}"/>
    <cellStyle name="Comma 7 7 3 2 2" xfId="4308" xr:uid="{00000000-0005-0000-0000-0000E20E0000}"/>
    <cellStyle name="Comma 7 7 3 3" xfId="2788" xr:uid="{00000000-0005-0000-0000-0000E30E0000}"/>
    <cellStyle name="Comma 7 7 3 3 2" xfId="5032" xr:uid="{00000000-0005-0000-0000-0000E40E0000}"/>
    <cellStyle name="Comma 7 7 3 4" xfId="3522" xr:uid="{00000000-0005-0000-0000-0000E50E0000}"/>
    <cellStyle name="Comma 7 7 4" xfId="1492" xr:uid="{00000000-0005-0000-0000-0000E60E0000}"/>
    <cellStyle name="Comma 7 7 4 2" xfId="3736" xr:uid="{00000000-0005-0000-0000-0000E70E0000}"/>
    <cellStyle name="Comma 7 7 5" xfId="2278" xr:uid="{00000000-0005-0000-0000-0000E80E0000}"/>
    <cellStyle name="Comma 7 7 5 2" xfId="4522" xr:uid="{00000000-0005-0000-0000-0000E90E0000}"/>
    <cellStyle name="Comma 7 7 6" xfId="3002" xr:uid="{00000000-0005-0000-0000-0000EA0E0000}"/>
    <cellStyle name="Comma 7 8" xfId="215" xr:uid="{00000000-0005-0000-0000-0000EB0E0000}"/>
    <cellStyle name="Comma 7 8 2" xfId="1025" xr:uid="{00000000-0005-0000-0000-0000EC0E0000}"/>
    <cellStyle name="Comma 7 8 2 2" xfId="1813" xr:uid="{00000000-0005-0000-0000-0000ED0E0000}"/>
    <cellStyle name="Comma 7 8 2 2 2" xfId="4057" xr:uid="{00000000-0005-0000-0000-0000EE0E0000}"/>
    <cellStyle name="Comma 7 8 2 3" xfId="2537" xr:uid="{00000000-0005-0000-0000-0000EF0E0000}"/>
    <cellStyle name="Comma 7 8 2 3 2" xfId="4781" xr:uid="{00000000-0005-0000-0000-0000F00E0000}"/>
    <cellStyle name="Comma 7 8 2 4" xfId="3271" xr:uid="{00000000-0005-0000-0000-0000F10E0000}"/>
    <cellStyle name="Comma 7 8 3" xfId="1278" xr:uid="{00000000-0005-0000-0000-0000F20E0000}"/>
    <cellStyle name="Comma 7 8 3 2" xfId="2065" xr:uid="{00000000-0005-0000-0000-0000F30E0000}"/>
    <cellStyle name="Comma 7 8 3 2 2" xfId="4309" xr:uid="{00000000-0005-0000-0000-0000F40E0000}"/>
    <cellStyle name="Comma 7 8 3 3" xfId="2789" xr:uid="{00000000-0005-0000-0000-0000F50E0000}"/>
    <cellStyle name="Comma 7 8 3 3 2" xfId="5033" xr:uid="{00000000-0005-0000-0000-0000F60E0000}"/>
    <cellStyle name="Comma 7 8 3 4" xfId="3523" xr:uid="{00000000-0005-0000-0000-0000F70E0000}"/>
    <cellStyle name="Comma 7 8 4" xfId="1493" xr:uid="{00000000-0005-0000-0000-0000F80E0000}"/>
    <cellStyle name="Comma 7 8 4 2" xfId="3737" xr:uid="{00000000-0005-0000-0000-0000F90E0000}"/>
    <cellStyle name="Comma 7 8 5" xfId="2279" xr:uid="{00000000-0005-0000-0000-0000FA0E0000}"/>
    <cellStyle name="Comma 7 8 5 2" xfId="4523" xr:uid="{00000000-0005-0000-0000-0000FB0E0000}"/>
    <cellStyle name="Comma 7 8 6" xfId="3003" xr:uid="{00000000-0005-0000-0000-0000FC0E0000}"/>
    <cellStyle name="Comma 7 9" xfId="216" xr:uid="{00000000-0005-0000-0000-0000FD0E0000}"/>
    <cellStyle name="Comma 7 9 2" xfId="1026" xr:uid="{00000000-0005-0000-0000-0000FE0E0000}"/>
    <cellStyle name="Comma 7 9 2 2" xfId="1814" xr:uid="{00000000-0005-0000-0000-0000FF0E0000}"/>
    <cellStyle name="Comma 7 9 2 2 2" xfId="4058" xr:uid="{00000000-0005-0000-0000-0000000F0000}"/>
    <cellStyle name="Comma 7 9 2 3" xfId="2538" xr:uid="{00000000-0005-0000-0000-0000010F0000}"/>
    <cellStyle name="Comma 7 9 2 3 2" xfId="4782" xr:uid="{00000000-0005-0000-0000-0000020F0000}"/>
    <cellStyle name="Comma 7 9 2 4" xfId="3272" xr:uid="{00000000-0005-0000-0000-0000030F0000}"/>
    <cellStyle name="Comma 7 9 3" xfId="1279" xr:uid="{00000000-0005-0000-0000-0000040F0000}"/>
    <cellStyle name="Comma 7 9 3 2" xfId="2066" xr:uid="{00000000-0005-0000-0000-0000050F0000}"/>
    <cellStyle name="Comma 7 9 3 2 2" xfId="4310" xr:uid="{00000000-0005-0000-0000-0000060F0000}"/>
    <cellStyle name="Comma 7 9 3 3" xfId="2790" xr:uid="{00000000-0005-0000-0000-0000070F0000}"/>
    <cellStyle name="Comma 7 9 3 3 2" xfId="5034" xr:uid="{00000000-0005-0000-0000-0000080F0000}"/>
    <cellStyle name="Comma 7 9 3 4" xfId="3524" xr:uid="{00000000-0005-0000-0000-0000090F0000}"/>
    <cellStyle name="Comma 7 9 4" xfId="1494" xr:uid="{00000000-0005-0000-0000-00000A0F0000}"/>
    <cellStyle name="Comma 7 9 4 2" xfId="3738" xr:uid="{00000000-0005-0000-0000-00000B0F0000}"/>
    <cellStyle name="Comma 7 9 5" xfId="2280" xr:uid="{00000000-0005-0000-0000-00000C0F0000}"/>
    <cellStyle name="Comma 7 9 5 2" xfId="4524" xr:uid="{00000000-0005-0000-0000-00000D0F0000}"/>
    <cellStyle name="Comma 7 9 6" xfId="3004" xr:uid="{00000000-0005-0000-0000-00000E0F0000}"/>
    <cellStyle name="Comma 70" xfId="2107" xr:uid="{00000000-0005-0000-0000-00000F0F0000}"/>
    <cellStyle name="Comma 70 2" xfId="4351" xr:uid="{00000000-0005-0000-0000-0000100F0000}"/>
    <cellStyle name="Comma 71" xfId="2831" xr:uid="{00000000-0005-0000-0000-0000110F0000}"/>
    <cellStyle name="Comma 72" xfId="3007" xr:uid="{00000000-0005-0000-0000-0000120F0000}"/>
    <cellStyle name="Comma 73" xfId="5073" xr:uid="{00000000-0005-0000-0000-0000130F0000}"/>
    <cellStyle name="Comma 8" xfId="217" xr:uid="{00000000-0005-0000-0000-0000140F0000}"/>
    <cellStyle name="Comma 8 2" xfId="218" xr:uid="{00000000-0005-0000-0000-0000150F0000}"/>
    <cellStyle name="Comma 8 2 2" xfId="1028" xr:uid="{00000000-0005-0000-0000-0000160F0000}"/>
    <cellStyle name="Comma 8 2 2 2" xfId="1816" xr:uid="{00000000-0005-0000-0000-0000170F0000}"/>
    <cellStyle name="Comma 8 2 2 2 2" xfId="4060" xr:uid="{00000000-0005-0000-0000-0000180F0000}"/>
    <cellStyle name="Comma 8 2 2 3" xfId="2540" xr:uid="{00000000-0005-0000-0000-0000190F0000}"/>
    <cellStyle name="Comma 8 2 2 3 2" xfId="4784" xr:uid="{00000000-0005-0000-0000-00001A0F0000}"/>
    <cellStyle name="Comma 8 2 2 4" xfId="3274" xr:uid="{00000000-0005-0000-0000-00001B0F0000}"/>
    <cellStyle name="Comma 8 2 3" xfId="1281" xr:uid="{00000000-0005-0000-0000-00001C0F0000}"/>
    <cellStyle name="Comma 8 2 3 2" xfId="2068" xr:uid="{00000000-0005-0000-0000-00001D0F0000}"/>
    <cellStyle name="Comma 8 2 3 2 2" xfId="4312" xr:uid="{00000000-0005-0000-0000-00001E0F0000}"/>
    <cellStyle name="Comma 8 2 3 3" xfId="2792" xr:uid="{00000000-0005-0000-0000-00001F0F0000}"/>
    <cellStyle name="Comma 8 2 3 3 2" xfId="5036" xr:uid="{00000000-0005-0000-0000-0000200F0000}"/>
    <cellStyle name="Comma 8 2 3 4" xfId="3526" xr:uid="{00000000-0005-0000-0000-0000210F0000}"/>
    <cellStyle name="Comma 8 2 4" xfId="1496" xr:uid="{00000000-0005-0000-0000-0000220F0000}"/>
    <cellStyle name="Comma 8 2 4 2" xfId="3740" xr:uid="{00000000-0005-0000-0000-0000230F0000}"/>
    <cellStyle name="Comma 8 2 5" xfId="2282" xr:uid="{00000000-0005-0000-0000-0000240F0000}"/>
    <cellStyle name="Comma 8 2 5 2" xfId="4526" xr:uid="{00000000-0005-0000-0000-0000250F0000}"/>
    <cellStyle name="Comma 8 2 6" xfId="3006" xr:uid="{00000000-0005-0000-0000-0000260F0000}"/>
    <cellStyle name="Comma 8 3" xfId="1027" xr:uid="{00000000-0005-0000-0000-0000270F0000}"/>
    <cellStyle name="Comma 8 3 2" xfId="1815" xr:uid="{00000000-0005-0000-0000-0000280F0000}"/>
    <cellStyle name="Comma 8 3 2 2" xfId="4059" xr:uid="{00000000-0005-0000-0000-0000290F0000}"/>
    <cellStyle name="Comma 8 3 3" xfId="2539" xr:uid="{00000000-0005-0000-0000-00002A0F0000}"/>
    <cellStyle name="Comma 8 3 3 2" xfId="4783" xr:uid="{00000000-0005-0000-0000-00002B0F0000}"/>
    <cellStyle name="Comma 8 3 4" xfId="3273" xr:uid="{00000000-0005-0000-0000-00002C0F0000}"/>
    <cellStyle name="Comma 8 4" xfId="1280" xr:uid="{00000000-0005-0000-0000-00002D0F0000}"/>
    <cellStyle name="Comma 8 4 2" xfId="2067" xr:uid="{00000000-0005-0000-0000-00002E0F0000}"/>
    <cellStyle name="Comma 8 4 2 2" xfId="4311" xr:uid="{00000000-0005-0000-0000-00002F0F0000}"/>
    <cellStyle name="Comma 8 4 3" xfId="2791" xr:uid="{00000000-0005-0000-0000-0000300F0000}"/>
    <cellStyle name="Comma 8 4 3 2" xfId="5035" xr:uid="{00000000-0005-0000-0000-0000310F0000}"/>
    <cellStyle name="Comma 8 4 4" xfId="3525" xr:uid="{00000000-0005-0000-0000-0000320F0000}"/>
    <cellStyle name="Comma 8 5" xfId="1495" xr:uid="{00000000-0005-0000-0000-0000330F0000}"/>
    <cellStyle name="Comma 8 5 2" xfId="3739" xr:uid="{00000000-0005-0000-0000-0000340F0000}"/>
    <cellStyle name="Comma 8 6" xfId="2281" xr:uid="{00000000-0005-0000-0000-0000350F0000}"/>
    <cellStyle name="Comma 8 6 2" xfId="4525" xr:uid="{00000000-0005-0000-0000-0000360F0000}"/>
    <cellStyle name="Comma 8 7" xfId="3005" xr:uid="{00000000-0005-0000-0000-0000370F0000}"/>
    <cellStyle name="Comma 9" xfId="56" xr:uid="{00000000-0005-0000-0000-0000380F0000}"/>
    <cellStyle name="Comma 9 2" xfId="873" xr:uid="{00000000-0005-0000-0000-0000390F0000}"/>
    <cellStyle name="Comma 9 2 2" xfId="1661" xr:uid="{00000000-0005-0000-0000-00003A0F0000}"/>
    <cellStyle name="Comma 9 2 2 2" xfId="3905" xr:uid="{00000000-0005-0000-0000-00003B0F0000}"/>
    <cellStyle name="Comma 9 2 3" xfId="2385" xr:uid="{00000000-0005-0000-0000-00003C0F0000}"/>
    <cellStyle name="Comma 9 2 3 2" xfId="4629" xr:uid="{00000000-0005-0000-0000-00003D0F0000}"/>
    <cellStyle name="Comma 9 2 4" xfId="3119" xr:uid="{00000000-0005-0000-0000-00003E0F0000}"/>
    <cellStyle name="Comma 9 3" xfId="1126" xr:uid="{00000000-0005-0000-0000-00003F0F0000}"/>
    <cellStyle name="Comma 9 3 2" xfId="1913" xr:uid="{00000000-0005-0000-0000-0000400F0000}"/>
    <cellStyle name="Comma 9 3 2 2" xfId="4157" xr:uid="{00000000-0005-0000-0000-0000410F0000}"/>
    <cellStyle name="Comma 9 3 3" xfId="2637" xr:uid="{00000000-0005-0000-0000-0000420F0000}"/>
    <cellStyle name="Comma 9 3 3 2" xfId="4881" xr:uid="{00000000-0005-0000-0000-0000430F0000}"/>
    <cellStyle name="Comma 9 3 4" xfId="3371" xr:uid="{00000000-0005-0000-0000-0000440F0000}"/>
    <cellStyle name="Comma 9 4" xfId="1341" xr:uid="{00000000-0005-0000-0000-0000450F0000}"/>
    <cellStyle name="Comma 9 4 2" xfId="3585" xr:uid="{00000000-0005-0000-0000-0000460F0000}"/>
    <cellStyle name="Comma 9 5" xfId="2127" xr:uid="{00000000-0005-0000-0000-0000470F0000}"/>
    <cellStyle name="Comma 9 5 2" xfId="4371" xr:uid="{00000000-0005-0000-0000-0000480F0000}"/>
    <cellStyle name="Comma 9 6" xfId="2851" xr:uid="{00000000-0005-0000-0000-0000490F0000}"/>
    <cellStyle name="Copied" xfId="219" xr:uid="{00000000-0005-0000-0000-00004A0F0000}"/>
    <cellStyle name="Currency [00]" xfId="221" xr:uid="{00000000-0005-0000-0000-00004B0F0000}"/>
    <cellStyle name="Currency 10" xfId="805" xr:uid="{00000000-0005-0000-0000-00004C0F0000}"/>
    <cellStyle name="Currency 11" xfId="741" xr:uid="{00000000-0005-0000-0000-00004D0F0000}"/>
    <cellStyle name="Currency 12" xfId="807" xr:uid="{00000000-0005-0000-0000-00004E0F0000}"/>
    <cellStyle name="Currency 13" xfId="743" xr:uid="{00000000-0005-0000-0000-00004F0F0000}"/>
    <cellStyle name="Currency 14" xfId="806" xr:uid="{00000000-0005-0000-0000-0000500F0000}"/>
    <cellStyle name="Currency 15" xfId="740" xr:uid="{00000000-0005-0000-0000-0000510F0000}"/>
    <cellStyle name="Currency 16" xfId="808" xr:uid="{00000000-0005-0000-0000-0000520F0000}"/>
    <cellStyle name="Currency 17" xfId="744" xr:uid="{00000000-0005-0000-0000-0000530F0000}"/>
    <cellStyle name="Currency 18" xfId="809" xr:uid="{00000000-0005-0000-0000-0000540F0000}"/>
    <cellStyle name="Currency 19" xfId="742" xr:uid="{00000000-0005-0000-0000-0000550F0000}"/>
    <cellStyle name="Currency 2" xfId="6" xr:uid="{00000000-0005-0000-0000-0000560F0000}"/>
    <cellStyle name="Currency 2 2" xfId="222" xr:uid="{00000000-0005-0000-0000-0000570F0000}"/>
    <cellStyle name="Currency 20" xfId="810" xr:uid="{00000000-0005-0000-0000-0000580F0000}"/>
    <cellStyle name="Currency 21" xfId="745" xr:uid="{00000000-0005-0000-0000-0000590F0000}"/>
    <cellStyle name="Currency 22" xfId="811" xr:uid="{00000000-0005-0000-0000-00005A0F0000}"/>
    <cellStyle name="Currency 23" xfId="802" xr:uid="{00000000-0005-0000-0000-00005B0F0000}"/>
    <cellStyle name="Currency 24" xfId="812" xr:uid="{00000000-0005-0000-0000-00005C0F0000}"/>
    <cellStyle name="Currency 25" xfId="801" xr:uid="{00000000-0005-0000-0000-00005D0F0000}"/>
    <cellStyle name="Currency 26" xfId="814" xr:uid="{00000000-0005-0000-0000-00005E0F0000}"/>
    <cellStyle name="Currency 27" xfId="800" xr:uid="{00000000-0005-0000-0000-00005F0F0000}"/>
    <cellStyle name="Currency 28" xfId="813" xr:uid="{00000000-0005-0000-0000-0000600F0000}"/>
    <cellStyle name="Currency 3" xfId="9" xr:uid="{00000000-0005-0000-0000-0000610F0000}"/>
    <cellStyle name="Currency 3 10" xfId="2836" xr:uid="{00000000-0005-0000-0000-0000620F0000}"/>
    <cellStyle name="Currency 3 11" xfId="5078" xr:uid="{00000000-0005-0000-0000-0000630F0000}"/>
    <cellStyle name="Currency 3 2" xfId="19" xr:uid="{00000000-0005-0000-0000-0000640F0000}"/>
    <cellStyle name="Currency 3 2 2" xfId="866" xr:uid="{00000000-0005-0000-0000-0000650F0000}"/>
    <cellStyle name="Currency 3 2 2 2" xfId="1654" xr:uid="{00000000-0005-0000-0000-0000660F0000}"/>
    <cellStyle name="Currency 3 2 2 2 2" xfId="3898" xr:uid="{00000000-0005-0000-0000-0000670F0000}"/>
    <cellStyle name="Currency 3 2 2 3" xfId="2378" xr:uid="{00000000-0005-0000-0000-0000680F0000}"/>
    <cellStyle name="Currency 3 2 2 3 2" xfId="4622" xr:uid="{00000000-0005-0000-0000-0000690F0000}"/>
    <cellStyle name="Currency 3 2 2 4" xfId="3112" xr:uid="{00000000-0005-0000-0000-00006A0F0000}"/>
    <cellStyle name="Currency 3 2 3" xfId="1096" xr:uid="{00000000-0005-0000-0000-00006B0F0000}"/>
    <cellStyle name="Currency 3 2 3 2" xfId="1883" xr:uid="{00000000-0005-0000-0000-00006C0F0000}"/>
    <cellStyle name="Currency 3 2 3 2 2" xfId="4127" xr:uid="{00000000-0005-0000-0000-00006D0F0000}"/>
    <cellStyle name="Currency 3 2 3 3" xfId="2607" xr:uid="{00000000-0005-0000-0000-00006E0F0000}"/>
    <cellStyle name="Currency 3 2 3 3 2" xfId="4851" xr:uid="{00000000-0005-0000-0000-00006F0F0000}"/>
    <cellStyle name="Currency 3 2 3 4" xfId="3341" xr:uid="{00000000-0005-0000-0000-0000700F0000}"/>
    <cellStyle name="Currency 3 2 4" xfId="1118" xr:uid="{00000000-0005-0000-0000-0000710F0000}"/>
    <cellStyle name="Currency 3 2 4 2" xfId="1905" xr:uid="{00000000-0005-0000-0000-0000720F0000}"/>
    <cellStyle name="Currency 3 2 4 2 2" xfId="4149" xr:uid="{00000000-0005-0000-0000-0000730F0000}"/>
    <cellStyle name="Currency 3 2 4 3" xfId="2629" xr:uid="{00000000-0005-0000-0000-0000740F0000}"/>
    <cellStyle name="Currency 3 2 4 3 2" xfId="4873" xr:uid="{00000000-0005-0000-0000-0000750F0000}"/>
    <cellStyle name="Currency 3 2 4 4" xfId="3363" xr:uid="{00000000-0005-0000-0000-0000760F0000}"/>
    <cellStyle name="Currency 3 2 5" xfId="1334" xr:uid="{00000000-0005-0000-0000-0000770F0000}"/>
    <cellStyle name="Currency 3 2 5 2" xfId="3578" xr:uid="{00000000-0005-0000-0000-0000780F0000}"/>
    <cellStyle name="Currency 3 2 6" xfId="2120" xr:uid="{00000000-0005-0000-0000-0000790F0000}"/>
    <cellStyle name="Currency 3 2 6 2" xfId="4364" xr:uid="{00000000-0005-0000-0000-00007A0F0000}"/>
    <cellStyle name="Currency 3 2 7" xfId="2844" xr:uid="{00000000-0005-0000-0000-00007B0F0000}"/>
    <cellStyle name="Currency 3 2 8" xfId="5086" xr:uid="{00000000-0005-0000-0000-00007C0F0000}"/>
    <cellStyle name="Currency 3 3" xfId="223" xr:uid="{00000000-0005-0000-0000-00007D0F0000}"/>
    <cellStyle name="Currency 3 4" xfId="857" xr:uid="{00000000-0005-0000-0000-00007E0F0000}"/>
    <cellStyle name="Currency 3 4 2" xfId="1645" xr:uid="{00000000-0005-0000-0000-00007F0F0000}"/>
    <cellStyle name="Currency 3 4 2 2" xfId="3889" xr:uid="{00000000-0005-0000-0000-0000800F0000}"/>
    <cellStyle name="Currency 3 4 3" xfId="2369" xr:uid="{00000000-0005-0000-0000-0000810F0000}"/>
    <cellStyle name="Currency 3 4 3 2" xfId="4613" xr:uid="{00000000-0005-0000-0000-0000820F0000}"/>
    <cellStyle name="Currency 3 4 4" xfId="3103" xr:uid="{00000000-0005-0000-0000-0000830F0000}"/>
    <cellStyle name="Currency 3 5" xfId="1074" xr:uid="{00000000-0005-0000-0000-0000840F0000}"/>
    <cellStyle name="Currency 3 5 2" xfId="1861" xr:uid="{00000000-0005-0000-0000-0000850F0000}"/>
    <cellStyle name="Currency 3 5 2 2" xfId="4105" xr:uid="{00000000-0005-0000-0000-0000860F0000}"/>
    <cellStyle name="Currency 3 5 3" xfId="2585" xr:uid="{00000000-0005-0000-0000-0000870F0000}"/>
    <cellStyle name="Currency 3 5 3 2" xfId="4829" xr:uid="{00000000-0005-0000-0000-0000880F0000}"/>
    <cellStyle name="Currency 3 5 4" xfId="3319" xr:uid="{00000000-0005-0000-0000-0000890F0000}"/>
    <cellStyle name="Currency 3 6" xfId="1088" xr:uid="{00000000-0005-0000-0000-00008A0F0000}"/>
    <cellStyle name="Currency 3 6 2" xfId="1875" xr:uid="{00000000-0005-0000-0000-00008B0F0000}"/>
    <cellStyle name="Currency 3 6 2 2" xfId="4119" xr:uid="{00000000-0005-0000-0000-00008C0F0000}"/>
    <cellStyle name="Currency 3 6 3" xfId="2599" xr:uid="{00000000-0005-0000-0000-00008D0F0000}"/>
    <cellStyle name="Currency 3 6 3 2" xfId="4843" xr:uid="{00000000-0005-0000-0000-00008E0F0000}"/>
    <cellStyle name="Currency 3 6 4" xfId="3333" xr:uid="{00000000-0005-0000-0000-00008F0F0000}"/>
    <cellStyle name="Currency 3 7" xfId="1109" xr:uid="{00000000-0005-0000-0000-0000900F0000}"/>
    <cellStyle name="Currency 3 7 2" xfId="1896" xr:uid="{00000000-0005-0000-0000-0000910F0000}"/>
    <cellStyle name="Currency 3 7 2 2" xfId="4140" xr:uid="{00000000-0005-0000-0000-0000920F0000}"/>
    <cellStyle name="Currency 3 7 3" xfId="2620" xr:uid="{00000000-0005-0000-0000-0000930F0000}"/>
    <cellStyle name="Currency 3 7 3 2" xfId="4864" xr:uid="{00000000-0005-0000-0000-0000940F0000}"/>
    <cellStyle name="Currency 3 7 4" xfId="3354" xr:uid="{00000000-0005-0000-0000-0000950F0000}"/>
    <cellStyle name="Currency 3 8" xfId="1326" xr:uid="{00000000-0005-0000-0000-0000960F0000}"/>
    <cellStyle name="Currency 3 8 2" xfId="3570" xr:uid="{00000000-0005-0000-0000-0000970F0000}"/>
    <cellStyle name="Currency 3 9" xfId="2112" xr:uid="{00000000-0005-0000-0000-0000980F0000}"/>
    <cellStyle name="Currency 3 9 2" xfId="4356" xr:uid="{00000000-0005-0000-0000-0000990F0000}"/>
    <cellStyle name="Currency 4" xfId="220" xr:uid="{00000000-0005-0000-0000-00009A0F0000}"/>
    <cellStyle name="Currency 5" xfId="738" xr:uid="{00000000-0005-0000-0000-00009B0F0000}"/>
    <cellStyle name="Currency 6" xfId="803" xr:uid="{00000000-0005-0000-0000-00009C0F0000}"/>
    <cellStyle name="Currency 7" xfId="739" xr:uid="{00000000-0005-0000-0000-00009D0F0000}"/>
    <cellStyle name="Currency 8" xfId="804" xr:uid="{00000000-0005-0000-0000-00009E0F0000}"/>
    <cellStyle name="Currency 9" xfId="737" xr:uid="{00000000-0005-0000-0000-00009F0F0000}"/>
    <cellStyle name="Date Short" xfId="224" xr:uid="{00000000-0005-0000-0000-0000A00F0000}"/>
    <cellStyle name="DELTA" xfId="225" xr:uid="{00000000-0005-0000-0000-0000A10F0000}"/>
    <cellStyle name="Dezimal [0]_NEGS" xfId="226" xr:uid="{00000000-0005-0000-0000-0000A20F0000}"/>
    <cellStyle name="Dezimal_NEGS" xfId="227" xr:uid="{00000000-0005-0000-0000-0000A30F0000}"/>
    <cellStyle name="Enter Currency (0)" xfId="228" xr:uid="{00000000-0005-0000-0000-0000A40F0000}"/>
    <cellStyle name="Enter Currency (2)" xfId="229" xr:uid="{00000000-0005-0000-0000-0000A50F0000}"/>
    <cellStyle name="Enter Units (0)" xfId="230" xr:uid="{00000000-0005-0000-0000-0000A60F0000}"/>
    <cellStyle name="Enter Units (1)" xfId="231" xr:uid="{00000000-0005-0000-0000-0000A70F0000}"/>
    <cellStyle name="Enter Units (2)" xfId="232" xr:uid="{00000000-0005-0000-0000-0000A80F0000}"/>
    <cellStyle name="Entered" xfId="233" xr:uid="{00000000-0005-0000-0000-0000A90F0000}"/>
    <cellStyle name="Euro" xfId="234" xr:uid="{00000000-0005-0000-0000-0000AA0F0000}"/>
    <cellStyle name="Excel Built-in Normal 1 3" xfId="1066" xr:uid="{00000000-0005-0000-0000-0000AB0F0000}"/>
    <cellStyle name="Grey" xfId="235" xr:uid="{00000000-0005-0000-0000-0000AC0F0000}"/>
    <cellStyle name="Grey 10" xfId="236" xr:uid="{00000000-0005-0000-0000-0000AD0F0000}"/>
    <cellStyle name="Grey 11" xfId="237" xr:uid="{00000000-0005-0000-0000-0000AE0F0000}"/>
    <cellStyle name="Grey 12" xfId="238" xr:uid="{00000000-0005-0000-0000-0000AF0F0000}"/>
    <cellStyle name="Grey 13" xfId="239" xr:uid="{00000000-0005-0000-0000-0000B00F0000}"/>
    <cellStyle name="Grey 14" xfId="240" xr:uid="{00000000-0005-0000-0000-0000B10F0000}"/>
    <cellStyle name="Grey 15" xfId="241" xr:uid="{00000000-0005-0000-0000-0000B20F0000}"/>
    <cellStyle name="Grey 16" xfId="242" xr:uid="{00000000-0005-0000-0000-0000B30F0000}"/>
    <cellStyle name="Grey 17" xfId="243" xr:uid="{00000000-0005-0000-0000-0000B40F0000}"/>
    <cellStyle name="Grey 18" xfId="244" xr:uid="{00000000-0005-0000-0000-0000B50F0000}"/>
    <cellStyle name="Grey 19" xfId="245" xr:uid="{00000000-0005-0000-0000-0000B60F0000}"/>
    <cellStyle name="Grey 2" xfId="246" xr:uid="{00000000-0005-0000-0000-0000B70F0000}"/>
    <cellStyle name="Grey 2 2" xfId="247" xr:uid="{00000000-0005-0000-0000-0000B80F0000}"/>
    <cellStyle name="Grey 20" xfId="248" xr:uid="{00000000-0005-0000-0000-0000B90F0000}"/>
    <cellStyle name="Grey 21" xfId="249" xr:uid="{00000000-0005-0000-0000-0000BA0F0000}"/>
    <cellStyle name="Grey 22" xfId="250" xr:uid="{00000000-0005-0000-0000-0000BB0F0000}"/>
    <cellStyle name="Grey 23" xfId="251" xr:uid="{00000000-0005-0000-0000-0000BC0F0000}"/>
    <cellStyle name="Grey 24" xfId="252" xr:uid="{00000000-0005-0000-0000-0000BD0F0000}"/>
    <cellStyle name="Grey 25" xfId="253" xr:uid="{00000000-0005-0000-0000-0000BE0F0000}"/>
    <cellStyle name="Grey 26" xfId="254" xr:uid="{00000000-0005-0000-0000-0000BF0F0000}"/>
    <cellStyle name="Grey 27" xfId="255" xr:uid="{00000000-0005-0000-0000-0000C00F0000}"/>
    <cellStyle name="Grey 28" xfId="256" xr:uid="{00000000-0005-0000-0000-0000C10F0000}"/>
    <cellStyle name="Grey 29" xfId="257" xr:uid="{00000000-0005-0000-0000-0000C20F0000}"/>
    <cellStyle name="Grey 3" xfId="258" xr:uid="{00000000-0005-0000-0000-0000C30F0000}"/>
    <cellStyle name="Grey 30" xfId="259" xr:uid="{00000000-0005-0000-0000-0000C40F0000}"/>
    <cellStyle name="Grey 31" xfId="260" xr:uid="{00000000-0005-0000-0000-0000C50F0000}"/>
    <cellStyle name="Grey 32" xfId="261" xr:uid="{00000000-0005-0000-0000-0000C60F0000}"/>
    <cellStyle name="Grey 33" xfId="262" xr:uid="{00000000-0005-0000-0000-0000C70F0000}"/>
    <cellStyle name="Grey 34" xfId="263" xr:uid="{00000000-0005-0000-0000-0000C80F0000}"/>
    <cellStyle name="Grey 35" xfId="264" xr:uid="{00000000-0005-0000-0000-0000C90F0000}"/>
    <cellStyle name="Grey 36" xfId="265" xr:uid="{00000000-0005-0000-0000-0000CA0F0000}"/>
    <cellStyle name="Grey 37" xfId="266" xr:uid="{00000000-0005-0000-0000-0000CB0F0000}"/>
    <cellStyle name="Grey 38" xfId="267" xr:uid="{00000000-0005-0000-0000-0000CC0F0000}"/>
    <cellStyle name="Grey 39" xfId="268" xr:uid="{00000000-0005-0000-0000-0000CD0F0000}"/>
    <cellStyle name="Grey 4" xfId="269" xr:uid="{00000000-0005-0000-0000-0000CE0F0000}"/>
    <cellStyle name="Grey 40" xfId="270" xr:uid="{00000000-0005-0000-0000-0000CF0F0000}"/>
    <cellStyle name="Grey 41" xfId="271" xr:uid="{00000000-0005-0000-0000-0000D00F0000}"/>
    <cellStyle name="Grey 42" xfId="272" xr:uid="{00000000-0005-0000-0000-0000D10F0000}"/>
    <cellStyle name="Grey 43" xfId="273" xr:uid="{00000000-0005-0000-0000-0000D20F0000}"/>
    <cellStyle name="Grey 44" xfId="274" xr:uid="{00000000-0005-0000-0000-0000D30F0000}"/>
    <cellStyle name="Grey 45" xfId="275" xr:uid="{00000000-0005-0000-0000-0000D40F0000}"/>
    <cellStyle name="Grey 46" xfId="276" xr:uid="{00000000-0005-0000-0000-0000D50F0000}"/>
    <cellStyle name="Grey 47" xfId="277" xr:uid="{00000000-0005-0000-0000-0000D60F0000}"/>
    <cellStyle name="Grey 48" xfId="278" xr:uid="{00000000-0005-0000-0000-0000D70F0000}"/>
    <cellStyle name="Grey 49" xfId="279" xr:uid="{00000000-0005-0000-0000-0000D80F0000}"/>
    <cellStyle name="Grey 5" xfId="280" xr:uid="{00000000-0005-0000-0000-0000D90F0000}"/>
    <cellStyle name="Grey 50" xfId="281" xr:uid="{00000000-0005-0000-0000-0000DA0F0000}"/>
    <cellStyle name="Grey 51" xfId="282" xr:uid="{00000000-0005-0000-0000-0000DB0F0000}"/>
    <cellStyle name="Grey 52" xfId="283" xr:uid="{00000000-0005-0000-0000-0000DC0F0000}"/>
    <cellStyle name="Grey 53" xfId="284" xr:uid="{00000000-0005-0000-0000-0000DD0F0000}"/>
    <cellStyle name="Grey 6" xfId="285" xr:uid="{00000000-0005-0000-0000-0000DE0F0000}"/>
    <cellStyle name="Grey 7" xfId="286" xr:uid="{00000000-0005-0000-0000-0000DF0F0000}"/>
    <cellStyle name="Grey 8" xfId="287" xr:uid="{00000000-0005-0000-0000-0000E00F0000}"/>
    <cellStyle name="Grey 9" xfId="288" xr:uid="{00000000-0005-0000-0000-0000E10F0000}"/>
    <cellStyle name="HEADER" xfId="289" xr:uid="{00000000-0005-0000-0000-0000E20F0000}"/>
    <cellStyle name="HEADER 2" xfId="290" xr:uid="{00000000-0005-0000-0000-0000E30F0000}"/>
    <cellStyle name="Header1" xfId="291" xr:uid="{00000000-0005-0000-0000-0000E40F0000}"/>
    <cellStyle name="Header2" xfId="292" xr:uid="{00000000-0005-0000-0000-0000E50F0000}"/>
    <cellStyle name="Header2 2" xfId="746" xr:uid="{00000000-0005-0000-0000-0000E60F0000}"/>
    <cellStyle name="Header2 2 2" xfId="1302" xr:uid="{00000000-0005-0000-0000-0000E70F0000}"/>
    <cellStyle name="Header2 2 2 2" xfId="2089" xr:uid="{00000000-0005-0000-0000-0000E80F0000}"/>
    <cellStyle name="Header2 2 2 2 2" xfId="4333" xr:uid="{00000000-0005-0000-0000-0000E90F0000}"/>
    <cellStyle name="Header2 2 2 3" xfId="3547" xr:uid="{00000000-0005-0000-0000-0000EA0F0000}"/>
    <cellStyle name="Header2 2 3" xfId="1569" xr:uid="{00000000-0005-0000-0000-0000EB0F0000}"/>
    <cellStyle name="Header2 2 3 2" xfId="3813" xr:uid="{00000000-0005-0000-0000-0000EC0F0000}"/>
    <cellStyle name="Header2 2 4" xfId="3027" xr:uid="{00000000-0005-0000-0000-0000ED0F0000}"/>
    <cellStyle name="Header2 3" xfId="1282" xr:uid="{00000000-0005-0000-0000-0000EE0F0000}"/>
    <cellStyle name="Header2 3 2" xfId="2069" xr:uid="{00000000-0005-0000-0000-0000EF0F0000}"/>
    <cellStyle name="Header2 3 2 2" xfId="4313" xr:uid="{00000000-0005-0000-0000-0000F00F0000}"/>
    <cellStyle name="Header2 3 3" xfId="3527" xr:uid="{00000000-0005-0000-0000-0000F10F0000}"/>
    <cellStyle name="Hyperlink 2" xfId="293" xr:uid="{00000000-0005-0000-0000-0000F20F0000}"/>
    <cellStyle name="Input [yellow]" xfId="294" xr:uid="{00000000-0005-0000-0000-0000F30F0000}"/>
    <cellStyle name="Input [yellow] 10" xfId="295" xr:uid="{00000000-0005-0000-0000-0000F40F0000}"/>
    <cellStyle name="Input [yellow] 10 2" xfId="748" xr:uid="{00000000-0005-0000-0000-0000F50F0000}"/>
    <cellStyle name="Input [yellow] 10 2 2" xfId="1571" xr:uid="{00000000-0005-0000-0000-0000F60F0000}"/>
    <cellStyle name="Input [yellow] 10 2 2 2" xfId="3815" xr:uid="{00000000-0005-0000-0000-0000F70F0000}"/>
    <cellStyle name="Input [yellow] 10 2 3" xfId="3029" xr:uid="{00000000-0005-0000-0000-0000F80F0000}"/>
    <cellStyle name="Input [yellow] 10 3" xfId="1498" xr:uid="{00000000-0005-0000-0000-0000F90F0000}"/>
    <cellStyle name="Input [yellow] 10 3 2" xfId="3742" xr:uid="{00000000-0005-0000-0000-0000FA0F0000}"/>
    <cellStyle name="Input [yellow] 10 4" xfId="2284" xr:uid="{00000000-0005-0000-0000-0000FB0F0000}"/>
    <cellStyle name="Input [yellow] 10 4 2" xfId="4528" xr:uid="{00000000-0005-0000-0000-0000FC0F0000}"/>
    <cellStyle name="Input [yellow] 11" xfId="296" xr:uid="{00000000-0005-0000-0000-0000FD0F0000}"/>
    <cellStyle name="Input [yellow] 11 2" xfId="749" xr:uid="{00000000-0005-0000-0000-0000FE0F0000}"/>
    <cellStyle name="Input [yellow] 11 2 2" xfId="1572" xr:uid="{00000000-0005-0000-0000-0000FF0F0000}"/>
    <cellStyle name="Input [yellow] 11 2 2 2" xfId="3816" xr:uid="{00000000-0005-0000-0000-000000100000}"/>
    <cellStyle name="Input [yellow] 11 2 3" xfId="3030" xr:uid="{00000000-0005-0000-0000-000001100000}"/>
    <cellStyle name="Input [yellow] 11 3" xfId="1499" xr:uid="{00000000-0005-0000-0000-000002100000}"/>
    <cellStyle name="Input [yellow] 11 3 2" xfId="3743" xr:uid="{00000000-0005-0000-0000-000003100000}"/>
    <cellStyle name="Input [yellow] 11 4" xfId="2285" xr:uid="{00000000-0005-0000-0000-000004100000}"/>
    <cellStyle name="Input [yellow] 11 4 2" xfId="4529" xr:uid="{00000000-0005-0000-0000-000005100000}"/>
    <cellStyle name="Input [yellow] 12" xfId="297" xr:uid="{00000000-0005-0000-0000-000006100000}"/>
    <cellStyle name="Input [yellow] 12 2" xfId="750" xr:uid="{00000000-0005-0000-0000-000007100000}"/>
    <cellStyle name="Input [yellow] 12 2 2" xfId="1573" xr:uid="{00000000-0005-0000-0000-000008100000}"/>
    <cellStyle name="Input [yellow] 12 2 2 2" xfId="3817" xr:uid="{00000000-0005-0000-0000-000009100000}"/>
    <cellStyle name="Input [yellow] 12 2 3" xfId="3031" xr:uid="{00000000-0005-0000-0000-00000A100000}"/>
    <cellStyle name="Input [yellow] 12 3" xfId="1500" xr:uid="{00000000-0005-0000-0000-00000B100000}"/>
    <cellStyle name="Input [yellow] 12 3 2" xfId="3744" xr:uid="{00000000-0005-0000-0000-00000C100000}"/>
    <cellStyle name="Input [yellow] 12 4" xfId="2286" xr:uid="{00000000-0005-0000-0000-00000D100000}"/>
    <cellStyle name="Input [yellow] 12 4 2" xfId="4530" xr:uid="{00000000-0005-0000-0000-00000E100000}"/>
    <cellStyle name="Input [yellow] 13" xfId="298" xr:uid="{00000000-0005-0000-0000-00000F100000}"/>
    <cellStyle name="Input [yellow] 13 2" xfId="751" xr:uid="{00000000-0005-0000-0000-000010100000}"/>
    <cellStyle name="Input [yellow] 13 2 2" xfId="1574" xr:uid="{00000000-0005-0000-0000-000011100000}"/>
    <cellStyle name="Input [yellow] 13 2 2 2" xfId="3818" xr:uid="{00000000-0005-0000-0000-000012100000}"/>
    <cellStyle name="Input [yellow] 13 2 3" xfId="3032" xr:uid="{00000000-0005-0000-0000-000013100000}"/>
    <cellStyle name="Input [yellow] 13 3" xfId="1501" xr:uid="{00000000-0005-0000-0000-000014100000}"/>
    <cellStyle name="Input [yellow] 13 3 2" xfId="3745" xr:uid="{00000000-0005-0000-0000-000015100000}"/>
    <cellStyle name="Input [yellow] 13 4" xfId="2287" xr:uid="{00000000-0005-0000-0000-000016100000}"/>
    <cellStyle name="Input [yellow] 13 4 2" xfId="4531" xr:uid="{00000000-0005-0000-0000-000017100000}"/>
    <cellStyle name="Input [yellow] 14" xfId="299" xr:uid="{00000000-0005-0000-0000-000018100000}"/>
    <cellStyle name="Input [yellow] 14 2" xfId="752" xr:uid="{00000000-0005-0000-0000-000019100000}"/>
    <cellStyle name="Input [yellow] 14 2 2" xfId="1575" xr:uid="{00000000-0005-0000-0000-00001A100000}"/>
    <cellStyle name="Input [yellow] 14 2 2 2" xfId="3819" xr:uid="{00000000-0005-0000-0000-00001B100000}"/>
    <cellStyle name="Input [yellow] 14 2 3" xfId="3033" xr:uid="{00000000-0005-0000-0000-00001C100000}"/>
    <cellStyle name="Input [yellow] 14 3" xfId="1502" xr:uid="{00000000-0005-0000-0000-00001D100000}"/>
    <cellStyle name="Input [yellow] 14 3 2" xfId="3746" xr:uid="{00000000-0005-0000-0000-00001E100000}"/>
    <cellStyle name="Input [yellow] 14 4" xfId="2288" xr:uid="{00000000-0005-0000-0000-00001F100000}"/>
    <cellStyle name="Input [yellow] 14 4 2" xfId="4532" xr:uid="{00000000-0005-0000-0000-000020100000}"/>
    <cellStyle name="Input [yellow] 15" xfId="300" xr:uid="{00000000-0005-0000-0000-000021100000}"/>
    <cellStyle name="Input [yellow] 15 2" xfId="753" xr:uid="{00000000-0005-0000-0000-000022100000}"/>
    <cellStyle name="Input [yellow] 15 2 2" xfId="1576" xr:uid="{00000000-0005-0000-0000-000023100000}"/>
    <cellStyle name="Input [yellow] 15 2 2 2" xfId="3820" xr:uid="{00000000-0005-0000-0000-000024100000}"/>
    <cellStyle name="Input [yellow] 15 2 3" xfId="3034" xr:uid="{00000000-0005-0000-0000-000025100000}"/>
    <cellStyle name="Input [yellow] 15 3" xfId="1503" xr:uid="{00000000-0005-0000-0000-000026100000}"/>
    <cellStyle name="Input [yellow] 15 3 2" xfId="3747" xr:uid="{00000000-0005-0000-0000-000027100000}"/>
    <cellStyle name="Input [yellow] 15 4" xfId="2289" xr:uid="{00000000-0005-0000-0000-000028100000}"/>
    <cellStyle name="Input [yellow] 15 4 2" xfId="4533" xr:uid="{00000000-0005-0000-0000-000029100000}"/>
    <cellStyle name="Input [yellow] 16" xfId="301" xr:uid="{00000000-0005-0000-0000-00002A100000}"/>
    <cellStyle name="Input [yellow] 16 2" xfId="754" xr:uid="{00000000-0005-0000-0000-00002B100000}"/>
    <cellStyle name="Input [yellow] 16 2 2" xfId="1577" xr:uid="{00000000-0005-0000-0000-00002C100000}"/>
    <cellStyle name="Input [yellow] 16 2 2 2" xfId="3821" xr:uid="{00000000-0005-0000-0000-00002D100000}"/>
    <cellStyle name="Input [yellow] 16 2 3" xfId="3035" xr:uid="{00000000-0005-0000-0000-00002E100000}"/>
    <cellStyle name="Input [yellow] 16 3" xfId="1504" xr:uid="{00000000-0005-0000-0000-00002F100000}"/>
    <cellStyle name="Input [yellow] 16 3 2" xfId="3748" xr:uid="{00000000-0005-0000-0000-000030100000}"/>
    <cellStyle name="Input [yellow] 16 4" xfId="2290" xr:uid="{00000000-0005-0000-0000-000031100000}"/>
    <cellStyle name="Input [yellow] 16 4 2" xfId="4534" xr:uid="{00000000-0005-0000-0000-000032100000}"/>
    <cellStyle name="Input [yellow] 17" xfId="302" xr:uid="{00000000-0005-0000-0000-000033100000}"/>
    <cellStyle name="Input [yellow] 17 2" xfId="755" xr:uid="{00000000-0005-0000-0000-000034100000}"/>
    <cellStyle name="Input [yellow] 17 2 2" xfId="1578" xr:uid="{00000000-0005-0000-0000-000035100000}"/>
    <cellStyle name="Input [yellow] 17 2 2 2" xfId="3822" xr:uid="{00000000-0005-0000-0000-000036100000}"/>
    <cellStyle name="Input [yellow] 17 2 3" xfId="3036" xr:uid="{00000000-0005-0000-0000-000037100000}"/>
    <cellStyle name="Input [yellow] 17 3" xfId="1505" xr:uid="{00000000-0005-0000-0000-000038100000}"/>
    <cellStyle name="Input [yellow] 17 3 2" xfId="3749" xr:uid="{00000000-0005-0000-0000-000039100000}"/>
    <cellStyle name="Input [yellow] 17 4" xfId="2291" xr:uid="{00000000-0005-0000-0000-00003A100000}"/>
    <cellStyle name="Input [yellow] 17 4 2" xfId="4535" xr:uid="{00000000-0005-0000-0000-00003B100000}"/>
    <cellStyle name="Input [yellow] 18" xfId="303" xr:uid="{00000000-0005-0000-0000-00003C100000}"/>
    <cellStyle name="Input [yellow] 18 2" xfId="756" xr:uid="{00000000-0005-0000-0000-00003D100000}"/>
    <cellStyle name="Input [yellow] 18 2 2" xfId="1579" xr:uid="{00000000-0005-0000-0000-00003E100000}"/>
    <cellStyle name="Input [yellow] 18 2 2 2" xfId="3823" xr:uid="{00000000-0005-0000-0000-00003F100000}"/>
    <cellStyle name="Input [yellow] 18 2 3" xfId="3037" xr:uid="{00000000-0005-0000-0000-000040100000}"/>
    <cellStyle name="Input [yellow] 18 3" xfId="1506" xr:uid="{00000000-0005-0000-0000-000041100000}"/>
    <cellStyle name="Input [yellow] 18 3 2" xfId="3750" xr:uid="{00000000-0005-0000-0000-000042100000}"/>
    <cellStyle name="Input [yellow] 18 4" xfId="2292" xr:uid="{00000000-0005-0000-0000-000043100000}"/>
    <cellStyle name="Input [yellow] 18 4 2" xfId="4536" xr:uid="{00000000-0005-0000-0000-000044100000}"/>
    <cellStyle name="Input [yellow] 19" xfId="304" xr:uid="{00000000-0005-0000-0000-000045100000}"/>
    <cellStyle name="Input [yellow] 19 2" xfId="757" xr:uid="{00000000-0005-0000-0000-000046100000}"/>
    <cellStyle name="Input [yellow] 19 2 2" xfId="1580" xr:uid="{00000000-0005-0000-0000-000047100000}"/>
    <cellStyle name="Input [yellow] 19 2 2 2" xfId="3824" xr:uid="{00000000-0005-0000-0000-000048100000}"/>
    <cellStyle name="Input [yellow] 19 2 3" xfId="3038" xr:uid="{00000000-0005-0000-0000-000049100000}"/>
    <cellStyle name="Input [yellow] 19 3" xfId="1507" xr:uid="{00000000-0005-0000-0000-00004A100000}"/>
    <cellStyle name="Input [yellow] 19 3 2" xfId="3751" xr:uid="{00000000-0005-0000-0000-00004B100000}"/>
    <cellStyle name="Input [yellow] 19 4" xfId="2293" xr:uid="{00000000-0005-0000-0000-00004C100000}"/>
    <cellStyle name="Input [yellow] 19 4 2" xfId="4537" xr:uid="{00000000-0005-0000-0000-00004D100000}"/>
    <cellStyle name="Input [yellow] 2" xfId="305" xr:uid="{00000000-0005-0000-0000-00004E100000}"/>
    <cellStyle name="Input [yellow] 2 2" xfId="306" xr:uid="{00000000-0005-0000-0000-00004F100000}"/>
    <cellStyle name="Input [yellow] 2 2 2" xfId="759" xr:uid="{00000000-0005-0000-0000-000050100000}"/>
    <cellStyle name="Input [yellow] 2 2 2 2" xfId="1582" xr:uid="{00000000-0005-0000-0000-000051100000}"/>
    <cellStyle name="Input [yellow] 2 2 2 2 2" xfId="3826" xr:uid="{00000000-0005-0000-0000-000052100000}"/>
    <cellStyle name="Input [yellow] 2 2 2 3" xfId="3040" xr:uid="{00000000-0005-0000-0000-000053100000}"/>
    <cellStyle name="Input [yellow] 2 2 3" xfId="1509" xr:uid="{00000000-0005-0000-0000-000054100000}"/>
    <cellStyle name="Input [yellow] 2 2 3 2" xfId="3753" xr:uid="{00000000-0005-0000-0000-000055100000}"/>
    <cellStyle name="Input [yellow] 2 2 4" xfId="2295" xr:uid="{00000000-0005-0000-0000-000056100000}"/>
    <cellStyle name="Input [yellow] 2 2 4 2" xfId="4539" xr:uid="{00000000-0005-0000-0000-000057100000}"/>
    <cellStyle name="Input [yellow] 2 3" xfId="758" xr:uid="{00000000-0005-0000-0000-000058100000}"/>
    <cellStyle name="Input [yellow] 2 3 2" xfId="1581" xr:uid="{00000000-0005-0000-0000-000059100000}"/>
    <cellStyle name="Input [yellow] 2 3 2 2" xfId="3825" xr:uid="{00000000-0005-0000-0000-00005A100000}"/>
    <cellStyle name="Input [yellow] 2 3 3" xfId="3039" xr:uid="{00000000-0005-0000-0000-00005B100000}"/>
    <cellStyle name="Input [yellow] 2 4" xfId="1508" xr:uid="{00000000-0005-0000-0000-00005C100000}"/>
    <cellStyle name="Input [yellow] 2 4 2" xfId="3752" xr:uid="{00000000-0005-0000-0000-00005D100000}"/>
    <cellStyle name="Input [yellow] 2 5" xfId="2294" xr:uid="{00000000-0005-0000-0000-00005E100000}"/>
    <cellStyle name="Input [yellow] 2 5 2" xfId="4538" xr:uid="{00000000-0005-0000-0000-00005F100000}"/>
    <cellStyle name="Input [yellow] 20" xfId="307" xr:uid="{00000000-0005-0000-0000-000060100000}"/>
    <cellStyle name="Input [yellow] 20 2" xfId="760" xr:uid="{00000000-0005-0000-0000-000061100000}"/>
    <cellStyle name="Input [yellow] 20 2 2" xfId="1583" xr:uid="{00000000-0005-0000-0000-000062100000}"/>
    <cellStyle name="Input [yellow] 20 2 2 2" xfId="3827" xr:uid="{00000000-0005-0000-0000-000063100000}"/>
    <cellStyle name="Input [yellow] 20 2 3" xfId="3041" xr:uid="{00000000-0005-0000-0000-000064100000}"/>
    <cellStyle name="Input [yellow] 20 3" xfId="1510" xr:uid="{00000000-0005-0000-0000-000065100000}"/>
    <cellStyle name="Input [yellow] 20 3 2" xfId="3754" xr:uid="{00000000-0005-0000-0000-000066100000}"/>
    <cellStyle name="Input [yellow] 20 4" xfId="2296" xr:uid="{00000000-0005-0000-0000-000067100000}"/>
    <cellStyle name="Input [yellow] 20 4 2" xfId="4540" xr:uid="{00000000-0005-0000-0000-000068100000}"/>
    <cellStyle name="Input [yellow] 21" xfId="308" xr:uid="{00000000-0005-0000-0000-000069100000}"/>
    <cellStyle name="Input [yellow] 21 2" xfId="761" xr:uid="{00000000-0005-0000-0000-00006A100000}"/>
    <cellStyle name="Input [yellow] 21 2 2" xfId="1584" xr:uid="{00000000-0005-0000-0000-00006B100000}"/>
    <cellStyle name="Input [yellow] 21 2 2 2" xfId="3828" xr:uid="{00000000-0005-0000-0000-00006C100000}"/>
    <cellStyle name="Input [yellow] 21 2 3" xfId="3042" xr:uid="{00000000-0005-0000-0000-00006D100000}"/>
    <cellStyle name="Input [yellow] 21 3" xfId="1511" xr:uid="{00000000-0005-0000-0000-00006E100000}"/>
    <cellStyle name="Input [yellow] 21 3 2" xfId="3755" xr:uid="{00000000-0005-0000-0000-00006F100000}"/>
    <cellStyle name="Input [yellow] 21 4" xfId="2297" xr:uid="{00000000-0005-0000-0000-000070100000}"/>
    <cellStyle name="Input [yellow] 21 4 2" xfId="4541" xr:uid="{00000000-0005-0000-0000-000071100000}"/>
    <cellStyle name="Input [yellow] 22" xfId="309" xr:uid="{00000000-0005-0000-0000-000072100000}"/>
    <cellStyle name="Input [yellow] 22 2" xfId="762" xr:uid="{00000000-0005-0000-0000-000073100000}"/>
    <cellStyle name="Input [yellow] 22 2 2" xfId="1585" xr:uid="{00000000-0005-0000-0000-000074100000}"/>
    <cellStyle name="Input [yellow] 22 2 2 2" xfId="3829" xr:uid="{00000000-0005-0000-0000-000075100000}"/>
    <cellStyle name="Input [yellow] 22 2 3" xfId="3043" xr:uid="{00000000-0005-0000-0000-000076100000}"/>
    <cellStyle name="Input [yellow] 22 3" xfId="1512" xr:uid="{00000000-0005-0000-0000-000077100000}"/>
    <cellStyle name="Input [yellow] 22 3 2" xfId="3756" xr:uid="{00000000-0005-0000-0000-000078100000}"/>
    <cellStyle name="Input [yellow] 22 4" xfId="2298" xr:uid="{00000000-0005-0000-0000-000079100000}"/>
    <cellStyle name="Input [yellow] 22 4 2" xfId="4542" xr:uid="{00000000-0005-0000-0000-00007A100000}"/>
    <cellStyle name="Input [yellow] 23" xfId="310" xr:uid="{00000000-0005-0000-0000-00007B100000}"/>
    <cellStyle name="Input [yellow] 23 2" xfId="763" xr:uid="{00000000-0005-0000-0000-00007C100000}"/>
    <cellStyle name="Input [yellow] 23 2 2" xfId="1586" xr:uid="{00000000-0005-0000-0000-00007D100000}"/>
    <cellStyle name="Input [yellow] 23 2 2 2" xfId="3830" xr:uid="{00000000-0005-0000-0000-00007E100000}"/>
    <cellStyle name="Input [yellow] 23 2 3" xfId="3044" xr:uid="{00000000-0005-0000-0000-00007F100000}"/>
    <cellStyle name="Input [yellow] 23 3" xfId="1513" xr:uid="{00000000-0005-0000-0000-000080100000}"/>
    <cellStyle name="Input [yellow] 23 3 2" xfId="3757" xr:uid="{00000000-0005-0000-0000-000081100000}"/>
    <cellStyle name="Input [yellow] 23 4" xfId="2299" xr:uid="{00000000-0005-0000-0000-000082100000}"/>
    <cellStyle name="Input [yellow] 23 4 2" xfId="4543" xr:uid="{00000000-0005-0000-0000-000083100000}"/>
    <cellStyle name="Input [yellow] 24" xfId="311" xr:uid="{00000000-0005-0000-0000-000084100000}"/>
    <cellStyle name="Input [yellow] 24 2" xfId="764" xr:uid="{00000000-0005-0000-0000-000085100000}"/>
    <cellStyle name="Input [yellow] 24 2 2" xfId="1587" xr:uid="{00000000-0005-0000-0000-000086100000}"/>
    <cellStyle name="Input [yellow] 24 2 2 2" xfId="3831" xr:uid="{00000000-0005-0000-0000-000087100000}"/>
    <cellStyle name="Input [yellow] 24 2 3" xfId="3045" xr:uid="{00000000-0005-0000-0000-000088100000}"/>
    <cellStyle name="Input [yellow] 24 3" xfId="1514" xr:uid="{00000000-0005-0000-0000-000089100000}"/>
    <cellStyle name="Input [yellow] 24 3 2" xfId="3758" xr:uid="{00000000-0005-0000-0000-00008A100000}"/>
    <cellStyle name="Input [yellow] 24 4" xfId="2300" xr:uid="{00000000-0005-0000-0000-00008B100000}"/>
    <cellStyle name="Input [yellow] 24 4 2" xfId="4544" xr:uid="{00000000-0005-0000-0000-00008C100000}"/>
    <cellStyle name="Input [yellow] 25" xfId="312" xr:uid="{00000000-0005-0000-0000-00008D100000}"/>
    <cellStyle name="Input [yellow] 25 2" xfId="765" xr:uid="{00000000-0005-0000-0000-00008E100000}"/>
    <cellStyle name="Input [yellow] 25 2 2" xfId="1588" xr:uid="{00000000-0005-0000-0000-00008F100000}"/>
    <cellStyle name="Input [yellow] 25 2 2 2" xfId="3832" xr:uid="{00000000-0005-0000-0000-000090100000}"/>
    <cellStyle name="Input [yellow] 25 2 3" xfId="3046" xr:uid="{00000000-0005-0000-0000-000091100000}"/>
    <cellStyle name="Input [yellow] 25 3" xfId="1515" xr:uid="{00000000-0005-0000-0000-000092100000}"/>
    <cellStyle name="Input [yellow] 25 3 2" xfId="3759" xr:uid="{00000000-0005-0000-0000-000093100000}"/>
    <cellStyle name="Input [yellow] 25 4" xfId="2301" xr:uid="{00000000-0005-0000-0000-000094100000}"/>
    <cellStyle name="Input [yellow] 25 4 2" xfId="4545" xr:uid="{00000000-0005-0000-0000-000095100000}"/>
    <cellStyle name="Input [yellow] 26" xfId="313" xr:uid="{00000000-0005-0000-0000-000096100000}"/>
    <cellStyle name="Input [yellow] 26 2" xfId="766" xr:uid="{00000000-0005-0000-0000-000097100000}"/>
    <cellStyle name="Input [yellow] 26 2 2" xfId="1589" xr:uid="{00000000-0005-0000-0000-000098100000}"/>
    <cellStyle name="Input [yellow] 26 2 2 2" xfId="3833" xr:uid="{00000000-0005-0000-0000-000099100000}"/>
    <cellStyle name="Input [yellow] 26 2 3" xfId="3047" xr:uid="{00000000-0005-0000-0000-00009A100000}"/>
    <cellStyle name="Input [yellow] 26 3" xfId="1516" xr:uid="{00000000-0005-0000-0000-00009B100000}"/>
    <cellStyle name="Input [yellow] 26 3 2" xfId="3760" xr:uid="{00000000-0005-0000-0000-00009C100000}"/>
    <cellStyle name="Input [yellow] 26 4" xfId="2302" xr:uid="{00000000-0005-0000-0000-00009D100000}"/>
    <cellStyle name="Input [yellow] 26 4 2" xfId="4546" xr:uid="{00000000-0005-0000-0000-00009E100000}"/>
    <cellStyle name="Input [yellow] 27" xfId="314" xr:uid="{00000000-0005-0000-0000-00009F100000}"/>
    <cellStyle name="Input [yellow] 27 2" xfId="767" xr:uid="{00000000-0005-0000-0000-0000A0100000}"/>
    <cellStyle name="Input [yellow] 27 2 2" xfId="1590" xr:uid="{00000000-0005-0000-0000-0000A1100000}"/>
    <cellStyle name="Input [yellow] 27 2 2 2" xfId="3834" xr:uid="{00000000-0005-0000-0000-0000A2100000}"/>
    <cellStyle name="Input [yellow] 27 2 3" xfId="3048" xr:uid="{00000000-0005-0000-0000-0000A3100000}"/>
    <cellStyle name="Input [yellow] 27 3" xfId="1517" xr:uid="{00000000-0005-0000-0000-0000A4100000}"/>
    <cellStyle name="Input [yellow] 27 3 2" xfId="3761" xr:uid="{00000000-0005-0000-0000-0000A5100000}"/>
    <cellStyle name="Input [yellow] 27 4" xfId="2303" xr:uid="{00000000-0005-0000-0000-0000A6100000}"/>
    <cellStyle name="Input [yellow] 27 4 2" xfId="4547" xr:uid="{00000000-0005-0000-0000-0000A7100000}"/>
    <cellStyle name="Input [yellow] 28" xfId="315" xr:uid="{00000000-0005-0000-0000-0000A8100000}"/>
    <cellStyle name="Input [yellow] 28 2" xfId="768" xr:uid="{00000000-0005-0000-0000-0000A9100000}"/>
    <cellStyle name="Input [yellow] 28 2 2" xfId="1591" xr:uid="{00000000-0005-0000-0000-0000AA100000}"/>
    <cellStyle name="Input [yellow] 28 2 2 2" xfId="3835" xr:uid="{00000000-0005-0000-0000-0000AB100000}"/>
    <cellStyle name="Input [yellow] 28 2 3" xfId="3049" xr:uid="{00000000-0005-0000-0000-0000AC100000}"/>
    <cellStyle name="Input [yellow] 28 3" xfId="1518" xr:uid="{00000000-0005-0000-0000-0000AD100000}"/>
    <cellStyle name="Input [yellow] 28 3 2" xfId="3762" xr:uid="{00000000-0005-0000-0000-0000AE100000}"/>
    <cellStyle name="Input [yellow] 28 4" xfId="2304" xr:uid="{00000000-0005-0000-0000-0000AF100000}"/>
    <cellStyle name="Input [yellow] 28 4 2" xfId="4548" xr:uid="{00000000-0005-0000-0000-0000B0100000}"/>
    <cellStyle name="Input [yellow] 29" xfId="316" xr:uid="{00000000-0005-0000-0000-0000B1100000}"/>
    <cellStyle name="Input [yellow] 29 2" xfId="769" xr:uid="{00000000-0005-0000-0000-0000B2100000}"/>
    <cellStyle name="Input [yellow] 29 2 2" xfId="1592" xr:uid="{00000000-0005-0000-0000-0000B3100000}"/>
    <cellStyle name="Input [yellow] 29 2 2 2" xfId="3836" xr:uid="{00000000-0005-0000-0000-0000B4100000}"/>
    <cellStyle name="Input [yellow] 29 2 3" xfId="3050" xr:uid="{00000000-0005-0000-0000-0000B5100000}"/>
    <cellStyle name="Input [yellow] 29 3" xfId="1519" xr:uid="{00000000-0005-0000-0000-0000B6100000}"/>
    <cellStyle name="Input [yellow] 29 3 2" xfId="3763" xr:uid="{00000000-0005-0000-0000-0000B7100000}"/>
    <cellStyle name="Input [yellow] 29 4" xfId="2305" xr:uid="{00000000-0005-0000-0000-0000B8100000}"/>
    <cellStyle name="Input [yellow] 29 4 2" xfId="4549" xr:uid="{00000000-0005-0000-0000-0000B9100000}"/>
    <cellStyle name="Input [yellow] 3" xfId="317" xr:uid="{00000000-0005-0000-0000-0000BA100000}"/>
    <cellStyle name="Input [yellow] 3 2" xfId="770" xr:uid="{00000000-0005-0000-0000-0000BB100000}"/>
    <cellStyle name="Input [yellow] 3 2 2" xfId="1593" xr:uid="{00000000-0005-0000-0000-0000BC100000}"/>
    <cellStyle name="Input [yellow] 3 2 2 2" xfId="3837" xr:uid="{00000000-0005-0000-0000-0000BD100000}"/>
    <cellStyle name="Input [yellow] 3 2 3" xfId="3051" xr:uid="{00000000-0005-0000-0000-0000BE100000}"/>
    <cellStyle name="Input [yellow] 3 3" xfId="1520" xr:uid="{00000000-0005-0000-0000-0000BF100000}"/>
    <cellStyle name="Input [yellow] 3 3 2" xfId="3764" xr:uid="{00000000-0005-0000-0000-0000C0100000}"/>
    <cellStyle name="Input [yellow] 3 4" xfId="2306" xr:uid="{00000000-0005-0000-0000-0000C1100000}"/>
    <cellStyle name="Input [yellow] 3 4 2" xfId="4550" xr:uid="{00000000-0005-0000-0000-0000C2100000}"/>
    <cellStyle name="Input [yellow] 30" xfId="318" xr:uid="{00000000-0005-0000-0000-0000C3100000}"/>
    <cellStyle name="Input [yellow] 30 2" xfId="771" xr:uid="{00000000-0005-0000-0000-0000C4100000}"/>
    <cellStyle name="Input [yellow] 30 2 2" xfId="1594" xr:uid="{00000000-0005-0000-0000-0000C5100000}"/>
    <cellStyle name="Input [yellow] 30 2 2 2" xfId="3838" xr:uid="{00000000-0005-0000-0000-0000C6100000}"/>
    <cellStyle name="Input [yellow] 30 2 3" xfId="3052" xr:uid="{00000000-0005-0000-0000-0000C7100000}"/>
    <cellStyle name="Input [yellow] 30 3" xfId="1521" xr:uid="{00000000-0005-0000-0000-0000C8100000}"/>
    <cellStyle name="Input [yellow] 30 3 2" xfId="3765" xr:uid="{00000000-0005-0000-0000-0000C9100000}"/>
    <cellStyle name="Input [yellow] 30 4" xfId="2307" xr:uid="{00000000-0005-0000-0000-0000CA100000}"/>
    <cellStyle name="Input [yellow] 30 4 2" xfId="4551" xr:uid="{00000000-0005-0000-0000-0000CB100000}"/>
    <cellStyle name="Input [yellow] 31" xfId="319" xr:uid="{00000000-0005-0000-0000-0000CC100000}"/>
    <cellStyle name="Input [yellow] 31 2" xfId="772" xr:uid="{00000000-0005-0000-0000-0000CD100000}"/>
    <cellStyle name="Input [yellow] 31 2 2" xfId="1595" xr:uid="{00000000-0005-0000-0000-0000CE100000}"/>
    <cellStyle name="Input [yellow] 31 2 2 2" xfId="3839" xr:uid="{00000000-0005-0000-0000-0000CF100000}"/>
    <cellStyle name="Input [yellow] 31 2 3" xfId="3053" xr:uid="{00000000-0005-0000-0000-0000D0100000}"/>
    <cellStyle name="Input [yellow] 31 3" xfId="1522" xr:uid="{00000000-0005-0000-0000-0000D1100000}"/>
    <cellStyle name="Input [yellow] 31 3 2" xfId="3766" xr:uid="{00000000-0005-0000-0000-0000D2100000}"/>
    <cellStyle name="Input [yellow] 31 4" xfId="2308" xr:uid="{00000000-0005-0000-0000-0000D3100000}"/>
    <cellStyle name="Input [yellow] 31 4 2" xfId="4552" xr:uid="{00000000-0005-0000-0000-0000D4100000}"/>
    <cellStyle name="Input [yellow] 32" xfId="320" xr:uid="{00000000-0005-0000-0000-0000D5100000}"/>
    <cellStyle name="Input [yellow] 32 2" xfId="773" xr:uid="{00000000-0005-0000-0000-0000D6100000}"/>
    <cellStyle name="Input [yellow] 32 2 2" xfId="1596" xr:uid="{00000000-0005-0000-0000-0000D7100000}"/>
    <cellStyle name="Input [yellow] 32 2 2 2" xfId="3840" xr:uid="{00000000-0005-0000-0000-0000D8100000}"/>
    <cellStyle name="Input [yellow] 32 2 3" xfId="3054" xr:uid="{00000000-0005-0000-0000-0000D9100000}"/>
    <cellStyle name="Input [yellow] 32 3" xfId="1523" xr:uid="{00000000-0005-0000-0000-0000DA100000}"/>
    <cellStyle name="Input [yellow] 32 3 2" xfId="3767" xr:uid="{00000000-0005-0000-0000-0000DB100000}"/>
    <cellStyle name="Input [yellow] 32 4" xfId="2309" xr:uid="{00000000-0005-0000-0000-0000DC100000}"/>
    <cellStyle name="Input [yellow] 32 4 2" xfId="4553" xr:uid="{00000000-0005-0000-0000-0000DD100000}"/>
    <cellStyle name="Input [yellow] 33" xfId="321" xr:uid="{00000000-0005-0000-0000-0000DE100000}"/>
    <cellStyle name="Input [yellow] 33 2" xfId="774" xr:uid="{00000000-0005-0000-0000-0000DF100000}"/>
    <cellStyle name="Input [yellow] 33 2 2" xfId="1597" xr:uid="{00000000-0005-0000-0000-0000E0100000}"/>
    <cellStyle name="Input [yellow] 33 2 2 2" xfId="3841" xr:uid="{00000000-0005-0000-0000-0000E1100000}"/>
    <cellStyle name="Input [yellow] 33 2 3" xfId="3055" xr:uid="{00000000-0005-0000-0000-0000E2100000}"/>
    <cellStyle name="Input [yellow] 33 3" xfId="1524" xr:uid="{00000000-0005-0000-0000-0000E3100000}"/>
    <cellStyle name="Input [yellow] 33 3 2" xfId="3768" xr:uid="{00000000-0005-0000-0000-0000E4100000}"/>
    <cellStyle name="Input [yellow] 33 4" xfId="2310" xr:uid="{00000000-0005-0000-0000-0000E5100000}"/>
    <cellStyle name="Input [yellow] 33 4 2" xfId="4554" xr:uid="{00000000-0005-0000-0000-0000E6100000}"/>
    <cellStyle name="Input [yellow] 34" xfId="322" xr:uid="{00000000-0005-0000-0000-0000E7100000}"/>
    <cellStyle name="Input [yellow] 34 2" xfId="775" xr:uid="{00000000-0005-0000-0000-0000E8100000}"/>
    <cellStyle name="Input [yellow] 34 2 2" xfId="1598" xr:uid="{00000000-0005-0000-0000-0000E9100000}"/>
    <cellStyle name="Input [yellow] 34 2 2 2" xfId="3842" xr:uid="{00000000-0005-0000-0000-0000EA100000}"/>
    <cellStyle name="Input [yellow] 34 2 3" xfId="3056" xr:uid="{00000000-0005-0000-0000-0000EB100000}"/>
    <cellStyle name="Input [yellow] 34 3" xfId="1525" xr:uid="{00000000-0005-0000-0000-0000EC100000}"/>
    <cellStyle name="Input [yellow] 34 3 2" xfId="3769" xr:uid="{00000000-0005-0000-0000-0000ED100000}"/>
    <cellStyle name="Input [yellow] 34 4" xfId="2311" xr:uid="{00000000-0005-0000-0000-0000EE100000}"/>
    <cellStyle name="Input [yellow] 34 4 2" xfId="4555" xr:uid="{00000000-0005-0000-0000-0000EF100000}"/>
    <cellStyle name="Input [yellow] 35" xfId="323" xr:uid="{00000000-0005-0000-0000-0000F0100000}"/>
    <cellStyle name="Input [yellow] 35 2" xfId="776" xr:uid="{00000000-0005-0000-0000-0000F1100000}"/>
    <cellStyle name="Input [yellow] 35 2 2" xfId="1599" xr:uid="{00000000-0005-0000-0000-0000F2100000}"/>
    <cellStyle name="Input [yellow] 35 2 2 2" xfId="3843" xr:uid="{00000000-0005-0000-0000-0000F3100000}"/>
    <cellStyle name="Input [yellow] 35 2 3" xfId="3057" xr:uid="{00000000-0005-0000-0000-0000F4100000}"/>
    <cellStyle name="Input [yellow] 35 3" xfId="1526" xr:uid="{00000000-0005-0000-0000-0000F5100000}"/>
    <cellStyle name="Input [yellow] 35 3 2" xfId="3770" xr:uid="{00000000-0005-0000-0000-0000F6100000}"/>
    <cellStyle name="Input [yellow] 35 4" xfId="2312" xr:uid="{00000000-0005-0000-0000-0000F7100000}"/>
    <cellStyle name="Input [yellow] 35 4 2" xfId="4556" xr:uid="{00000000-0005-0000-0000-0000F8100000}"/>
    <cellStyle name="Input [yellow] 36" xfId="324" xr:uid="{00000000-0005-0000-0000-0000F9100000}"/>
    <cellStyle name="Input [yellow] 36 2" xfId="777" xr:uid="{00000000-0005-0000-0000-0000FA100000}"/>
    <cellStyle name="Input [yellow] 36 2 2" xfId="1600" xr:uid="{00000000-0005-0000-0000-0000FB100000}"/>
    <cellStyle name="Input [yellow] 36 2 2 2" xfId="3844" xr:uid="{00000000-0005-0000-0000-0000FC100000}"/>
    <cellStyle name="Input [yellow] 36 2 3" xfId="3058" xr:uid="{00000000-0005-0000-0000-0000FD100000}"/>
    <cellStyle name="Input [yellow] 36 3" xfId="1527" xr:uid="{00000000-0005-0000-0000-0000FE100000}"/>
    <cellStyle name="Input [yellow] 36 3 2" xfId="3771" xr:uid="{00000000-0005-0000-0000-0000FF100000}"/>
    <cellStyle name="Input [yellow] 36 4" xfId="2313" xr:uid="{00000000-0005-0000-0000-000000110000}"/>
    <cellStyle name="Input [yellow] 36 4 2" xfId="4557" xr:uid="{00000000-0005-0000-0000-000001110000}"/>
    <cellStyle name="Input [yellow] 37" xfId="325" xr:uid="{00000000-0005-0000-0000-000002110000}"/>
    <cellStyle name="Input [yellow] 37 2" xfId="778" xr:uid="{00000000-0005-0000-0000-000003110000}"/>
    <cellStyle name="Input [yellow] 37 2 2" xfId="1601" xr:uid="{00000000-0005-0000-0000-000004110000}"/>
    <cellStyle name="Input [yellow] 37 2 2 2" xfId="3845" xr:uid="{00000000-0005-0000-0000-000005110000}"/>
    <cellStyle name="Input [yellow] 37 2 3" xfId="3059" xr:uid="{00000000-0005-0000-0000-000006110000}"/>
    <cellStyle name="Input [yellow] 37 3" xfId="1528" xr:uid="{00000000-0005-0000-0000-000007110000}"/>
    <cellStyle name="Input [yellow] 37 3 2" xfId="3772" xr:uid="{00000000-0005-0000-0000-000008110000}"/>
    <cellStyle name="Input [yellow] 37 4" xfId="2314" xr:uid="{00000000-0005-0000-0000-000009110000}"/>
    <cellStyle name="Input [yellow] 37 4 2" xfId="4558" xr:uid="{00000000-0005-0000-0000-00000A110000}"/>
    <cellStyle name="Input [yellow] 38" xfId="326" xr:uid="{00000000-0005-0000-0000-00000B110000}"/>
    <cellStyle name="Input [yellow] 38 2" xfId="779" xr:uid="{00000000-0005-0000-0000-00000C110000}"/>
    <cellStyle name="Input [yellow] 38 2 2" xfId="1602" xr:uid="{00000000-0005-0000-0000-00000D110000}"/>
    <cellStyle name="Input [yellow] 38 2 2 2" xfId="3846" xr:uid="{00000000-0005-0000-0000-00000E110000}"/>
    <cellStyle name="Input [yellow] 38 2 3" xfId="3060" xr:uid="{00000000-0005-0000-0000-00000F110000}"/>
    <cellStyle name="Input [yellow] 38 3" xfId="1529" xr:uid="{00000000-0005-0000-0000-000010110000}"/>
    <cellStyle name="Input [yellow] 38 3 2" xfId="3773" xr:uid="{00000000-0005-0000-0000-000011110000}"/>
    <cellStyle name="Input [yellow] 38 4" xfId="2315" xr:uid="{00000000-0005-0000-0000-000012110000}"/>
    <cellStyle name="Input [yellow] 38 4 2" xfId="4559" xr:uid="{00000000-0005-0000-0000-000013110000}"/>
    <cellStyle name="Input [yellow] 39" xfId="327" xr:uid="{00000000-0005-0000-0000-000014110000}"/>
    <cellStyle name="Input [yellow] 39 2" xfId="780" xr:uid="{00000000-0005-0000-0000-000015110000}"/>
    <cellStyle name="Input [yellow] 39 2 2" xfId="1603" xr:uid="{00000000-0005-0000-0000-000016110000}"/>
    <cellStyle name="Input [yellow] 39 2 2 2" xfId="3847" xr:uid="{00000000-0005-0000-0000-000017110000}"/>
    <cellStyle name="Input [yellow] 39 2 3" xfId="3061" xr:uid="{00000000-0005-0000-0000-000018110000}"/>
    <cellStyle name="Input [yellow] 39 3" xfId="1530" xr:uid="{00000000-0005-0000-0000-000019110000}"/>
    <cellStyle name="Input [yellow] 39 3 2" xfId="3774" xr:uid="{00000000-0005-0000-0000-00001A110000}"/>
    <cellStyle name="Input [yellow] 39 4" xfId="2316" xr:uid="{00000000-0005-0000-0000-00001B110000}"/>
    <cellStyle name="Input [yellow] 39 4 2" xfId="4560" xr:uid="{00000000-0005-0000-0000-00001C110000}"/>
    <cellStyle name="Input [yellow] 4" xfId="328" xr:uid="{00000000-0005-0000-0000-00001D110000}"/>
    <cellStyle name="Input [yellow] 4 2" xfId="781" xr:uid="{00000000-0005-0000-0000-00001E110000}"/>
    <cellStyle name="Input [yellow] 4 2 2" xfId="1604" xr:uid="{00000000-0005-0000-0000-00001F110000}"/>
    <cellStyle name="Input [yellow] 4 2 2 2" xfId="3848" xr:uid="{00000000-0005-0000-0000-000020110000}"/>
    <cellStyle name="Input [yellow] 4 2 3" xfId="3062" xr:uid="{00000000-0005-0000-0000-000021110000}"/>
    <cellStyle name="Input [yellow] 4 3" xfId="1531" xr:uid="{00000000-0005-0000-0000-000022110000}"/>
    <cellStyle name="Input [yellow] 4 3 2" xfId="3775" xr:uid="{00000000-0005-0000-0000-000023110000}"/>
    <cellStyle name="Input [yellow] 4 4" xfId="2317" xr:uid="{00000000-0005-0000-0000-000024110000}"/>
    <cellStyle name="Input [yellow] 4 4 2" xfId="4561" xr:uid="{00000000-0005-0000-0000-000025110000}"/>
    <cellStyle name="Input [yellow] 40" xfId="329" xr:uid="{00000000-0005-0000-0000-000026110000}"/>
    <cellStyle name="Input [yellow] 40 2" xfId="782" xr:uid="{00000000-0005-0000-0000-000027110000}"/>
    <cellStyle name="Input [yellow] 40 2 2" xfId="1605" xr:uid="{00000000-0005-0000-0000-000028110000}"/>
    <cellStyle name="Input [yellow] 40 2 2 2" xfId="3849" xr:uid="{00000000-0005-0000-0000-000029110000}"/>
    <cellStyle name="Input [yellow] 40 2 3" xfId="3063" xr:uid="{00000000-0005-0000-0000-00002A110000}"/>
    <cellStyle name="Input [yellow] 40 3" xfId="1532" xr:uid="{00000000-0005-0000-0000-00002B110000}"/>
    <cellStyle name="Input [yellow] 40 3 2" xfId="3776" xr:uid="{00000000-0005-0000-0000-00002C110000}"/>
    <cellStyle name="Input [yellow] 40 4" xfId="2318" xr:uid="{00000000-0005-0000-0000-00002D110000}"/>
    <cellStyle name="Input [yellow] 40 4 2" xfId="4562" xr:uid="{00000000-0005-0000-0000-00002E110000}"/>
    <cellStyle name="Input [yellow] 41" xfId="330" xr:uid="{00000000-0005-0000-0000-00002F110000}"/>
    <cellStyle name="Input [yellow] 41 2" xfId="783" xr:uid="{00000000-0005-0000-0000-000030110000}"/>
    <cellStyle name="Input [yellow] 41 2 2" xfId="1606" xr:uid="{00000000-0005-0000-0000-000031110000}"/>
    <cellStyle name="Input [yellow] 41 2 2 2" xfId="3850" xr:uid="{00000000-0005-0000-0000-000032110000}"/>
    <cellStyle name="Input [yellow] 41 2 3" xfId="3064" xr:uid="{00000000-0005-0000-0000-000033110000}"/>
    <cellStyle name="Input [yellow] 41 3" xfId="1533" xr:uid="{00000000-0005-0000-0000-000034110000}"/>
    <cellStyle name="Input [yellow] 41 3 2" xfId="3777" xr:uid="{00000000-0005-0000-0000-000035110000}"/>
    <cellStyle name="Input [yellow] 41 4" xfId="2319" xr:uid="{00000000-0005-0000-0000-000036110000}"/>
    <cellStyle name="Input [yellow] 41 4 2" xfId="4563" xr:uid="{00000000-0005-0000-0000-000037110000}"/>
    <cellStyle name="Input [yellow] 42" xfId="331" xr:uid="{00000000-0005-0000-0000-000038110000}"/>
    <cellStyle name="Input [yellow] 42 2" xfId="784" xr:uid="{00000000-0005-0000-0000-000039110000}"/>
    <cellStyle name="Input [yellow] 42 2 2" xfId="1607" xr:uid="{00000000-0005-0000-0000-00003A110000}"/>
    <cellStyle name="Input [yellow] 42 2 2 2" xfId="3851" xr:uid="{00000000-0005-0000-0000-00003B110000}"/>
    <cellStyle name="Input [yellow] 42 2 3" xfId="3065" xr:uid="{00000000-0005-0000-0000-00003C110000}"/>
    <cellStyle name="Input [yellow] 42 3" xfId="1534" xr:uid="{00000000-0005-0000-0000-00003D110000}"/>
    <cellStyle name="Input [yellow] 42 3 2" xfId="3778" xr:uid="{00000000-0005-0000-0000-00003E110000}"/>
    <cellStyle name="Input [yellow] 42 4" xfId="2320" xr:uid="{00000000-0005-0000-0000-00003F110000}"/>
    <cellStyle name="Input [yellow] 42 4 2" xfId="4564" xr:uid="{00000000-0005-0000-0000-000040110000}"/>
    <cellStyle name="Input [yellow] 43" xfId="332" xr:uid="{00000000-0005-0000-0000-000041110000}"/>
    <cellStyle name="Input [yellow] 43 2" xfId="785" xr:uid="{00000000-0005-0000-0000-000042110000}"/>
    <cellStyle name="Input [yellow] 43 2 2" xfId="1608" xr:uid="{00000000-0005-0000-0000-000043110000}"/>
    <cellStyle name="Input [yellow] 43 2 2 2" xfId="3852" xr:uid="{00000000-0005-0000-0000-000044110000}"/>
    <cellStyle name="Input [yellow] 43 2 3" xfId="3066" xr:uid="{00000000-0005-0000-0000-000045110000}"/>
    <cellStyle name="Input [yellow] 43 3" xfId="1535" xr:uid="{00000000-0005-0000-0000-000046110000}"/>
    <cellStyle name="Input [yellow] 43 3 2" xfId="3779" xr:uid="{00000000-0005-0000-0000-000047110000}"/>
    <cellStyle name="Input [yellow] 43 4" xfId="2321" xr:uid="{00000000-0005-0000-0000-000048110000}"/>
    <cellStyle name="Input [yellow] 43 4 2" xfId="4565" xr:uid="{00000000-0005-0000-0000-000049110000}"/>
    <cellStyle name="Input [yellow] 44" xfId="333" xr:uid="{00000000-0005-0000-0000-00004A110000}"/>
    <cellStyle name="Input [yellow] 44 2" xfId="786" xr:uid="{00000000-0005-0000-0000-00004B110000}"/>
    <cellStyle name="Input [yellow] 44 2 2" xfId="1609" xr:uid="{00000000-0005-0000-0000-00004C110000}"/>
    <cellStyle name="Input [yellow] 44 2 2 2" xfId="3853" xr:uid="{00000000-0005-0000-0000-00004D110000}"/>
    <cellStyle name="Input [yellow] 44 2 3" xfId="3067" xr:uid="{00000000-0005-0000-0000-00004E110000}"/>
    <cellStyle name="Input [yellow] 44 3" xfId="1536" xr:uid="{00000000-0005-0000-0000-00004F110000}"/>
    <cellStyle name="Input [yellow] 44 3 2" xfId="3780" xr:uid="{00000000-0005-0000-0000-000050110000}"/>
    <cellStyle name="Input [yellow] 44 4" xfId="2322" xr:uid="{00000000-0005-0000-0000-000051110000}"/>
    <cellStyle name="Input [yellow] 44 4 2" xfId="4566" xr:uid="{00000000-0005-0000-0000-000052110000}"/>
    <cellStyle name="Input [yellow] 45" xfId="334" xr:uid="{00000000-0005-0000-0000-000053110000}"/>
    <cellStyle name="Input [yellow] 45 2" xfId="787" xr:uid="{00000000-0005-0000-0000-000054110000}"/>
    <cellStyle name="Input [yellow] 45 2 2" xfId="1610" xr:uid="{00000000-0005-0000-0000-000055110000}"/>
    <cellStyle name="Input [yellow] 45 2 2 2" xfId="3854" xr:uid="{00000000-0005-0000-0000-000056110000}"/>
    <cellStyle name="Input [yellow] 45 2 3" xfId="3068" xr:uid="{00000000-0005-0000-0000-000057110000}"/>
    <cellStyle name="Input [yellow] 45 3" xfId="1537" xr:uid="{00000000-0005-0000-0000-000058110000}"/>
    <cellStyle name="Input [yellow] 45 3 2" xfId="3781" xr:uid="{00000000-0005-0000-0000-000059110000}"/>
    <cellStyle name="Input [yellow] 45 4" xfId="2323" xr:uid="{00000000-0005-0000-0000-00005A110000}"/>
    <cellStyle name="Input [yellow] 45 4 2" xfId="4567" xr:uid="{00000000-0005-0000-0000-00005B110000}"/>
    <cellStyle name="Input [yellow] 46" xfId="335" xr:uid="{00000000-0005-0000-0000-00005C110000}"/>
    <cellStyle name="Input [yellow] 46 2" xfId="788" xr:uid="{00000000-0005-0000-0000-00005D110000}"/>
    <cellStyle name="Input [yellow] 46 2 2" xfId="1611" xr:uid="{00000000-0005-0000-0000-00005E110000}"/>
    <cellStyle name="Input [yellow] 46 2 2 2" xfId="3855" xr:uid="{00000000-0005-0000-0000-00005F110000}"/>
    <cellStyle name="Input [yellow] 46 2 3" xfId="3069" xr:uid="{00000000-0005-0000-0000-000060110000}"/>
    <cellStyle name="Input [yellow] 46 3" xfId="1538" xr:uid="{00000000-0005-0000-0000-000061110000}"/>
    <cellStyle name="Input [yellow] 46 3 2" xfId="3782" xr:uid="{00000000-0005-0000-0000-000062110000}"/>
    <cellStyle name="Input [yellow] 46 4" xfId="2324" xr:uid="{00000000-0005-0000-0000-000063110000}"/>
    <cellStyle name="Input [yellow] 46 4 2" xfId="4568" xr:uid="{00000000-0005-0000-0000-000064110000}"/>
    <cellStyle name="Input [yellow] 47" xfId="336" xr:uid="{00000000-0005-0000-0000-000065110000}"/>
    <cellStyle name="Input [yellow] 47 2" xfId="789" xr:uid="{00000000-0005-0000-0000-000066110000}"/>
    <cellStyle name="Input [yellow] 47 2 2" xfId="1612" xr:uid="{00000000-0005-0000-0000-000067110000}"/>
    <cellStyle name="Input [yellow] 47 2 2 2" xfId="3856" xr:uid="{00000000-0005-0000-0000-000068110000}"/>
    <cellStyle name="Input [yellow] 47 2 3" xfId="3070" xr:uid="{00000000-0005-0000-0000-000069110000}"/>
    <cellStyle name="Input [yellow] 47 3" xfId="1539" xr:uid="{00000000-0005-0000-0000-00006A110000}"/>
    <cellStyle name="Input [yellow] 47 3 2" xfId="3783" xr:uid="{00000000-0005-0000-0000-00006B110000}"/>
    <cellStyle name="Input [yellow] 47 4" xfId="2325" xr:uid="{00000000-0005-0000-0000-00006C110000}"/>
    <cellStyle name="Input [yellow] 47 4 2" xfId="4569" xr:uid="{00000000-0005-0000-0000-00006D110000}"/>
    <cellStyle name="Input [yellow] 48" xfId="337" xr:uid="{00000000-0005-0000-0000-00006E110000}"/>
    <cellStyle name="Input [yellow] 48 2" xfId="790" xr:uid="{00000000-0005-0000-0000-00006F110000}"/>
    <cellStyle name="Input [yellow] 48 2 2" xfId="1613" xr:uid="{00000000-0005-0000-0000-000070110000}"/>
    <cellStyle name="Input [yellow] 48 2 2 2" xfId="3857" xr:uid="{00000000-0005-0000-0000-000071110000}"/>
    <cellStyle name="Input [yellow] 48 2 3" xfId="3071" xr:uid="{00000000-0005-0000-0000-000072110000}"/>
    <cellStyle name="Input [yellow] 48 3" xfId="1540" xr:uid="{00000000-0005-0000-0000-000073110000}"/>
    <cellStyle name="Input [yellow] 48 3 2" xfId="3784" xr:uid="{00000000-0005-0000-0000-000074110000}"/>
    <cellStyle name="Input [yellow] 48 4" xfId="2326" xr:uid="{00000000-0005-0000-0000-000075110000}"/>
    <cellStyle name="Input [yellow] 48 4 2" xfId="4570" xr:uid="{00000000-0005-0000-0000-000076110000}"/>
    <cellStyle name="Input [yellow] 49" xfId="338" xr:uid="{00000000-0005-0000-0000-000077110000}"/>
    <cellStyle name="Input [yellow] 49 2" xfId="791" xr:uid="{00000000-0005-0000-0000-000078110000}"/>
    <cellStyle name="Input [yellow] 49 2 2" xfId="1614" xr:uid="{00000000-0005-0000-0000-000079110000}"/>
    <cellStyle name="Input [yellow] 49 2 2 2" xfId="3858" xr:uid="{00000000-0005-0000-0000-00007A110000}"/>
    <cellStyle name="Input [yellow] 49 2 3" xfId="3072" xr:uid="{00000000-0005-0000-0000-00007B110000}"/>
    <cellStyle name="Input [yellow] 49 3" xfId="1541" xr:uid="{00000000-0005-0000-0000-00007C110000}"/>
    <cellStyle name="Input [yellow] 49 3 2" xfId="3785" xr:uid="{00000000-0005-0000-0000-00007D110000}"/>
    <cellStyle name="Input [yellow] 49 4" xfId="2327" xr:uid="{00000000-0005-0000-0000-00007E110000}"/>
    <cellStyle name="Input [yellow] 49 4 2" xfId="4571" xr:uid="{00000000-0005-0000-0000-00007F110000}"/>
    <cellStyle name="Input [yellow] 5" xfId="339" xr:uid="{00000000-0005-0000-0000-000080110000}"/>
    <cellStyle name="Input [yellow] 5 2" xfId="792" xr:uid="{00000000-0005-0000-0000-000081110000}"/>
    <cellStyle name="Input [yellow] 5 2 2" xfId="1615" xr:uid="{00000000-0005-0000-0000-000082110000}"/>
    <cellStyle name="Input [yellow] 5 2 2 2" xfId="3859" xr:uid="{00000000-0005-0000-0000-000083110000}"/>
    <cellStyle name="Input [yellow] 5 2 3" xfId="3073" xr:uid="{00000000-0005-0000-0000-000084110000}"/>
    <cellStyle name="Input [yellow] 5 3" xfId="1542" xr:uid="{00000000-0005-0000-0000-000085110000}"/>
    <cellStyle name="Input [yellow] 5 3 2" xfId="3786" xr:uid="{00000000-0005-0000-0000-000086110000}"/>
    <cellStyle name="Input [yellow] 5 4" xfId="2328" xr:uid="{00000000-0005-0000-0000-000087110000}"/>
    <cellStyle name="Input [yellow] 5 4 2" xfId="4572" xr:uid="{00000000-0005-0000-0000-000088110000}"/>
    <cellStyle name="Input [yellow] 50" xfId="340" xr:uid="{00000000-0005-0000-0000-000089110000}"/>
    <cellStyle name="Input [yellow] 50 2" xfId="793" xr:uid="{00000000-0005-0000-0000-00008A110000}"/>
    <cellStyle name="Input [yellow] 50 2 2" xfId="1616" xr:uid="{00000000-0005-0000-0000-00008B110000}"/>
    <cellStyle name="Input [yellow] 50 2 2 2" xfId="3860" xr:uid="{00000000-0005-0000-0000-00008C110000}"/>
    <cellStyle name="Input [yellow] 50 2 3" xfId="3074" xr:uid="{00000000-0005-0000-0000-00008D110000}"/>
    <cellStyle name="Input [yellow] 50 3" xfId="1543" xr:uid="{00000000-0005-0000-0000-00008E110000}"/>
    <cellStyle name="Input [yellow] 50 3 2" xfId="3787" xr:uid="{00000000-0005-0000-0000-00008F110000}"/>
    <cellStyle name="Input [yellow] 50 4" xfId="2329" xr:uid="{00000000-0005-0000-0000-000090110000}"/>
    <cellStyle name="Input [yellow] 50 4 2" xfId="4573" xr:uid="{00000000-0005-0000-0000-000091110000}"/>
    <cellStyle name="Input [yellow] 51" xfId="341" xr:uid="{00000000-0005-0000-0000-000092110000}"/>
    <cellStyle name="Input [yellow] 51 2" xfId="794" xr:uid="{00000000-0005-0000-0000-000093110000}"/>
    <cellStyle name="Input [yellow] 51 2 2" xfId="1617" xr:uid="{00000000-0005-0000-0000-000094110000}"/>
    <cellStyle name="Input [yellow] 51 2 2 2" xfId="3861" xr:uid="{00000000-0005-0000-0000-000095110000}"/>
    <cellStyle name="Input [yellow] 51 2 3" xfId="3075" xr:uid="{00000000-0005-0000-0000-000096110000}"/>
    <cellStyle name="Input [yellow] 51 3" xfId="1544" xr:uid="{00000000-0005-0000-0000-000097110000}"/>
    <cellStyle name="Input [yellow] 51 3 2" xfId="3788" xr:uid="{00000000-0005-0000-0000-000098110000}"/>
    <cellStyle name="Input [yellow] 51 4" xfId="2330" xr:uid="{00000000-0005-0000-0000-000099110000}"/>
    <cellStyle name="Input [yellow] 51 4 2" xfId="4574" xr:uid="{00000000-0005-0000-0000-00009A110000}"/>
    <cellStyle name="Input [yellow] 52" xfId="342" xr:uid="{00000000-0005-0000-0000-00009B110000}"/>
    <cellStyle name="Input [yellow] 52 2" xfId="795" xr:uid="{00000000-0005-0000-0000-00009C110000}"/>
    <cellStyle name="Input [yellow] 52 2 2" xfId="1618" xr:uid="{00000000-0005-0000-0000-00009D110000}"/>
    <cellStyle name="Input [yellow] 52 2 2 2" xfId="3862" xr:uid="{00000000-0005-0000-0000-00009E110000}"/>
    <cellStyle name="Input [yellow] 52 2 3" xfId="3076" xr:uid="{00000000-0005-0000-0000-00009F110000}"/>
    <cellStyle name="Input [yellow] 52 3" xfId="1545" xr:uid="{00000000-0005-0000-0000-0000A0110000}"/>
    <cellStyle name="Input [yellow] 52 3 2" xfId="3789" xr:uid="{00000000-0005-0000-0000-0000A1110000}"/>
    <cellStyle name="Input [yellow] 52 4" xfId="2331" xr:uid="{00000000-0005-0000-0000-0000A2110000}"/>
    <cellStyle name="Input [yellow] 52 4 2" xfId="4575" xr:uid="{00000000-0005-0000-0000-0000A3110000}"/>
    <cellStyle name="Input [yellow] 53" xfId="343" xr:uid="{00000000-0005-0000-0000-0000A4110000}"/>
    <cellStyle name="Input [yellow] 54" xfId="747" xr:uid="{00000000-0005-0000-0000-0000A5110000}"/>
    <cellStyle name="Input [yellow] 54 2" xfId="1570" xr:uid="{00000000-0005-0000-0000-0000A6110000}"/>
    <cellStyle name="Input [yellow] 54 2 2" xfId="3814" xr:uid="{00000000-0005-0000-0000-0000A7110000}"/>
    <cellStyle name="Input [yellow] 54 3" xfId="3028" xr:uid="{00000000-0005-0000-0000-0000A8110000}"/>
    <cellStyle name="Input [yellow] 55" xfId="1497" xr:uid="{00000000-0005-0000-0000-0000A9110000}"/>
    <cellStyle name="Input [yellow] 55 2" xfId="3741" xr:uid="{00000000-0005-0000-0000-0000AA110000}"/>
    <cellStyle name="Input [yellow] 56" xfId="2283" xr:uid="{00000000-0005-0000-0000-0000AB110000}"/>
    <cellStyle name="Input [yellow] 56 2" xfId="4527" xr:uid="{00000000-0005-0000-0000-0000AC110000}"/>
    <cellStyle name="Input [yellow] 6" xfId="344" xr:uid="{00000000-0005-0000-0000-0000AD110000}"/>
    <cellStyle name="Input [yellow] 6 2" xfId="796" xr:uid="{00000000-0005-0000-0000-0000AE110000}"/>
    <cellStyle name="Input [yellow] 6 2 2" xfId="1619" xr:uid="{00000000-0005-0000-0000-0000AF110000}"/>
    <cellStyle name="Input [yellow] 6 2 2 2" xfId="3863" xr:uid="{00000000-0005-0000-0000-0000B0110000}"/>
    <cellStyle name="Input [yellow] 6 2 3" xfId="3077" xr:uid="{00000000-0005-0000-0000-0000B1110000}"/>
    <cellStyle name="Input [yellow] 6 3" xfId="1546" xr:uid="{00000000-0005-0000-0000-0000B2110000}"/>
    <cellStyle name="Input [yellow] 6 3 2" xfId="3790" xr:uid="{00000000-0005-0000-0000-0000B3110000}"/>
    <cellStyle name="Input [yellow] 6 4" xfId="2332" xr:uid="{00000000-0005-0000-0000-0000B4110000}"/>
    <cellStyle name="Input [yellow] 6 4 2" xfId="4576" xr:uid="{00000000-0005-0000-0000-0000B5110000}"/>
    <cellStyle name="Input [yellow] 7" xfId="345" xr:uid="{00000000-0005-0000-0000-0000B6110000}"/>
    <cellStyle name="Input [yellow] 7 2" xfId="797" xr:uid="{00000000-0005-0000-0000-0000B7110000}"/>
    <cellStyle name="Input [yellow] 7 2 2" xfId="1620" xr:uid="{00000000-0005-0000-0000-0000B8110000}"/>
    <cellStyle name="Input [yellow] 7 2 2 2" xfId="3864" xr:uid="{00000000-0005-0000-0000-0000B9110000}"/>
    <cellStyle name="Input [yellow] 7 2 3" xfId="3078" xr:uid="{00000000-0005-0000-0000-0000BA110000}"/>
    <cellStyle name="Input [yellow] 7 3" xfId="1547" xr:uid="{00000000-0005-0000-0000-0000BB110000}"/>
    <cellStyle name="Input [yellow] 7 3 2" xfId="3791" xr:uid="{00000000-0005-0000-0000-0000BC110000}"/>
    <cellStyle name="Input [yellow] 7 4" xfId="2333" xr:uid="{00000000-0005-0000-0000-0000BD110000}"/>
    <cellStyle name="Input [yellow] 7 4 2" xfId="4577" xr:uid="{00000000-0005-0000-0000-0000BE110000}"/>
    <cellStyle name="Input [yellow] 8" xfId="346" xr:uid="{00000000-0005-0000-0000-0000BF110000}"/>
    <cellStyle name="Input [yellow] 8 2" xfId="798" xr:uid="{00000000-0005-0000-0000-0000C0110000}"/>
    <cellStyle name="Input [yellow] 8 2 2" xfId="1621" xr:uid="{00000000-0005-0000-0000-0000C1110000}"/>
    <cellStyle name="Input [yellow] 8 2 2 2" xfId="3865" xr:uid="{00000000-0005-0000-0000-0000C2110000}"/>
    <cellStyle name="Input [yellow] 8 2 3" xfId="3079" xr:uid="{00000000-0005-0000-0000-0000C3110000}"/>
    <cellStyle name="Input [yellow] 8 3" xfId="1548" xr:uid="{00000000-0005-0000-0000-0000C4110000}"/>
    <cellStyle name="Input [yellow] 8 3 2" xfId="3792" xr:uid="{00000000-0005-0000-0000-0000C5110000}"/>
    <cellStyle name="Input [yellow] 8 4" xfId="2334" xr:uid="{00000000-0005-0000-0000-0000C6110000}"/>
    <cellStyle name="Input [yellow] 8 4 2" xfId="4578" xr:uid="{00000000-0005-0000-0000-0000C7110000}"/>
    <cellStyle name="Input [yellow] 9" xfId="347" xr:uid="{00000000-0005-0000-0000-0000C8110000}"/>
    <cellStyle name="Input [yellow] 9 2" xfId="799" xr:uid="{00000000-0005-0000-0000-0000C9110000}"/>
    <cellStyle name="Input [yellow] 9 2 2" xfId="1622" xr:uid="{00000000-0005-0000-0000-0000CA110000}"/>
    <cellStyle name="Input [yellow] 9 2 2 2" xfId="3866" xr:uid="{00000000-0005-0000-0000-0000CB110000}"/>
    <cellStyle name="Input [yellow] 9 2 3" xfId="3080" xr:uid="{00000000-0005-0000-0000-0000CC110000}"/>
    <cellStyle name="Input [yellow] 9 3" xfId="1549" xr:uid="{00000000-0005-0000-0000-0000CD110000}"/>
    <cellStyle name="Input [yellow] 9 3 2" xfId="3793" xr:uid="{00000000-0005-0000-0000-0000CE110000}"/>
    <cellStyle name="Input [yellow] 9 4" xfId="2335" xr:uid="{00000000-0005-0000-0000-0000CF110000}"/>
    <cellStyle name="Input [yellow] 9 4 2" xfId="4579" xr:uid="{00000000-0005-0000-0000-0000D0110000}"/>
    <cellStyle name="Link Currency (0)" xfId="348" xr:uid="{00000000-0005-0000-0000-0000D1110000}"/>
    <cellStyle name="Link Currency (2)" xfId="349" xr:uid="{00000000-0005-0000-0000-0000D2110000}"/>
    <cellStyle name="Link Units (0)" xfId="350" xr:uid="{00000000-0005-0000-0000-0000D3110000}"/>
    <cellStyle name="Link Units (1)" xfId="351" xr:uid="{00000000-0005-0000-0000-0000D4110000}"/>
    <cellStyle name="Link Units (2)" xfId="352" xr:uid="{00000000-0005-0000-0000-0000D5110000}"/>
    <cellStyle name="Model" xfId="353" xr:uid="{00000000-0005-0000-0000-0000D6110000}"/>
    <cellStyle name="Model 2" xfId="354" xr:uid="{00000000-0005-0000-0000-0000D7110000}"/>
    <cellStyle name="no dec" xfId="355" xr:uid="{00000000-0005-0000-0000-0000D8110000}"/>
    <cellStyle name="Normal" xfId="0" builtinId="0"/>
    <cellStyle name="Normal - Style1" xfId="356" xr:uid="{00000000-0005-0000-0000-0000DA110000}"/>
    <cellStyle name="Normal - Style1 2" xfId="357" xr:uid="{00000000-0005-0000-0000-0000DB110000}"/>
    <cellStyle name="Normal 10" xfId="358" xr:uid="{00000000-0005-0000-0000-0000DC110000}"/>
    <cellStyle name="Normal 10 10" xfId="359" xr:uid="{00000000-0005-0000-0000-0000DD110000}"/>
    <cellStyle name="Normal 10 11" xfId="360" xr:uid="{00000000-0005-0000-0000-0000DE110000}"/>
    <cellStyle name="Normal 10 12" xfId="361" xr:uid="{00000000-0005-0000-0000-0000DF110000}"/>
    <cellStyle name="Normal 10 13" xfId="362" xr:uid="{00000000-0005-0000-0000-0000E0110000}"/>
    <cellStyle name="Normal 10 14" xfId="363" xr:uid="{00000000-0005-0000-0000-0000E1110000}"/>
    <cellStyle name="Normal 10 15" xfId="364" xr:uid="{00000000-0005-0000-0000-0000E2110000}"/>
    <cellStyle name="Normal 10 16" xfId="365" xr:uid="{00000000-0005-0000-0000-0000E3110000}"/>
    <cellStyle name="Normal 10 17" xfId="366" xr:uid="{00000000-0005-0000-0000-0000E4110000}"/>
    <cellStyle name="Normal 10 18" xfId="367" xr:uid="{00000000-0005-0000-0000-0000E5110000}"/>
    <cellStyle name="Normal 10 19" xfId="368" xr:uid="{00000000-0005-0000-0000-0000E6110000}"/>
    <cellStyle name="Normal 10 2" xfId="369" xr:uid="{00000000-0005-0000-0000-0000E7110000}"/>
    <cellStyle name="Normal 10 2 2" xfId="1320" xr:uid="{00000000-0005-0000-0000-0000E8110000}"/>
    <cellStyle name="Normal 10 20" xfId="370" xr:uid="{00000000-0005-0000-0000-0000E9110000}"/>
    <cellStyle name="Normal 10 21" xfId="371" xr:uid="{00000000-0005-0000-0000-0000EA110000}"/>
    <cellStyle name="Normal 10 3" xfId="372" xr:uid="{00000000-0005-0000-0000-0000EB110000}"/>
    <cellStyle name="Normal 10 4" xfId="373" xr:uid="{00000000-0005-0000-0000-0000EC110000}"/>
    <cellStyle name="Normal 10 5" xfId="374" xr:uid="{00000000-0005-0000-0000-0000ED110000}"/>
    <cellStyle name="Normal 10 6" xfId="375" xr:uid="{00000000-0005-0000-0000-0000EE110000}"/>
    <cellStyle name="Normal 10 7" xfId="376" xr:uid="{00000000-0005-0000-0000-0000EF110000}"/>
    <cellStyle name="Normal 10 8" xfId="377" xr:uid="{00000000-0005-0000-0000-0000F0110000}"/>
    <cellStyle name="Normal 10 9" xfId="378" xr:uid="{00000000-0005-0000-0000-0000F1110000}"/>
    <cellStyle name="Normal 10_BS S-Sch" xfId="379" xr:uid="{00000000-0005-0000-0000-0000F2110000}"/>
    <cellStyle name="Normal 11" xfId="380" xr:uid="{00000000-0005-0000-0000-0000F3110000}"/>
    <cellStyle name="Normal 11 10" xfId="381" xr:uid="{00000000-0005-0000-0000-0000F4110000}"/>
    <cellStyle name="Normal 11 11" xfId="382" xr:uid="{00000000-0005-0000-0000-0000F5110000}"/>
    <cellStyle name="Normal 11 12" xfId="383" xr:uid="{00000000-0005-0000-0000-0000F6110000}"/>
    <cellStyle name="Normal 11 13" xfId="384" xr:uid="{00000000-0005-0000-0000-0000F7110000}"/>
    <cellStyle name="Normal 11 14" xfId="385" xr:uid="{00000000-0005-0000-0000-0000F8110000}"/>
    <cellStyle name="Normal 11 15" xfId="386" xr:uid="{00000000-0005-0000-0000-0000F9110000}"/>
    <cellStyle name="Normal 11 16" xfId="387" xr:uid="{00000000-0005-0000-0000-0000FA110000}"/>
    <cellStyle name="Normal 11 17" xfId="388" xr:uid="{00000000-0005-0000-0000-0000FB110000}"/>
    <cellStyle name="Normal 11 18" xfId="389" xr:uid="{00000000-0005-0000-0000-0000FC110000}"/>
    <cellStyle name="Normal 11 19" xfId="390" xr:uid="{00000000-0005-0000-0000-0000FD110000}"/>
    <cellStyle name="Normal 11 2" xfId="391" xr:uid="{00000000-0005-0000-0000-0000FE110000}"/>
    <cellStyle name="Normal 11 20" xfId="392" xr:uid="{00000000-0005-0000-0000-0000FF110000}"/>
    <cellStyle name="Normal 11 21" xfId="393" xr:uid="{00000000-0005-0000-0000-000000120000}"/>
    <cellStyle name="Normal 11 3" xfId="394" xr:uid="{00000000-0005-0000-0000-000001120000}"/>
    <cellStyle name="Normal 11 4" xfId="395" xr:uid="{00000000-0005-0000-0000-000002120000}"/>
    <cellStyle name="Normal 11 5" xfId="396" xr:uid="{00000000-0005-0000-0000-000003120000}"/>
    <cellStyle name="Normal 11 6" xfId="397" xr:uid="{00000000-0005-0000-0000-000004120000}"/>
    <cellStyle name="Normal 11 7" xfId="398" xr:uid="{00000000-0005-0000-0000-000005120000}"/>
    <cellStyle name="Normal 11 8" xfId="399" xr:uid="{00000000-0005-0000-0000-000006120000}"/>
    <cellStyle name="Normal 11 9" xfId="400" xr:uid="{00000000-0005-0000-0000-000007120000}"/>
    <cellStyle name="Normal 11_BS S-Sch" xfId="401" xr:uid="{00000000-0005-0000-0000-000008120000}"/>
    <cellStyle name="Normal 12" xfId="402" xr:uid="{00000000-0005-0000-0000-000009120000}"/>
    <cellStyle name="Normal 13" xfId="403" xr:uid="{00000000-0005-0000-0000-00000A120000}"/>
    <cellStyle name="Normal 14" xfId="404" xr:uid="{00000000-0005-0000-0000-00000B120000}"/>
    <cellStyle name="Normal 15" xfId="32" xr:uid="{00000000-0005-0000-0000-00000C120000}"/>
    <cellStyle name="Normal 15 2" xfId="405" xr:uid="{00000000-0005-0000-0000-00000D120000}"/>
    <cellStyle name="Normal 16" xfId="406" xr:uid="{00000000-0005-0000-0000-00000E120000}"/>
    <cellStyle name="Normal 17" xfId="407" xr:uid="{00000000-0005-0000-0000-00000F120000}"/>
    <cellStyle name="Normal 18" xfId="408" xr:uid="{00000000-0005-0000-0000-000010120000}"/>
    <cellStyle name="Normal 18 10" xfId="409" xr:uid="{00000000-0005-0000-0000-000011120000}"/>
    <cellStyle name="Normal 18 11" xfId="410" xr:uid="{00000000-0005-0000-0000-000012120000}"/>
    <cellStyle name="Normal 18 12" xfId="411" xr:uid="{00000000-0005-0000-0000-000013120000}"/>
    <cellStyle name="Normal 18 13" xfId="412" xr:uid="{00000000-0005-0000-0000-000014120000}"/>
    <cellStyle name="Normal 18 14" xfId="413" xr:uid="{00000000-0005-0000-0000-000015120000}"/>
    <cellStyle name="Normal 18 15" xfId="414" xr:uid="{00000000-0005-0000-0000-000016120000}"/>
    <cellStyle name="Normal 18 16" xfId="415" xr:uid="{00000000-0005-0000-0000-000017120000}"/>
    <cellStyle name="Normal 18 17" xfId="416" xr:uid="{00000000-0005-0000-0000-000018120000}"/>
    <cellStyle name="Normal 18 18" xfId="417" xr:uid="{00000000-0005-0000-0000-000019120000}"/>
    <cellStyle name="Normal 18 19" xfId="418" xr:uid="{00000000-0005-0000-0000-00001A120000}"/>
    <cellStyle name="Normal 18 2" xfId="419" xr:uid="{00000000-0005-0000-0000-00001B120000}"/>
    <cellStyle name="Normal 18 20" xfId="420" xr:uid="{00000000-0005-0000-0000-00001C120000}"/>
    <cellStyle name="Normal 18 21" xfId="421" xr:uid="{00000000-0005-0000-0000-00001D120000}"/>
    <cellStyle name="Normal 18 3" xfId="422" xr:uid="{00000000-0005-0000-0000-00001E120000}"/>
    <cellStyle name="Normal 18 4" xfId="423" xr:uid="{00000000-0005-0000-0000-00001F120000}"/>
    <cellStyle name="Normal 18 5" xfId="424" xr:uid="{00000000-0005-0000-0000-000020120000}"/>
    <cellStyle name="Normal 18 6" xfId="425" xr:uid="{00000000-0005-0000-0000-000021120000}"/>
    <cellStyle name="Normal 18 7" xfId="426" xr:uid="{00000000-0005-0000-0000-000022120000}"/>
    <cellStyle name="Normal 18 8" xfId="427" xr:uid="{00000000-0005-0000-0000-000023120000}"/>
    <cellStyle name="Normal 18 9" xfId="428" xr:uid="{00000000-0005-0000-0000-000024120000}"/>
    <cellStyle name="Normal 18_BS S-Sch" xfId="429" xr:uid="{00000000-0005-0000-0000-000025120000}"/>
    <cellStyle name="Normal 19" xfId="599" xr:uid="{00000000-0005-0000-0000-000026120000}"/>
    <cellStyle name="Normal 2" xfId="11" xr:uid="{00000000-0005-0000-0000-000027120000}"/>
    <cellStyle name="Normal 2 10" xfId="430" xr:uid="{00000000-0005-0000-0000-000028120000}"/>
    <cellStyle name="Normal 2 11" xfId="431" xr:uid="{00000000-0005-0000-0000-000029120000}"/>
    <cellStyle name="Normal 2 12" xfId="432" xr:uid="{00000000-0005-0000-0000-00002A120000}"/>
    <cellStyle name="Normal 2 13" xfId="433" xr:uid="{00000000-0005-0000-0000-00002B120000}"/>
    <cellStyle name="Normal 2 14" xfId="434" xr:uid="{00000000-0005-0000-0000-00002C120000}"/>
    <cellStyle name="Normal 2 15" xfId="435" xr:uid="{00000000-0005-0000-0000-00002D120000}"/>
    <cellStyle name="Normal 2 16" xfId="436" xr:uid="{00000000-0005-0000-0000-00002E120000}"/>
    <cellStyle name="Normal 2 17" xfId="437" xr:uid="{00000000-0005-0000-0000-00002F120000}"/>
    <cellStyle name="Normal 2 18" xfId="438" xr:uid="{00000000-0005-0000-0000-000030120000}"/>
    <cellStyle name="Normal 2 19" xfId="439" xr:uid="{00000000-0005-0000-0000-000031120000}"/>
    <cellStyle name="Normal 2 2" xfId="33" xr:uid="{00000000-0005-0000-0000-000032120000}"/>
    <cellStyle name="Normal 2 2 2" xfId="440" xr:uid="{00000000-0005-0000-0000-000033120000}"/>
    <cellStyle name="Normal 2 20" xfId="441" xr:uid="{00000000-0005-0000-0000-000034120000}"/>
    <cellStyle name="Normal 2 21" xfId="442" xr:uid="{00000000-0005-0000-0000-000035120000}"/>
    <cellStyle name="Normal 2 22" xfId="443" xr:uid="{00000000-0005-0000-0000-000036120000}"/>
    <cellStyle name="Normal 2 23" xfId="444" xr:uid="{00000000-0005-0000-0000-000037120000}"/>
    <cellStyle name="Normal 2 24" xfId="445" xr:uid="{00000000-0005-0000-0000-000038120000}"/>
    <cellStyle name="Normal 2 25" xfId="446" xr:uid="{00000000-0005-0000-0000-000039120000}"/>
    <cellStyle name="Normal 2 26" xfId="447" xr:uid="{00000000-0005-0000-0000-00003A120000}"/>
    <cellStyle name="Normal 2 27" xfId="448" xr:uid="{00000000-0005-0000-0000-00003B120000}"/>
    <cellStyle name="Normal 2 28" xfId="449" xr:uid="{00000000-0005-0000-0000-00003C120000}"/>
    <cellStyle name="Normal 2 29" xfId="450" xr:uid="{00000000-0005-0000-0000-00003D120000}"/>
    <cellStyle name="Normal 2 3" xfId="451" xr:uid="{00000000-0005-0000-0000-00003E120000}"/>
    <cellStyle name="Normal 2 30" xfId="452" xr:uid="{00000000-0005-0000-0000-00003F120000}"/>
    <cellStyle name="Normal 2 31" xfId="453" xr:uid="{00000000-0005-0000-0000-000040120000}"/>
    <cellStyle name="Normal 2 32" xfId="454" xr:uid="{00000000-0005-0000-0000-000041120000}"/>
    <cellStyle name="Normal 2 33" xfId="455" xr:uid="{00000000-0005-0000-0000-000042120000}"/>
    <cellStyle name="Normal 2 34" xfId="456" xr:uid="{00000000-0005-0000-0000-000043120000}"/>
    <cellStyle name="Normal 2 35" xfId="457" xr:uid="{00000000-0005-0000-0000-000044120000}"/>
    <cellStyle name="Normal 2 36" xfId="458" xr:uid="{00000000-0005-0000-0000-000045120000}"/>
    <cellStyle name="Normal 2 37" xfId="459" xr:uid="{00000000-0005-0000-0000-000046120000}"/>
    <cellStyle name="Normal 2 38" xfId="460" xr:uid="{00000000-0005-0000-0000-000047120000}"/>
    <cellStyle name="Normal 2 39" xfId="461" xr:uid="{00000000-0005-0000-0000-000048120000}"/>
    <cellStyle name="Normal 2 4" xfId="462" xr:uid="{00000000-0005-0000-0000-000049120000}"/>
    <cellStyle name="Normal 2 40" xfId="463" xr:uid="{00000000-0005-0000-0000-00004A120000}"/>
    <cellStyle name="Normal 2 41" xfId="464" xr:uid="{00000000-0005-0000-0000-00004B120000}"/>
    <cellStyle name="Normal 2 42" xfId="465" xr:uid="{00000000-0005-0000-0000-00004C120000}"/>
    <cellStyle name="Normal 2 43" xfId="466" xr:uid="{00000000-0005-0000-0000-00004D120000}"/>
    <cellStyle name="Normal 2 44" xfId="467" xr:uid="{00000000-0005-0000-0000-00004E120000}"/>
    <cellStyle name="Normal 2 45" xfId="468" xr:uid="{00000000-0005-0000-0000-00004F120000}"/>
    <cellStyle name="Normal 2 46" xfId="469" xr:uid="{00000000-0005-0000-0000-000050120000}"/>
    <cellStyle name="Normal 2 47" xfId="470" xr:uid="{00000000-0005-0000-0000-000051120000}"/>
    <cellStyle name="Normal 2 48" xfId="471" xr:uid="{00000000-0005-0000-0000-000052120000}"/>
    <cellStyle name="Normal 2 49" xfId="472" xr:uid="{00000000-0005-0000-0000-000053120000}"/>
    <cellStyle name="Normal 2 5" xfId="473" xr:uid="{00000000-0005-0000-0000-000054120000}"/>
    <cellStyle name="Normal 2 50" xfId="474" xr:uid="{00000000-0005-0000-0000-000055120000}"/>
    <cellStyle name="Normal 2 51" xfId="475" xr:uid="{00000000-0005-0000-0000-000056120000}"/>
    <cellStyle name="Normal 2 52" xfId="476" xr:uid="{00000000-0005-0000-0000-000057120000}"/>
    <cellStyle name="Normal 2 53" xfId="477" xr:uid="{00000000-0005-0000-0000-000058120000}"/>
    <cellStyle name="Normal 2 54" xfId="478" xr:uid="{00000000-0005-0000-0000-000059120000}"/>
    <cellStyle name="Normal 2 55" xfId="479" xr:uid="{00000000-0005-0000-0000-00005A120000}"/>
    <cellStyle name="Normal 2 56" xfId="480" xr:uid="{00000000-0005-0000-0000-00005B120000}"/>
    <cellStyle name="Normal 2 57" xfId="481" xr:uid="{00000000-0005-0000-0000-00005C120000}"/>
    <cellStyle name="Normal 2 58" xfId="482" xr:uid="{00000000-0005-0000-0000-00005D120000}"/>
    <cellStyle name="Normal 2 59" xfId="483" xr:uid="{00000000-0005-0000-0000-00005E120000}"/>
    <cellStyle name="Normal 2 6" xfId="484" xr:uid="{00000000-0005-0000-0000-00005F120000}"/>
    <cellStyle name="Normal 2 60" xfId="485" xr:uid="{00000000-0005-0000-0000-000060120000}"/>
    <cellStyle name="Normal 2 61" xfId="486" xr:uid="{00000000-0005-0000-0000-000061120000}"/>
    <cellStyle name="Normal 2 62" xfId="487" xr:uid="{00000000-0005-0000-0000-000062120000}"/>
    <cellStyle name="Normal 2 63" xfId="488" xr:uid="{00000000-0005-0000-0000-000063120000}"/>
    <cellStyle name="Normal 2 64" xfId="489" xr:uid="{00000000-0005-0000-0000-000064120000}"/>
    <cellStyle name="Normal 2 65" xfId="490" xr:uid="{00000000-0005-0000-0000-000065120000}"/>
    <cellStyle name="Normal 2 66" xfId="491" xr:uid="{00000000-0005-0000-0000-000066120000}"/>
    <cellStyle name="Normal 2 67" xfId="492" xr:uid="{00000000-0005-0000-0000-000067120000}"/>
    <cellStyle name="Normal 2 68" xfId="493" xr:uid="{00000000-0005-0000-0000-000068120000}"/>
    <cellStyle name="Normal 2 69" xfId="494" xr:uid="{00000000-0005-0000-0000-000069120000}"/>
    <cellStyle name="Normal 2 7" xfId="495" xr:uid="{00000000-0005-0000-0000-00006A120000}"/>
    <cellStyle name="Normal 2 70" xfId="496" xr:uid="{00000000-0005-0000-0000-00006B120000}"/>
    <cellStyle name="Normal 2 71" xfId="497" xr:uid="{00000000-0005-0000-0000-00006C120000}"/>
    <cellStyle name="Normal 2 72" xfId="498" xr:uid="{00000000-0005-0000-0000-00006D120000}"/>
    <cellStyle name="Normal 2 73" xfId="499" xr:uid="{00000000-0005-0000-0000-00006E120000}"/>
    <cellStyle name="Normal 2 74" xfId="500" xr:uid="{00000000-0005-0000-0000-00006F120000}"/>
    <cellStyle name="Normal 2 75" xfId="501" xr:uid="{00000000-0005-0000-0000-000070120000}"/>
    <cellStyle name="Normal 2 76" xfId="502" xr:uid="{00000000-0005-0000-0000-000071120000}"/>
    <cellStyle name="Normal 2 77" xfId="503" xr:uid="{00000000-0005-0000-0000-000072120000}"/>
    <cellStyle name="Normal 2 78" xfId="504" xr:uid="{00000000-0005-0000-0000-000073120000}"/>
    <cellStyle name="Normal 2 79" xfId="505" xr:uid="{00000000-0005-0000-0000-000074120000}"/>
    <cellStyle name="Normal 2 8" xfId="506" xr:uid="{00000000-0005-0000-0000-000075120000}"/>
    <cellStyle name="Normal 2 80" xfId="507" xr:uid="{00000000-0005-0000-0000-000076120000}"/>
    <cellStyle name="Normal 2 81" xfId="508" xr:uid="{00000000-0005-0000-0000-000077120000}"/>
    <cellStyle name="Normal 2 82" xfId="509" xr:uid="{00000000-0005-0000-0000-000078120000}"/>
    <cellStyle name="Normal 2 83" xfId="510" xr:uid="{00000000-0005-0000-0000-000079120000}"/>
    <cellStyle name="Normal 2 84" xfId="511" xr:uid="{00000000-0005-0000-0000-00007A120000}"/>
    <cellStyle name="Normal 2 85" xfId="512" xr:uid="{00000000-0005-0000-0000-00007B120000}"/>
    <cellStyle name="Normal 2 86" xfId="513" xr:uid="{00000000-0005-0000-0000-00007C120000}"/>
    <cellStyle name="Normal 2 87" xfId="514" xr:uid="{00000000-0005-0000-0000-00007D120000}"/>
    <cellStyle name="Normal 2 88" xfId="515" xr:uid="{00000000-0005-0000-0000-00007E120000}"/>
    <cellStyle name="Normal 2 89" xfId="516" xr:uid="{00000000-0005-0000-0000-00007F120000}"/>
    <cellStyle name="Normal 2 9" xfId="517" xr:uid="{00000000-0005-0000-0000-000080120000}"/>
    <cellStyle name="Normal 2_BS S-Sch" xfId="518" xr:uid="{00000000-0005-0000-0000-000081120000}"/>
    <cellStyle name="Normal 20" xfId="519" xr:uid="{00000000-0005-0000-0000-000082120000}"/>
    <cellStyle name="Normal 21" xfId="818" xr:uid="{00000000-0005-0000-0000-000083120000}"/>
    <cellStyle name="Normal 22" xfId="819" xr:uid="{00000000-0005-0000-0000-000084120000}"/>
    <cellStyle name="Normal 23" xfId="820" xr:uid="{00000000-0005-0000-0000-000085120000}"/>
    <cellStyle name="Normal 24" xfId="822" xr:uid="{00000000-0005-0000-0000-000086120000}"/>
    <cellStyle name="Normal 25" xfId="520" xr:uid="{00000000-0005-0000-0000-000087120000}"/>
    <cellStyle name="Normal 26" xfId="521" xr:uid="{00000000-0005-0000-0000-000088120000}"/>
    <cellStyle name="Normal 27" xfId="823" xr:uid="{00000000-0005-0000-0000-000089120000}"/>
    <cellStyle name="Normal 28" xfId="725" xr:uid="{00000000-0005-0000-0000-00008A120000}"/>
    <cellStyle name="Normal 29" xfId="830" xr:uid="{00000000-0005-0000-0000-00008B120000}"/>
    <cellStyle name="Normal 3" xfId="4" xr:uid="{00000000-0005-0000-0000-00008C120000}"/>
    <cellStyle name="Normal 3 10" xfId="522" xr:uid="{00000000-0005-0000-0000-00008D120000}"/>
    <cellStyle name="Normal 3 11" xfId="523" xr:uid="{00000000-0005-0000-0000-00008E120000}"/>
    <cellStyle name="Normal 3 12" xfId="524" xr:uid="{00000000-0005-0000-0000-00008F120000}"/>
    <cellStyle name="Normal 3 13" xfId="525" xr:uid="{00000000-0005-0000-0000-000090120000}"/>
    <cellStyle name="Normal 3 14" xfId="526" xr:uid="{00000000-0005-0000-0000-000091120000}"/>
    <cellStyle name="Normal 3 15" xfId="527" xr:uid="{00000000-0005-0000-0000-000092120000}"/>
    <cellStyle name="Normal 3 16" xfId="528" xr:uid="{00000000-0005-0000-0000-000093120000}"/>
    <cellStyle name="Normal 3 17" xfId="529" xr:uid="{00000000-0005-0000-0000-000094120000}"/>
    <cellStyle name="Normal 3 18" xfId="530" xr:uid="{00000000-0005-0000-0000-000095120000}"/>
    <cellStyle name="Normal 3 19" xfId="531" xr:uid="{00000000-0005-0000-0000-000096120000}"/>
    <cellStyle name="Normal 3 2" xfId="25" xr:uid="{00000000-0005-0000-0000-000097120000}"/>
    <cellStyle name="Normal 3 2 2" xfId="35" xr:uid="{00000000-0005-0000-0000-000098120000}"/>
    <cellStyle name="Normal 3 2 3" xfId="532" xr:uid="{00000000-0005-0000-0000-000099120000}"/>
    <cellStyle name="Normal 3 20" xfId="533" xr:uid="{00000000-0005-0000-0000-00009A120000}"/>
    <cellStyle name="Normal 3 21" xfId="534" xr:uid="{00000000-0005-0000-0000-00009B120000}"/>
    <cellStyle name="Normal 3 22" xfId="535" xr:uid="{00000000-0005-0000-0000-00009C120000}"/>
    <cellStyle name="Normal 3 23" xfId="536" xr:uid="{00000000-0005-0000-0000-00009D120000}"/>
    <cellStyle name="Normal 3 24" xfId="537" xr:uid="{00000000-0005-0000-0000-00009E120000}"/>
    <cellStyle name="Normal 3 25" xfId="538" xr:uid="{00000000-0005-0000-0000-00009F120000}"/>
    <cellStyle name="Normal 3 26" xfId="539" xr:uid="{00000000-0005-0000-0000-0000A0120000}"/>
    <cellStyle name="Normal 3 27" xfId="540" xr:uid="{00000000-0005-0000-0000-0000A1120000}"/>
    <cellStyle name="Normal 3 28" xfId="541" xr:uid="{00000000-0005-0000-0000-0000A2120000}"/>
    <cellStyle name="Normal 3 29" xfId="542" xr:uid="{00000000-0005-0000-0000-0000A3120000}"/>
    <cellStyle name="Normal 3 3" xfId="34" xr:uid="{00000000-0005-0000-0000-0000A4120000}"/>
    <cellStyle name="Normal 3 3 2" xfId="543" xr:uid="{00000000-0005-0000-0000-0000A5120000}"/>
    <cellStyle name="Normal 3 30" xfId="544" xr:uid="{00000000-0005-0000-0000-0000A6120000}"/>
    <cellStyle name="Normal 3 31" xfId="545" xr:uid="{00000000-0005-0000-0000-0000A7120000}"/>
    <cellStyle name="Normal 3 32" xfId="546" xr:uid="{00000000-0005-0000-0000-0000A8120000}"/>
    <cellStyle name="Normal 3 33" xfId="547" xr:uid="{00000000-0005-0000-0000-0000A9120000}"/>
    <cellStyle name="Normal 3 34" xfId="548" xr:uid="{00000000-0005-0000-0000-0000AA120000}"/>
    <cellStyle name="Normal 3 35" xfId="549" xr:uid="{00000000-0005-0000-0000-0000AB120000}"/>
    <cellStyle name="Normal 3 36" xfId="550" xr:uid="{00000000-0005-0000-0000-0000AC120000}"/>
    <cellStyle name="Normal 3 37" xfId="551" xr:uid="{00000000-0005-0000-0000-0000AD120000}"/>
    <cellStyle name="Normal 3 38" xfId="552" xr:uid="{00000000-0005-0000-0000-0000AE120000}"/>
    <cellStyle name="Normal 3 39" xfId="553" xr:uid="{00000000-0005-0000-0000-0000AF120000}"/>
    <cellStyle name="Normal 3 4" xfId="554" xr:uid="{00000000-0005-0000-0000-0000B0120000}"/>
    <cellStyle name="Normal 3 40" xfId="555" xr:uid="{00000000-0005-0000-0000-0000B1120000}"/>
    <cellStyle name="Normal 3 41" xfId="556" xr:uid="{00000000-0005-0000-0000-0000B2120000}"/>
    <cellStyle name="Normal 3 42" xfId="557" xr:uid="{00000000-0005-0000-0000-0000B3120000}"/>
    <cellStyle name="Normal 3 43" xfId="558" xr:uid="{00000000-0005-0000-0000-0000B4120000}"/>
    <cellStyle name="Normal 3 44" xfId="559" xr:uid="{00000000-0005-0000-0000-0000B5120000}"/>
    <cellStyle name="Normal 3 45" xfId="560" xr:uid="{00000000-0005-0000-0000-0000B6120000}"/>
    <cellStyle name="Normal 3 46" xfId="561" xr:uid="{00000000-0005-0000-0000-0000B7120000}"/>
    <cellStyle name="Normal 3 47" xfId="562" xr:uid="{00000000-0005-0000-0000-0000B8120000}"/>
    <cellStyle name="Normal 3 48" xfId="563" xr:uid="{00000000-0005-0000-0000-0000B9120000}"/>
    <cellStyle name="Normal 3 49" xfId="564" xr:uid="{00000000-0005-0000-0000-0000BA120000}"/>
    <cellStyle name="Normal 3 5" xfId="565" xr:uid="{00000000-0005-0000-0000-0000BB120000}"/>
    <cellStyle name="Normal 3 50" xfId="566" xr:uid="{00000000-0005-0000-0000-0000BC120000}"/>
    <cellStyle name="Normal 3 51" xfId="567" xr:uid="{00000000-0005-0000-0000-0000BD120000}"/>
    <cellStyle name="Normal 3 52" xfId="568" xr:uid="{00000000-0005-0000-0000-0000BE120000}"/>
    <cellStyle name="Normal 3 53" xfId="569" xr:uid="{00000000-0005-0000-0000-0000BF120000}"/>
    <cellStyle name="Normal 3 6" xfId="570" xr:uid="{00000000-0005-0000-0000-0000C0120000}"/>
    <cellStyle name="Normal 3 7" xfId="571" xr:uid="{00000000-0005-0000-0000-0000C1120000}"/>
    <cellStyle name="Normal 3 8" xfId="572" xr:uid="{00000000-0005-0000-0000-0000C2120000}"/>
    <cellStyle name="Normal 3 9" xfId="573" xr:uid="{00000000-0005-0000-0000-0000C3120000}"/>
    <cellStyle name="Normal 30" xfId="726" xr:uid="{00000000-0005-0000-0000-0000C4120000}"/>
    <cellStyle name="Normal 31" xfId="831" xr:uid="{00000000-0005-0000-0000-0000C5120000}"/>
    <cellStyle name="Normal 32" xfId="834" xr:uid="{00000000-0005-0000-0000-0000C6120000}"/>
    <cellStyle name="Normal 33" xfId="574" xr:uid="{00000000-0005-0000-0000-0000C7120000}"/>
    <cellStyle name="Normal 33 10" xfId="575" xr:uid="{00000000-0005-0000-0000-0000C8120000}"/>
    <cellStyle name="Normal 33 11" xfId="576" xr:uid="{00000000-0005-0000-0000-0000C9120000}"/>
    <cellStyle name="Normal 33 12" xfId="577" xr:uid="{00000000-0005-0000-0000-0000CA120000}"/>
    <cellStyle name="Normal 33 13" xfId="578" xr:uid="{00000000-0005-0000-0000-0000CB120000}"/>
    <cellStyle name="Normal 33 14" xfId="579" xr:uid="{00000000-0005-0000-0000-0000CC120000}"/>
    <cellStyle name="Normal 33 15" xfId="580" xr:uid="{00000000-0005-0000-0000-0000CD120000}"/>
    <cellStyle name="Normal 33 16" xfId="581" xr:uid="{00000000-0005-0000-0000-0000CE120000}"/>
    <cellStyle name="Normal 33 17" xfId="582" xr:uid="{00000000-0005-0000-0000-0000CF120000}"/>
    <cellStyle name="Normal 33 18" xfId="583" xr:uid="{00000000-0005-0000-0000-0000D0120000}"/>
    <cellStyle name="Normal 33 19" xfId="584" xr:uid="{00000000-0005-0000-0000-0000D1120000}"/>
    <cellStyle name="Normal 33 2" xfId="585" xr:uid="{00000000-0005-0000-0000-0000D2120000}"/>
    <cellStyle name="Normal 33 20" xfId="586" xr:uid="{00000000-0005-0000-0000-0000D3120000}"/>
    <cellStyle name="Normal 33 21" xfId="587" xr:uid="{00000000-0005-0000-0000-0000D4120000}"/>
    <cellStyle name="Normal 33 3" xfId="588" xr:uid="{00000000-0005-0000-0000-0000D5120000}"/>
    <cellStyle name="Normal 33 4" xfId="589" xr:uid="{00000000-0005-0000-0000-0000D6120000}"/>
    <cellStyle name="Normal 33 5" xfId="590" xr:uid="{00000000-0005-0000-0000-0000D7120000}"/>
    <cellStyle name="Normal 33 6" xfId="591" xr:uid="{00000000-0005-0000-0000-0000D8120000}"/>
    <cellStyle name="Normal 33 7" xfId="592" xr:uid="{00000000-0005-0000-0000-0000D9120000}"/>
    <cellStyle name="Normal 33 8" xfId="593" xr:uid="{00000000-0005-0000-0000-0000DA120000}"/>
    <cellStyle name="Normal 33 9" xfId="594" xr:uid="{00000000-0005-0000-0000-0000DB120000}"/>
    <cellStyle name="Normal 33_BS S-Sch" xfId="595" xr:uid="{00000000-0005-0000-0000-0000DC120000}"/>
    <cellStyle name="Normal 34" xfId="596" xr:uid="{00000000-0005-0000-0000-0000DD120000}"/>
    <cellStyle name="Normal 35" xfId="835" xr:uid="{00000000-0005-0000-0000-0000DE120000}"/>
    <cellStyle name="Normal 36" xfId="597" xr:uid="{00000000-0005-0000-0000-0000DF120000}"/>
    <cellStyle name="Normal 37" xfId="833" xr:uid="{00000000-0005-0000-0000-0000E0120000}"/>
    <cellStyle name="Normal 38" xfId="837" xr:uid="{00000000-0005-0000-0000-0000E1120000}"/>
    <cellStyle name="Normal 39" xfId="598" xr:uid="{00000000-0005-0000-0000-0000E2120000}"/>
    <cellStyle name="Normal 4" xfId="30" xr:uid="{00000000-0005-0000-0000-0000E3120000}"/>
    <cellStyle name="Normal 4 10" xfId="600" xr:uid="{00000000-0005-0000-0000-0000E4120000}"/>
    <cellStyle name="Normal 4 11" xfId="601" xr:uid="{00000000-0005-0000-0000-0000E5120000}"/>
    <cellStyle name="Normal 4 12" xfId="602" xr:uid="{00000000-0005-0000-0000-0000E6120000}"/>
    <cellStyle name="Normal 4 13" xfId="603" xr:uid="{00000000-0005-0000-0000-0000E7120000}"/>
    <cellStyle name="Normal 4 14" xfId="604" xr:uid="{00000000-0005-0000-0000-0000E8120000}"/>
    <cellStyle name="Normal 4 15" xfId="605" xr:uid="{00000000-0005-0000-0000-0000E9120000}"/>
    <cellStyle name="Normal 4 16" xfId="606" xr:uid="{00000000-0005-0000-0000-0000EA120000}"/>
    <cellStyle name="Normal 4 2" xfId="607" xr:uid="{00000000-0005-0000-0000-0000EB120000}"/>
    <cellStyle name="Normal 4 3" xfId="608" xr:uid="{00000000-0005-0000-0000-0000EC120000}"/>
    <cellStyle name="Normal 4 4" xfId="609" xr:uid="{00000000-0005-0000-0000-0000ED120000}"/>
    <cellStyle name="Normal 4 5" xfId="610" xr:uid="{00000000-0005-0000-0000-0000EE120000}"/>
    <cellStyle name="Normal 4 6" xfId="611" xr:uid="{00000000-0005-0000-0000-0000EF120000}"/>
    <cellStyle name="Normal 4 7" xfId="612" xr:uid="{00000000-0005-0000-0000-0000F0120000}"/>
    <cellStyle name="Normal 4 8" xfId="613" xr:uid="{00000000-0005-0000-0000-0000F1120000}"/>
    <cellStyle name="Normal 4 9" xfId="614" xr:uid="{00000000-0005-0000-0000-0000F2120000}"/>
    <cellStyle name="Normal 4_BS S-Sch" xfId="615" xr:uid="{00000000-0005-0000-0000-0000F3120000}"/>
    <cellStyle name="Normal 40" xfId="616" xr:uid="{00000000-0005-0000-0000-0000F4120000}"/>
    <cellStyle name="Normal 41" xfId="838" xr:uid="{00000000-0005-0000-0000-0000F5120000}"/>
    <cellStyle name="Normal 42" xfId="839" xr:uid="{00000000-0005-0000-0000-0000F6120000}"/>
    <cellStyle name="Normal 43" xfId="832" xr:uid="{00000000-0005-0000-0000-0000F7120000}"/>
    <cellStyle name="Normal 44" xfId="617" xr:uid="{00000000-0005-0000-0000-0000F8120000}"/>
    <cellStyle name="Normal 45" xfId="840" xr:uid="{00000000-0005-0000-0000-0000F9120000}"/>
    <cellStyle name="Normal 46" xfId="733" xr:uid="{00000000-0005-0000-0000-0000FA120000}"/>
    <cellStyle name="Normal 47" xfId="843" xr:uid="{00000000-0005-0000-0000-0000FB120000}"/>
    <cellStyle name="Normal 48" xfId="845" xr:uid="{00000000-0005-0000-0000-0000FC120000}"/>
    <cellStyle name="Normal 49" xfId="850" xr:uid="{00000000-0005-0000-0000-0000FD120000}"/>
    <cellStyle name="Normal 5" xfId="31" xr:uid="{00000000-0005-0000-0000-0000FE120000}"/>
    <cellStyle name="Normal 5 10" xfId="619" xr:uid="{00000000-0005-0000-0000-0000FF120000}"/>
    <cellStyle name="Normal 5 11" xfId="620" xr:uid="{00000000-0005-0000-0000-000000130000}"/>
    <cellStyle name="Normal 5 12" xfId="621" xr:uid="{00000000-0005-0000-0000-000001130000}"/>
    <cellStyle name="Normal 5 13" xfId="622" xr:uid="{00000000-0005-0000-0000-000002130000}"/>
    <cellStyle name="Normal 5 14" xfId="623" xr:uid="{00000000-0005-0000-0000-000003130000}"/>
    <cellStyle name="Normal 5 15" xfId="618" xr:uid="{00000000-0005-0000-0000-000004130000}"/>
    <cellStyle name="Normal 5 2" xfId="624" xr:uid="{00000000-0005-0000-0000-000005130000}"/>
    <cellStyle name="Normal 5 3" xfId="625" xr:uid="{00000000-0005-0000-0000-000006130000}"/>
    <cellStyle name="Normal 5 4" xfId="626" xr:uid="{00000000-0005-0000-0000-000007130000}"/>
    <cellStyle name="Normal 5 5" xfId="627" xr:uid="{00000000-0005-0000-0000-000008130000}"/>
    <cellStyle name="Normal 5 6" xfId="628" xr:uid="{00000000-0005-0000-0000-000009130000}"/>
    <cellStyle name="Normal 5 7" xfId="629" xr:uid="{00000000-0005-0000-0000-00000A130000}"/>
    <cellStyle name="Normal 5 8" xfId="630" xr:uid="{00000000-0005-0000-0000-00000B130000}"/>
    <cellStyle name="Normal 5 9" xfId="631" xr:uid="{00000000-0005-0000-0000-00000C130000}"/>
    <cellStyle name="Normal 50" xfId="851" xr:uid="{00000000-0005-0000-0000-00000D130000}"/>
    <cellStyle name="Normal 51" xfId="849" xr:uid="{00000000-0005-0000-0000-00000E130000}"/>
    <cellStyle name="Normal 57" xfId="632" xr:uid="{00000000-0005-0000-0000-00000F130000}"/>
    <cellStyle name="Normal 6" xfId="633" xr:uid="{00000000-0005-0000-0000-000010130000}"/>
    <cellStyle name="Normal 6 2" xfId="634" xr:uid="{00000000-0005-0000-0000-000011130000}"/>
    <cellStyle name="Normal 6 3" xfId="635" xr:uid="{00000000-0005-0000-0000-000012130000}"/>
    <cellStyle name="Normal 61" xfId="2830" xr:uid="{00000000-0005-0000-0000-000013130000}"/>
    <cellStyle name="Normal 7" xfId="636" xr:uid="{00000000-0005-0000-0000-000014130000}"/>
    <cellStyle name="Normal 7 2" xfId="637" xr:uid="{00000000-0005-0000-0000-000015130000}"/>
    <cellStyle name="Normal 7 3" xfId="638" xr:uid="{00000000-0005-0000-0000-000016130000}"/>
    <cellStyle name="Normal 7_BS S-Sch" xfId="639" xr:uid="{00000000-0005-0000-0000-000017130000}"/>
    <cellStyle name="Normal 8" xfId="640" xr:uid="{00000000-0005-0000-0000-000018130000}"/>
    <cellStyle name="Normal 8 2" xfId="641" xr:uid="{00000000-0005-0000-0000-000019130000}"/>
    <cellStyle name="Normal 8_BS S-Sch" xfId="642" xr:uid="{00000000-0005-0000-0000-00001A130000}"/>
    <cellStyle name="Normal 9" xfId="643" xr:uid="{00000000-0005-0000-0000-00001B130000}"/>
    <cellStyle name="Normal 9 10" xfId="644" xr:uid="{00000000-0005-0000-0000-00001C130000}"/>
    <cellStyle name="Normal 9 11" xfId="645" xr:uid="{00000000-0005-0000-0000-00001D130000}"/>
    <cellStyle name="Normal 9 12" xfId="646" xr:uid="{00000000-0005-0000-0000-00001E130000}"/>
    <cellStyle name="Normal 9 13" xfId="647" xr:uid="{00000000-0005-0000-0000-00001F130000}"/>
    <cellStyle name="Normal 9 14" xfId="648" xr:uid="{00000000-0005-0000-0000-000020130000}"/>
    <cellStyle name="Normal 9 15" xfId="649" xr:uid="{00000000-0005-0000-0000-000021130000}"/>
    <cellStyle name="Normal 9 2" xfId="650" xr:uid="{00000000-0005-0000-0000-000022130000}"/>
    <cellStyle name="Normal 9 3" xfId="651" xr:uid="{00000000-0005-0000-0000-000023130000}"/>
    <cellStyle name="Normal 9 4" xfId="652" xr:uid="{00000000-0005-0000-0000-000024130000}"/>
    <cellStyle name="Normal 9 5" xfId="653" xr:uid="{00000000-0005-0000-0000-000025130000}"/>
    <cellStyle name="Normal 9 6" xfId="654" xr:uid="{00000000-0005-0000-0000-000026130000}"/>
    <cellStyle name="Normal 9 7" xfId="655" xr:uid="{00000000-0005-0000-0000-000027130000}"/>
    <cellStyle name="Normal 9 8" xfId="656" xr:uid="{00000000-0005-0000-0000-000028130000}"/>
    <cellStyle name="Normal 9 9" xfId="657" xr:uid="{00000000-0005-0000-0000-000029130000}"/>
    <cellStyle name="Note 2" xfId="658" xr:uid="{00000000-0005-0000-0000-00002A130000}"/>
    <cellStyle name="Output Amounts" xfId="659" xr:uid="{00000000-0005-0000-0000-00002B130000}"/>
    <cellStyle name="Output Column Headings" xfId="660" xr:uid="{00000000-0005-0000-0000-00002C130000}"/>
    <cellStyle name="Output Line Items" xfId="661" xr:uid="{00000000-0005-0000-0000-00002D130000}"/>
    <cellStyle name="Output Report Heading" xfId="662" xr:uid="{00000000-0005-0000-0000-00002E130000}"/>
    <cellStyle name="Output Report Title" xfId="663" xr:uid="{00000000-0005-0000-0000-00002F130000}"/>
    <cellStyle name="Percent" xfId="3" builtinId="5"/>
    <cellStyle name="Percent [0]" xfId="664" xr:uid="{00000000-0005-0000-0000-000031130000}"/>
    <cellStyle name="Percent [00]" xfId="665" xr:uid="{00000000-0005-0000-0000-000032130000}"/>
    <cellStyle name="Percent [2]" xfId="666" xr:uid="{00000000-0005-0000-0000-000033130000}"/>
    <cellStyle name="Percent [2] 2" xfId="667" xr:uid="{00000000-0005-0000-0000-000034130000}"/>
    <cellStyle name="Percent 2" xfId="668" xr:uid="{00000000-0005-0000-0000-000035130000}"/>
    <cellStyle name="Percent 2 10" xfId="669" xr:uid="{00000000-0005-0000-0000-000036130000}"/>
    <cellStyle name="Percent 2 11" xfId="670" xr:uid="{00000000-0005-0000-0000-000037130000}"/>
    <cellStyle name="Percent 2 12" xfId="671" xr:uid="{00000000-0005-0000-0000-000038130000}"/>
    <cellStyle name="Percent 2 13" xfId="672" xr:uid="{00000000-0005-0000-0000-000039130000}"/>
    <cellStyle name="Percent 2 14" xfId="673" xr:uid="{00000000-0005-0000-0000-00003A130000}"/>
    <cellStyle name="Percent 2 15" xfId="674" xr:uid="{00000000-0005-0000-0000-00003B130000}"/>
    <cellStyle name="Percent 2 16" xfId="675" xr:uid="{00000000-0005-0000-0000-00003C130000}"/>
    <cellStyle name="Percent 2 17" xfId="676" xr:uid="{00000000-0005-0000-0000-00003D130000}"/>
    <cellStyle name="Percent 2 18" xfId="677" xr:uid="{00000000-0005-0000-0000-00003E130000}"/>
    <cellStyle name="Percent 2 19" xfId="678" xr:uid="{00000000-0005-0000-0000-00003F130000}"/>
    <cellStyle name="Percent 2 2" xfId="679" xr:uid="{00000000-0005-0000-0000-000040130000}"/>
    <cellStyle name="Percent 2 20" xfId="680" xr:uid="{00000000-0005-0000-0000-000041130000}"/>
    <cellStyle name="Percent 2 21" xfId="681" xr:uid="{00000000-0005-0000-0000-000042130000}"/>
    <cellStyle name="Percent 2 22" xfId="682" xr:uid="{00000000-0005-0000-0000-000043130000}"/>
    <cellStyle name="Percent 2 23" xfId="683" xr:uid="{00000000-0005-0000-0000-000044130000}"/>
    <cellStyle name="Percent 2 24" xfId="684" xr:uid="{00000000-0005-0000-0000-000045130000}"/>
    <cellStyle name="Percent 2 25" xfId="685" xr:uid="{00000000-0005-0000-0000-000046130000}"/>
    <cellStyle name="Percent 2 26" xfId="686" xr:uid="{00000000-0005-0000-0000-000047130000}"/>
    <cellStyle name="Percent 2 3" xfId="687" xr:uid="{00000000-0005-0000-0000-000048130000}"/>
    <cellStyle name="Percent 2 4" xfId="688" xr:uid="{00000000-0005-0000-0000-000049130000}"/>
    <cellStyle name="Percent 2 5" xfId="689" xr:uid="{00000000-0005-0000-0000-00004A130000}"/>
    <cellStyle name="Percent 2 6" xfId="690" xr:uid="{00000000-0005-0000-0000-00004B130000}"/>
    <cellStyle name="Percent 2 7" xfId="691" xr:uid="{00000000-0005-0000-0000-00004C130000}"/>
    <cellStyle name="Percent 2 8" xfId="692" xr:uid="{00000000-0005-0000-0000-00004D130000}"/>
    <cellStyle name="Percent 2 9" xfId="693" xr:uid="{00000000-0005-0000-0000-00004E130000}"/>
    <cellStyle name="Percent 32" xfId="29" xr:uid="{00000000-0005-0000-0000-00004F130000}"/>
    <cellStyle name="Percent 7" xfId="694" xr:uid="{00000000-0005-0000-0000-000050130000}"/>
    <cellStyle name="PrePop Currency (0)" xfId="695" xr:uid="{00000000-0005-0000-0000-000051130000}"/>
    <cellStyle name="PrePop Currency (2)" xfId="696" xr:uid="{00000000-0005-0000-0000-000052130000}"/>
    <cellStyle name="PrePop Units (0)" xfId="697" xr:uid="{00000000-0005-0000-0000-000053130000}"/>
    <cellStyle name="PrePop Units (1)" xfId="698" xr:uid="{00000000-0005-0000-0000-000054130000}"/>
    <cellStyle name="PrePop Units (2)" xfId="699" xr:uid="{00000000-0005-0000-0000-000055130000}"/>
    <cellStyle name="RevList" xfId="700" xr:uid="{00000000-0005-0000-0000-000056130000}"/>
    <cellStyle name="SAPBEXaggItem" xfId="701" xr:uid="{00000000-0005-0000-0000-000057130000}"/>
    <cellStyle name="SAPBEXaggItem 2" xfId="722" xr:uid="{00000000-0005-0000-0000-000058130000}"/>
    <cellStyle name="SAPBEXaggItem 2 2" xfId="1037" xr:uid="{00000000-0005-0000-0000-000059130000}"/>
    <cellStyle name="SAPBEXaggItem 2 2 2" xfId="1825" xr:uid="{00000000-0005-0000-0000-00005A130000}"/>
    <cellStyle name="SAPBEXaggItem 2 2 2 2" xfId="4069" xr:uid="{00000000-0005-0000-0000-00005B130000}"/>
    <cellStyle name="SAPBEXaggItem 2 2 3" xfId="2549" xr:uid="{00000000-0005-0000-0000-00005C130000}"/>
    <cellStyle name="SAPBEXaggItem 2 2 3 2" xfId="4793" xr:uid="{00000000-0005-0000-0000-00005D130000}"/>
    <cellStyle name="SAPBEXaggItem 2 2 4" xfId="3283" xr:uid="{00000000-0005-0000-0000-00005E130000}"/>
    <cellStyle name="SAPBEXaggItem 2 3" xfId="1290" xr:uid="{00000000-0005-0000-0000-00005F130000}"/>
    <cellStyle name="SAPBEXaggItem 2 3 2" xfId="2077" xr:uid="{00000000-0005-0000-0000-000060130000}"/>
    <cellStyle name="SAPBEXaggItem 2 3 2 2" xfId="4321" xr:uid="{00000000-0005-0000-0000-000061130000}"/>
    <cellStyle name="SAPBEXaggItem 2 3 3" xfId="2800" xr:uid="{00000000-0005-0000-0000-000062130000}"/>
    <cellStyle name="SAPBEXaggItem 2 3 3 2" xfId="5044" xr:uid="{00000000-0005-0000-0000-000063130000}"/>
    <cellStyle name="SAPBEXaggItem 2 3 4" xfId="3535" xr:uid="{00000000-0005-0000-0000-000064130000}"/>
    <cellStyle name="SAPBEXaggItem 2 4" xfId="1557" xr:uid="{00000000-0005-0000-0000-000065130000}"/>
    <cellStyle name="SAPBEXaggItem 2 4 2" xfId="3801" xr:uid="{00000000-0005-0000-0000-000066130000}"/>
    <cellStyle name="SAPBEXaggItem 2 5" xfId="3015" xr:uid="{00000000-0005-0000-0000-000067130000}"/>
    <cellStyle name="SAPBEXaggItem 3" xfId="1029" xr:uid="{00000000-0005-0000-0000-000068130000}"/>
    <cellStyle name="SAPBEXaggItem 3 2" xfId="1817" xr:uid="{00000000-0005-0000-0000-000069130000}"/>
    <cellStyle name="SAPBEXaggItem 3 2 2" xfId="4061" xr:uid="{00000000-0005-0000-0000-00006A130000}"/>
    <cellStyle name="SAPBEXaggItem 3 3" xfId="2541" xr:uid="{00000000-0005-0000-0000-00006B130000}"/>
    <cellStyle name="SAPBEXaggItem 3 3 2" xfId="4785" xr:uid="{00000000-0005-0000-0000-00006C130000}"/>
    <cellStyle name="SAPBEXaggItem 3 4" xfId="3275" xr:uid="{00000000-0005-0000-0000-00006D130000}"/>
    <cellStyle name="SAPBEXaggItem 4" xfId="1283" xr:uid="{00000000-0005-0000-0000-00006E130000}"/>
    <cellStyle name="SAPBEXaggItem 4 2" xfId="2070" xr:uid="{00000000-0005-0000-0000-00006F130000}"/>
    <cellStyle name="SAPBEXaggItem 4 2 2" xfId="4314" xr:uid="{00000000-0005-0000-0000-000070130000}"/>
    <cellStyle name="SAPBEXaggItem 4 3" xfId="2793" xr:uid="{00000000-0005-0000-0000-000071130000}"/>
    <cellStyle name="SAPBEXaggItem 4 3 2" xfId="5037" xr:uid="{00000000-0005-0000-0000-000072130000}"/>
    <cellStyle name="SAPBEXaggItem 4 4" xfId="3528" xr:uid="{00000000-0005-0000-0000-000073130000}"/>
    <cellStyle name="SAPBEXaggItem 5" xfId="1550" xr:uid="{00000000-0005-0000-0000-000074130000}"/>
    <cellStyle name="SAPBEXaggItem 5 2" xfId="3794" xr:uid="{00000000-0005-0000-0000-000075130000}"/>
    <cellStyle name="SAPBEXaggItem 6" xfId="3008" xr:uid="{00000000-0005-0000-0000-000076130000}"/>
    <cellStyle name="SAPBEXchaText" xfId="702" xr:uid="{00000000-0005-0000-0000-000077130000}"/>
    <cellStyle name="SAPBEXstdData" xfId="703" xr:uid="{00000000-0005-0000-0000-000078130000}"/>
    <cellStyle name="SAPBEXstdData 2" xfId="721" xr:uid="{00000000-0005-0000-0000-000079130000}"/>
    <cellStyle name="SAPBEXstdData 2 2" xfId="1036" xr:uid="{00000000-0005-0000-0000-00007A130000}"/>
    <cellStyle name="SAPBEXstdData 2 2 2" xfId="1824" xr:uid="{00000000-0005-0000-0000-00007B130000}"/>
    <cellStyle name="SAPBEXstdData 2 2 2 2" xfId="4068" xr:uid="{00000000-0005-0000-0000-00007C130000}"/>
    <cellStyle name="SAPBEXstdData 2 2 3" xfId="2548" xr:uid="{00000000-0005-0000-0000-00007D130000}"/>
    <cellStyle name="SAPBEXstdData 2 2 3 2" xfId="4792" xr:uid="{00000000-0005-0000-0000-00007E130000}"/>
    <cellStyle name="SAPBEXstdData 2 2 4" xfId="3282" xr:uid="{00000000-0005-0000-0000-00007F130000}"/>
    <cellStyle name="SAPBEXstdData 2 3" xfId="1289" xr:uid="{00000000-0005-0000-0000-000080130000}"/>
    <cellStyle name="SAPBEXstdData 2 3 2" xfId="2076" xr:uid="{00000000-0005-0000-0000-000081130000}"/>
    <cellStyle name="SAPBEXstdData 2 3 2 2" xfId="4320" xr:uid="{00000000-0005-0000-0000-000082130000}"/>
    <cellStyle name="SAPBEXstdData 2 3 3" xfId="2799" xr:uid="{00000000-0005-0000-0000-000083130000}"/>
    <cellStyle name="SAPBEXstdData 2 3 3 2" xfId="5043" xr:uid="{00000000-0005-0000-0000-000084130000}"/>
    <cellStyle name="SAPBEXstdData 2 3 4" xfId="3534" xr:uid="{00000000-0005-0000-0000-000085130000}"/>
    <cellStyle name="SAPBEXstdData 2 4" xfId="1556" xr:uid="{00000000-0005-0000-0000-000086130000}"/>
    <cellStyle name="SAPBEXstdData 2 4 2" xfId="3800" xr:uid="{00000000-0005-0000-0000-000087130000}"/>
    <cellStyle name="SAPBEXstdData 2 5" xfId="3014" xr:uid="{00000000-0005-0000-0000-000088130000}"/>
    <cellStyle name="SAPBEXstdData 3" xfId="1030" xr:uid="{00000000-0005-0000-0000-000089130000}"/>
    <cellStyle name="SAPBEXstdData 3 2" xfId="1818" xr:uid="{00000000-0005-0000-0000-00008A130000}"/>
    <cellStyle name="SAPBEXstdData 3 2 2" xfId="4062" xr:uid="{00000000-0005-0000-0000-00008B130000}"/>
    <cellStyle name="SAPBEXstdData 3 3" xfId="2542" xr:uid="{00000000-0005-0000-0000-00008C130000}"/>
    <cellStyle name="SAPBEXstdData 3 3 2" xfId="4786" xr:uid="{00000000-0005-0000-0000-00008D130000}"/>
    <cellStyle name="SAPBEXstdData 3 4" xfId="3276" xr:uid="{00000000-0005-0000-0000-00008E130000}"/>
    <cellStyle name="SAPBEXstdData 4" xfId="1284" xr:uid="{00000000-0005-0000-0000-00008F130000}"/>
    <cellStyle name="SAPBEXstdData 4 2" xfId="2071" xr:uid="{00000000-0005-0000-0000-000090130000}"/>
    <cellStyle name="SAPBEXstdData 4 2 2" xfId="4315" xr:uid="{00000000-0005-0000-0000-000091130000}"/>
    <cellStyle name="SAPBEXstdData 4 3" xfId="2794" xr:uid="{00000000-0005-0000-0000-000092130000}"/>
    <cellStyle name="SAPBEXstdData 4 3 2" xfId="5038" xr:uid="{00000000-0005-0000-0000-000093130000}"/>
    <cellStyle name="SAPBEXstdData 4 4" xfId="3529" xr:uid="{00000000-0005-0000-0000-000094130000}"/>
    <cellStyle name="SAPBEXstdData 5" xfId="1551" xr:uid="{00000000-0005-0000-0000-000095130000}"/>
    <cellStyle name="SAPBEXstdData 5 2" xfId="3795" xr:uid="{00000000-0005-0000-0000-000096130000}"/>
    <cellStyle name="SAPBEXstdData 6" xfId="3009" xr:uid="{00000000-0005-0000-0000-000097130000}"/>
    <cellStyle name="SAPBEXstdItem" xfId="704" xr:uid="{00000000-0005-0000-0000-000098130000}"/>
    <cellStyle name="SAPBEXstdItem 2" xfId="720" xr:uid="{00000000-0005-0000-0000-000099130000}"/>
    <cellStyle name="SAPBEXstdItem 2 2" xfId="1035" xr:uid="{00000000-0005-0000-0000-00009A130000}"/>
    <cellStyle name="SAPBEXstdItem 2 2 2" xfId="1823" xr:uid="{00000000-0005-0000-0000-00009B130000}"/>
    <cellStyle name="SAPBEXstdItem 2 2 2 2" xfId="4067" xr:uid="{00000000-0005-0000-0000-00009C130000}"/>
    <cellStyle name="SAPBEXstdItem 2 2 3" xfId="2547" xr:uid="{00000000-0005-0000-0000-00009D130000}"/>
    <cellStyle name="SAPBEXstdItem 2 2 3 2" xfId="4791" xr:uid="{00000000-0005-0000-0000-00009E130000}"/>
    <cellStyle name="SAPBEXstdItem 2 2 4" xfId="3281" xr:uid="{00000000-0005-0000-0000-00009F130000}"/>
    <cellStyle name="SAPBEXstdItem 2 3" xfId="1288" xr:uid="{00000000-0005-0000-0000-0000A0130000}"/>
    <cellStyle name="SAPBEXstdItem 2 3 2" xfId="2075" xr:uid="{00000000-0005-0000-0000-0000A1130000}"/>
    <cellStyle name="SAPBEXstdItem 2 3 2 2" xfId="4319" xr:uid="{00000000-0005-0000-0000-0000A2130000}"/>
    <cellStyle name="SAPBEXstdItem 2 3 3" xfId="2798" xr:uid="{00000000-0005-0000-0000-0000A3130000}"/>
    <cellStyle name="SAPBEXstdItem 2 3 3 2" xfId="5042" xr:uid="{00000000-0005-0000-0000-0000A4130000}"/>
    <cellStyle name="SAPBEXstdItem 2 3 4" xfId="3533" xr:uid="{00000000-0005-0000-0000-0000A5130000}"/>
    <cellStyle name="SAPBEXstdItem 2 4" xfId="1555" xr:uid="{00000000-0005-0000-0000-0000A6130000}"/>
    <cellStyle name="SAPBEXstdItem 2 4 2" xfId="3799" xr:uid="{00000000-0005-0000-0000-0000A7130000}"/>
    <cellStyle name="SAPBEXstdItem 2 5" xfId="3013" xr:uid="{00000000-0005-0000-0000-0000A8130000}"/>
    <cellStyle name="SAPBEXstdItem 3" xfId="1031" xr:uid="{00000000-0005-0000-0000-0000A9130000}"/>
    <cellStyle name="SAPBEXstdItem 3 2" xfId="1819" xr:uid="{00000000-0005-0000-0000-0000AA130000}"/>
    <cellStyle name="SAPBEXstdItem 3 2 2" xfId="4063" xr:uid="{00000000-0005-0000-0000-0000AB130000}"/>
    <cellStyle name="SAPBEXstdItem 3 3" xfId="2543" xr:uid="{00000000-0005-0000-0000-0000AC130000}"/>
    <cellStyle name="SAPBEXstdItem 3 3 2" xfId="4787" xr:uid="{00000000-0005-0000-0000-0000AD130000}"/>
    <cellStyle name="SAPBEXstdItem 3 4" xfId="3277" xr:uid="{00000000-0005-0000-0000-0000AE130000}"/>
    <cellStyle name="SAPBEXstdItem 4" xfId="1285" xr:uid="{00000000-0005-0000-0000-0000AF130000}"/>
    <cellStyle name="SAPBEXstdItem 4 2" xfId="2072" xr:uid="{00000000-0005-0000-0000-0000B0130000}"/>
    <cellStyle name="SAPBEXstdItem 4 2 2" xfId="4316" xr:uid="{00000000-0005-0000-0000-0000B1130000}"/>
    <cellStyle name="SAPBEXstdItem 4 3" xfId="2795" xr:uid="{00000000-0005-0000-0000-0000B2130000}"/>
    <cellStyle name="SAPBEXstdItem 4 3 2" xfId="5039" xr:uid="{00000000-0005-0000-0000-0000B3130000}"/>
    <cellStyle name="SAPBEXstdItem 4 4" xfId="3530" xr:uid="{00000000-0005-0000-0000-0000B4130000}"/>
    <cellStyle name="SAPBEXstdItem 5" xfId="1552" xr:uid="{00000000-0005-0000-0000-0000B5130000}"/>
    <cellStyle name="SAPBEXstdItem 5 2" xfId="3796" xr:uid="{00000000-0005-0000-0000-0000B6130000}"/>
    <cellStyle name="SAPBEXstdItem 6" xfId="3010" xr:uid="{00000000-0005-0000-0000-0000B7130000}"/>
    <cellStyle name="SAPBEXstdItemX" xfId="705" xr:uid="{00000000-0005-0000-0000-0000B8130000}"/>
    <cellStyle name="SAPBEXstdItemX 2" xfId="719" xr:uid="{00000000-0005-0000-0000-0000B9130000}"/>
    <cellStyle name="SAPBEXstdItemX 2 2" xfId="1034" xr:uid="{00000000-0005-0000-0000-0000BA130000}"/>
    <cellStyle name="SAPBEXstdItemX 2 2 2" xfId="1822" xr:uid="{00000000-0005-0000-0000-0000BB130000}"/>
    <cellStyle name="SAPBEXstdItemX 2 2 2 2" xfId="4066" xr:uid="{00000000-0005-0000-0000-0000BC130000}"/>
    <cellStyle name="SAPBEXstdItemX 2 2 3" xfId="2546" xr:uid="{00000000-0005-0000-0000-0000BD130000}"/>
    <cellStyle name="SAPBEXstdItemX 2 2 3 2" xfId="4790" xr:uid="{00000000-0005-0000-0000-0000BE130000}"/>
    <cellStyle name="SAPBEXstdItemX 2 2 4" xfId="3280" xr:uid="{00000000-0005-0000-0000-0000BF130000}"/>
    <cellStyle name="SAPBEXstdItemX 2 3" xfId="1287" xr:uid="{00000000-0005-0000-0000-0000C0130000}"/>
    <cellStyle name="SAPBEXstdItemX 2 3 2" xfId="2074" xr:uid="{00000000-0005-0000-0000-0000C1130000}"/>
    <cellStyle name="SAPBEXstdItemX 2 3 2 2" xfId="4318" xr:uid="{00000000-0005-0000-0000-0000C2130000}"/>
    <cellStyle name="SAPBEXstdItemX 2 3 3" xfId="2797" xr:uid="{00000000-0005-0000-0000-0000C3130000}"/>
    <cellStyle name="SAPBEXstdItemX 2 3 3 2" xfId="5041" xr:uid="{00000000-0005-0000-0000-0000C4130000}"/>
    <cellStyle name="SAPBEXstdItemX 2 3 4" xfId="3532" xr:uid="{00000000-0005-0000-0000-0000C5130000}"/>
    <cellStyle name="SAPBEXstdItemX 2 4" xfId="1554" xr:uid="{00000000-0005-0000-0000-0000C6130000}"/>
    <cellStyle name="SAPBEXstdItemX 2 4 2" xfId="3798" xr:uid="{00000000-0005-0000-0000-0000C7130000}"/>
    <cellStyle name="SAPBEXstdItemX 2 5" xfId="3012" xr:uid="{00000000-0005-0000-0000-0000C8130000}"/>
    <cellStyle name="SAPBEXstdItemX 3" xfId="1032" xr:uid="{00000000-0005-0000-0000-0000C9130000}"/>
    <cellStyle name="SAPBEXstdItemX 3 2" xfId="1820" xr:uid="{00000000-0005-0000-0000-0000CA130000}"/>
    <cellStyle name="SAPBEXstdItemX 3 2 2" xfId="4064" xr:uid="{00000000-0005-0000-0000-0000CB130000}"/>
    <cellStyle name="SAPBEXstdItemX 3 3" xfId="2544" xr:uid="{00000000-0005-0000-0000-0000CC130000}"/>
    <cellStyle name="SAPBEXstdItemX 3 3 2" xfId="4788" xr:uid="{00000000-0005-0000-0000-0000CD130000}"/>
    <cellStyle name="SAPBEXstdItemX 3 4" xfId="3278" xr:uid="{00000000-0005-0000-0000-0000CE130000}"/>
    <cellStyle name="SAPBEXstdItemX 4" xfId="1286" xr:uid="{00000000-0005-0000-0000-0000CF130000}"/>
    <cellStyle name="SAPBEXstdItemX 4 2" xfId="2073" xr:uid="{00000000-0005-0000-0000-0000D0130000}"/>
    <cellStyle name="SAPBEXstdItemX 4 2 2" xfId="4317" xr:uid="{00000000-0005-0000-0000-0000D1130000}"/>
    <cellStyle name="SAPBEXstdItemX 4 3" xfId="2796" xr:uid="{00000000-0005-0000-0000-0000D2130000}"/>
    <cellStyle name="SAPBEXstdItemX 4 3 2" xfId="5040" xr:uid="{00000000-0005-0000-0000-0000D3130000}"/>
    <cellStyle name="SAPBEXstdItemX 4 4" xfId="3531" xr:uid="{00000000-0005-0000-0000-0000D4130000}"/>
    <cellStyle name="SAPBEXstdItemX 5" xfId="1553" xr:uid="{00000000-0005-0000-0000-0000D5130000}"/>
    <cellStyle name="SAPBEXstdItemX 5 2" xfId="3797" xr:uid="{00000000-0005-0000-0000-0000D6130000}"/>
    <cellStyle name="SAPBEXstdItemX 6" xfId="3011" xr:uid="{00000000-0005-0000-0000-0000D7130000}"/>
    <cellStyle name="Standard_NEGS" xfId="706" xr:uid="{00000000-0005-0000-0000-0000D8130000}"/>
    <cellStyle name="Style 1" xfId="707" xr:uid="{00000000-0005-0000-0000-0000D9130000}"/>
    <cellStyle name="subhead" xfId="708" xr:uid="{00000000-0005-0000-0000-0000DA130000}"/>
    <cellStyle name="subhead 2" xfId="709" xr:uid="{00000000-0005-0000-0000-0000DB130000}"/>
    <cellStyle name="Subtotal" xfId="710" xr:uid="{00000000-0005-0000-0000-0000DC130000}"/>
    <cellStyle name="Text Indent A" xfId="711" xr:uid="{00000000-0005-0000-0000-0000DD130000}"/>
    <cellStyle name="Text Indent B" xfId="712" xr:uid="{00000000-0005-0000-0000-0000DE130000}"/>
    <cellStyle name="Text Indent C" xfId="713" xr:uid="{00000000-0005-0000-0000-0000DF130000}"/>
    <cellStyle name="Times New Roman" xfId="714" xr:uid="{00000000-0005-0000-0000-0000E0130000}"/>
    <cellStyle name="Tusental (0)_pldt" xfId="715" xr:uid="{00000000-0005-0000-0000-0000E1130000}"/>
    <cellStyle name="Tusental_pldt" xfId="716" xr:uid="{00000000-0005-0000-0000-0000E2130000}"/>
    <cellStyle name="Valuta (0)_pldt" xfId="717" xr:uid="{00000000-0005-0000-0000-0000E3130000}"/>
    <cellStyle name="Valuta_pldt" xfId="718" xr:uid="{00000000-0005-0000-0000-0000E41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K%20Associates%20File\Valuation%20sheet%20for%20SFA%20Meenaksh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SUMMARY"/>
      <sheetName val="Intangible Asset- I"/>
      <sheetName val="Non-Current Investment- V"/>
      <sheetName val="LT L&amp;A- II"/>
      <sheetName val="ONCFA- III"/>
      <sheetName val="ONCA- IV"/>
      <sheetName val="Anx. to ONCA- IV(i)"/>
      <sheetName val="Inventory- V"/>
      <sheetName val="Trade Receivables- VI"/>
      <sheetName val="Cash &amp; Cash Equivalents- VII"/>
      <sheetName val="ST L&amp;A- VIII"/>
      <sheetName val="OCFA- IX"/>
      <sheetName val="CTA- X"/>
      <sheetName val="OCA- XI"/>
      <sheetName val="MSEDCL Assets"/>
      <sheetName val="SECL Assets"/>
      <sheetName val="WCL Assets"/>
      <sheetName val="Sheet4"/>
    </sheetNames>
    <sheetDataSet>
      <sheetData sheetId="0"/>
      <sheetData sheetId="1">
        <row r="5">
          <cell r="B5" t="str">
            <v>Figures in INR Lakhs</v>
          </cell>
        </row>
        <row r="16">
          <cell r="B16" t="str">
            <v>REMARKS &amp; NOTES:-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workbookViewId="0">
      <selection activeCell="B21" sqref="B21"/>
    </sheetView>
  </sheetViews>
  <sheetFormatPr defaultColWidth="9.140625" defaultRowHeight="15"/>
  <cols>
    <col min="2" max="2" width="39.85546875" bestFit="1" customWidth="1"/>
    <col min="3" max="3" width="16.85546875" customWidth="1"/>
    <col min="4" max="4" width="18.85546875" customWidth="1"/>
  </cols>
  <sheetData>
    <row r="1" spans="1:14" ht="15.75">
      <c r="A1" s="1" t="s">
        <v>0</v>
      </c>
      <c r="B1" s="1" t="s">
        <v>1</v>
      </c>
      <c r="C1" s="121" t="s">
        <v>2</v>
      </c>
      <c r="D1" s="121"/>
      <c r="E1" s="121"/>
      <c r="F1" s="121"/>
      <c r="G1" s="121"/>
      <c r="H1" s="121"/>
      <c r="I1" s="121"/>
      <c r="J1" s="121"/>
      <c r="K1" s="121"/>
      <c r="L1" s="121"/>
      <c r="M1" s="121"/>
      <c r="N1" s="121"/>
    </row>
    <row r="2" spans="1:14">
      <c r="B2" s="2" t="s">
        <v>16</v>
      </c>
    </row>
    <row r="4" spans="1:14" ht="15.75" thickBot="1">
      <c r="B4" s="3" t="s">
        <v>5</v>
      </c>
    </row>
    <row r="5" spans="1:14">
      <c r="A5" s="6" t="s">
        <v>18</v>
      </c>
      <c r="B5" s="7" t="s">
        <v>17</v>
      </c>
      <c r="C5" s="7" t="s">
        <v>3</v>
      </c>
      <c r="D5" s="8" t="s">
        <v>13</v>
      </c>
    </row>
    <row r="6" spans="1:14">
      <c r="A6" s="9"/>
      <c r="B6" s="3"/>
      <c r="D6" s="10"/>
    </row>
    <row r="7" spans="1:14">
      <c r="A7" s="9">
        <v>1</v>
      </c>
      <c r="B7" t="s">
        <v>6</v>
      </c>
      <c r="C7" s="4" t="e">
        <f>+#REF!+#REF!</f>
        <v>#REF!</v>
      </c>
      <c r="D7" s="10" t="e">
        <f>+#REF!</f>
        <v>#REF!</v>
      </c>
    </row>
    <row r="8" spans="1:14">
      <c r="A8" s="9">
        <v>2</v>
      </c>
      <c r="B8" t="s">
        <v>7</v>
      </c>
      <c r="C8" s="4" t="e">
        <f>+#REF!</f>
        <v>#REF!</v>
      </c>
      <c r="D8" s="10"/>
    </row>
    <row r="9" spans="1:14">
      <c r="A9" s="9">
        <v>3</v>
      </c>
      <c r="B9" t="s">
        <v>8</v>
      </c>
      <c r="C9" s="4" t="e">
        <f>+#REF!</f>
        <v>#REF!</v>
      </c>
      <c r="D9" s="10"/>
    </row>
    <row r="10" spans="1:14">
      <c r="A10" s="9">
        <v>4</v>
      </c>
      <c r="B10" t="s">
        <v>9</v>
      </c>
      <c r="C10" s="4" t="e">
        <f>+#REF!</f>
        <v>#REF!</v>
      </c>
      <c r="D10" s="10" t="e">
        <f>+#REF!</f>
        <v>#REF!</v>
      </c>
    </row>
    <row r="11" spans="1:14">
      <c r="A11" s="9">
        <v>5</v>
      </c>
      <c r="B11" t="s">
        <v>4</v>
      </c>
      <c r="C11" s="4" t="e">
        <f>+#REF!</f>
        <v>#REF!</v>
      </c>
      <c r="D11" s="10" t="e">
        <f>+#REF!</f>
        <v>#REF!</v>
      </c>
    </row>
    <row r="12" spans="1:14">
      <c r="A12" s="9">
        <v>7</v>
      </c>
      <c r="B12" t="s">
        <v>10</v>
      </c>
      <c r="C12" s="4" t="e">
        <f>+#REF!</f>
        <v>#REF!</v>
      </c>
      <c r="D12" s="10"/>
    </row>
    <row r="13" spans="1:14">
      <c r="A13" s="9">
        <v>8</v>
      </c>
      <c r="B13" t="s">
        <v>11</v>
      </c>
      <c r="C13" s="4"/>
      <c r="D13" s="10">
        <v>20153353</v>
      </c>
    </row>
    <row r="14" spans="1:14">
      <c r="A14" s="9">
        <v>9</v>
      </c>
      <c r="B14" t="s">
        <v>12</v>
      </c>
      <c r="C14" s="4" t="e">
        <f>+#REF!</f>
        <v>#REF!</v>
      </c>
      <c r="D14" s="11" t="e">
        <f>+#REF!</f>
        <v>#REF!</v>
      </c>
    </row>
    <row r="15" spans="1:14">
      <c r="A15" s="12"/>
      <c r="C15" s="4"/>
      <c r="D15" s="10"/>
    </row>
    <row r="16" spans="1:14" ht="15.75" thickBot="1">
      <c r="A16" s="12"/>
      <c r="C16" s="5" t="e">
        <f>SUM(C7:C15)</f>
        <v>#REF!</v>
      </c>
      <c r="D16" s="13" t="e">
        <f>SUM(D7:D15)</f>
        <v>#REF!</v>
      </c>
    </row>
    <row r="17" spans="1:4" ht="15.75" thickTop="1">
      <c r="A17" s="12"/>
      <c r="B17" t="s">
        <v>14</v>
      </c>
      <c r="C17" s="3" t="e">
        <f>+C16+D16</f>
        <v>#REF!</v>
      </c>
      <c r="D17" s="10"/>
    </row>
    <row r="18" spans="1:4" ht="15.75" thickBot="1">
      <c r="A18" s="14"/>
      <c r="B18" s="15" t="s">
        <v>15</v>
      </c>
      <c r="C18" s="15"/>
      <c r="D18" s="16"/>
    </row>
    <row r="20" spans="1:4" s="17" customFormat="1" ht="56.25">
      <c r="B20" s="18" t="s">
        <v>19</v>
      </c>
      <c r="C20" s="19" t="e">
        <f>+C16/C17*100</f>
        <v>#REF!</v>
      </c>
    </row>
    <row r="21" spans="1:4">
      <c r="C21" s="4"/>
    </row>
  </sheetData>
  <mergeCells count="1">
    <mergeCell ref="C1:N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C6"/>
  <sheetViews>
    <sheetView workbookViewId="0">
      <selection activeCell="B6" sqref="B6"/>
    </sheetView>
  </sheetViews>
  <sheetFormatPr defaultRowHeight="15"/>
  <cols>
    <col min="3" max="3" width="12" bestFit="1" customWidth="1"/>
  </cols>
  <sheetData>
    <row r="2" spans="2:3">
      <c r="B2" t="s">
        <v>6</v>
      </c>
      <c r="C2" t="e">
        <f>#REF!/2</f>
        <v>#REF!</v>
      </c>
    </row>
    <row r="3" spans="2:3">
      <c r="B3" t="s">
        <v>39</v>
      </c>
      <c r="C3" t="e">
        <f>SUM(#REF!)</f>
        <v>#REF!</v>
      </c>
    </row>
    <row r="4" spans="2:3">
      <c r="B4" t="s">
        <v>40</v>
      </c>
      <c r="C4" t="e">
        <f>#REF!</f>
        <v>#REF!</v>
      </c>
    </row>
    <row r="6" spans="2:3">
      <c r="B6" t="s">
        <v>21</v>
      </c>
      <c r="C6" t="e">
        <f>SUM(C2:C4)</f>
        <v>#REF!</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D5"/>
  <sheetViews>
    <sheetView topLeftCell="B1" workbookViewId="0">
      <selection activeCell="D5" sqref="D5"/>
    </sheetView>
  </sheetViews>
  <sheetFormatPr defaultRowHeight="15"/>
  <cols>
    <col min="2" max="2" width="22.5703125" bestFit="1" customWidth="1"/>
    <col min="4" max="4" width="14.85546875" bestFit="1" customWidth="1"/>
  </cols>
  <sheetData>
    <row r="2" spans="2:4">
      <c r="B2" t="s">
        <v>38</v>
      </c>
      <c r="D2" s="23" t="e">
        <f>#REF!</f>
        <v>#REF!</v>
      </c>
    </row>
    <row r="3" spans="2:4">
      <c r="B3" t="s">
        <v>68</v>
      </c>
      <c r="D3" t="e">
        <f>+#REF!+#REF!</f>
        <v>#REF!</v>
      </c>
    </row>
    <row r="5" spans="2:4">
      <c r="D5" s="24" t="e">
        <f>SUM(D2:D3)</f>
        <v>#REF!</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11"/>
  <sheetViews>
    <sheetView workbookViewId="0">
      <selection activeCell="C11" sqref="C11"/>
    </sheetView>
  </sheetViews>
  <sheetFormatPr defaultRowHeight="15"/>
  <cols>
    <col min="2" max="2" width="4.85546875" bestFit="1" customWidth="1"/>
    <col min="3" max="3" width="14.28515625" bestFit="1" customWidth="1"/>
  </cols>
  <sheetData>
    <row r="2" spans="2:3">
      <c r="B2" t="s">
        <v>41</v>
      </c>
      <c r="C2" s="23">
        <v>50414099.780000001</v>
      </c>
    </row>
    <row r="5" spans="2:3">
      <c r="C5" s="24" t="e">
        <f>C2+'SECL Assets'!D2</f>
        <v>#REF!</v>
      </c>
    </row>
    <row r="8" spans="2:3">
      <c r="C8">
        <v>892500000</v>
      </c>
    </row>
    <row r="11" spans="2:3">
      <c r="C11" s="24" t="e">
        <f>+C5-C8</f>
        <v>#REF!</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30"/>
  <sheetViews>
    <sheetView topLeftCell="A10" workbookViewId="0">
      <selection activeCell="D25" sqref="D25"/>
    </sheetView>
  </sheetViews>
  <sheetFormatPr defaultRowHeight="15"/>
  <cols>
    <col min="2" max="2" width="55.140625" bestFit="1" customWidth="1"/>
    <col min="3" max="3" width="14.7109375" bestFit="1" customWidth="1"/>
    <col min="4" max="4" width="12.7109375" bestFit="1" customWidth="1"/>
  </cols>
  <sheetData>
    <row r="2" spans="2:4">
      <c r="B2" t="s">
        <v>42</v>
      </c>
    </row>
    <row r="3" spans="2:4">
      <c r="C3" t="s">
        <v>43</v>
      </c>
    </row>
    <row r="4" spans="2:4">
      <c r="B4" t="s">
        <v>44</v>
      </c>
      <c r="C4" t="s">
        <v>45</v>
      </c>
      <c r="D4" t="s">
        <v>46</v>
      </c>
    </row>
    <row r="5" spans="2:4">
      <c r="B5" t="s">
        <v>47</v>
      </c>
      <c r="D5">
        <v>955</v>
      </c>
    </row>
    <row r="6" spans="2:4">
      <c r="B6" t="s">
        <v>48</v>
      </c>
      <c r="C6">
        <v>0.14000000000000001</v>
      </c>
      <c r="D6">
        <v>133.70000000000002</v>
      </c>
    </row>
    <row r="7" spans="2:4">
      <c r="B7" t="s">
        <v>49</v>
      </c>
      <c r="C7">
        <v>0</v>
      </c>
      <c r="D7">
        <v>0</v>
      </c>
    </row>
    <row r="8" spans="2:4">
      <c r="B8" t="s">
        <v>50</v>
      </c>
      <c r="C8">
        <v>87</v>
      </c>
      <c r="D8">
        <v>87</v>
      </c>
    </row>
    <row r="9" spans="2:4">
      <c r="B9" t="s">
        <v>51</v>
      </c>
      <c r="C9">
        <v>0.3</v>
      </c>
      <c r="D9">
        <v>40.110000000000007</v>
      </c>
    </row>
    <row r="10" spans="2:4">
      <c r="B10" t="s">
        <v>52</v>
      </c>
      <c r="C10">
        <v>0.02</v>
      </c>
      <c r="D10">
        <v>2.6740000000000004</v>
      </c>
    </row>
    <row r="11" spans="2:4">
      <c r="B11" t="s">
        <v>53</v>
      </c>
      <c r="C11">
        <v>7.5</v>
      </c>
      <c r="D11">
        <v>7.5</v>
      </c>
    </row>
    <row r="12" spans="2:4">
      <c r="B12" t="s">
        <v>54</v>
      </c>
      <c r="C12">
        <v>7.5</v>
      </c>
      <c r="D12">
        <v>7.5</v>
      </c>
    </row>
    <row r="13" spans="2:4">
      <c r="B13" t="s">
        <v>55</v>
      </c>
      <c r="C13">
        <v>0</v>
      </c>
      <c r="D13">
        <v>0</v>
      </c>
    </row>
    <row r="14" spans="2:4">
      <c r="B14" t="s">
        <v>56</v>
      </c>
      <c r="C14">
        <v>400</v>
      </c>
      <c r="D14">
        <v>400</v>
      </c>
    </row>
    <row r="15" spans="2:4">
      <c r="B15" t="s">
        <v>57</v>
      </c>
      <c r="C15">
        <v>1.04</v>
      </c>
      <c r="D15">
        <v>1.04</v>
      </c>
    </row>
    <row r="16" spans="2:4">
      <c r="B16" t="s">
        <v>58</v>
      </c>
      <c r="C16">
        <v>0.05</v>
      </c>
      <c r="D16">
        <v>65.5762</v>
      </c>
    </row>
    <row r="17" spans="2:5">
      <c r="B17" t="s">
        <v>59</v>
      </c>
      <c r="D17">
        <v>77</v>
      </c>
    </row>
    <row r="18" spans="2:5">
      <c r="B18" t="s">
        <v>21</v>
      </c>
      <c r="D18">
        <v>1777.1001999999999</v>
      </c>
    </row>
    <row r="20" spans="2:5">
      <c r="B20" t="s">
        <v>60</v>
      </c>
      <c r="C20">
        <v>1537</v>
      </c>
      <c r="D20">
        <v>1537</v>
      </c>
    </row>
    <row r="21" spans="2:5">
      <c r="B21" t="s">
        <v>61</v>
      </c>
      <c r="D21">
        <v>0</v>
      </c>
    </row>
    <row r="22" spans="2:5">
      <c r="B22" t="s">
        <v>62</v>
      </c>
      <c r="D22">
        <v>0</v>
      </c>
    </row>
    <row r="23" spans="2:5">
      <c r="B23" t="s">
        <v>63</v>
      </c>
      <c r="C23">
        <v>0</v>
      </c>
      <c r="D23">
        <v>0</v>
      </c>
    </row>
    <row r="24" spans="2:5">
      <c r="B24" t="s">
        <v>64</v>
      </c>
      <c r="C24">
        <v>0</v>
      </c>
      <c r="D24">
        <v>0</v>
      </c>
    </row>
    <row r="25" spans="2:5">
      <c r="B25" t="s">
        <v>58</v>
      </c>
      <c r="C25">
        <v>0.05</v>
      </c>
      <c r="D25">
        <v>76.850000000000009</v>
      </c>
    </row>
    <row r="26" spans="2:5">
      <c r="B26" t="s">
        <v>65</v>
      </c>
      <c r="D26">
        <v>1613.85</v>
      </c>
      <c r="E26">
        <f>D26/D30</f>
        <v>0.43191919835968068</v>
      </c>
    </row>
    <row r="28" spans="2:5">
      <c r="B28" t="s">
        <v>66</v>
      </c>
      <c r="C28">
        <v>345.51256000000001</v>
      </c>
      <c r="D28">
        <v>345.51256000000001</v>
      </c>
    </row>
    <row r="30" spans="2:5">
      <c r="B30" t="s">
        <v>67</v>
      </c>
      <c r="D30">
        <v>3736.4627599999999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I20"/>
  <sheetViews>
    <sheetView zoomScaleNormal="100" workbookViewId="0">
      <pane ySplit="4" topLeftCell="A5" activePane="bottomLeft" state="frozen"/>
      <selection pane="bottomLeft" activeCell="F8" sqref="F8"/>
    </sheetView>
  </sheetViews>
  <sheetFormatPr defaultColWidth="9" defaultRowHeight="12.75"/>
  <cols>
    <col min="1" max="1" width="9" style="41"/>
    <col min="2" max="2" width="7" style="41" bestFit="1" customWidth="1"/>
    <col min="3" max="3" width="37.42578125" style="41" bestFit="1" customWidth="1"/>
    <col min="4" max="4" width="19.140625" style="42" customWidth="1"/>
    <col min="5" max="5" width="17.5703125" style="42" bestFit="1" customWidth="1"/>
    <col min="6" max="6" width="17.5703125" style="42" customWidth="1"/>
    <col min="7" max="7" width="10.7109375" style="41" bestFit="1" customWidth="1"/>
    <col min="8" max="8" width="11" style="41" bestFit="1" customWidth="1"/>
    <col min="9" max="9" width="16.85546875" style="41" customWidth="1"/>
    <col min="10" max="10" width="15.7109375" style="41" customWidth="1"/>
    <col min="11" max="16384" width="9" style="41"/>
  </cols>
  <sheetData>
    <row r="2" spans="2:9">
      <c r="B2" s="122" t="s">
        <v>76</v>
      </c>
      <c r="C2" s="122"/>
      <c r="D2" s="122"/>
      <c r="E2" s="122"/>
      <c r="F2" s="123"/>
      <c r="G2" s="122"/>
    </row>
    <row r="3" spans="2:9">
      <c r="B3" s="130" t="s">
        <v>167</v>
      </c>
      <c r="C3" s="130"/>
      <c r="D3" s="130"/>
      <c r="E3" s="130"/>
      <c r="F3" s="131"/>
      <c r="G3" s="130"/>
    </row>
    <row r="4" spans="2:9" ht="46.5" customHeight="1">
      <c r="B4" s="43" t="s">
        <v>27</v>
      </c>
      <c r="C4" s="43" t="s">
        <v>2</v>
      </c>
      <c r="D4" s="44" t="s">
        <v>72</v>
      </c>
      <c r="E4" s="44" t="s">
        <v>32</v>
      </c>
      <c r="F4" s="44" t="s">
        <v>97</v>
      </c>
      <c r="G4" s="43" t="s">
        <v>28</v>
      </c>
    </row>
    <row r="5" spans="2:9">
      <c r="B5" s="132" t="s">
        <v>73</v>
      </c>
      <c r="C5" s="132"/>
      <c r="D5" s="132"/>
      <c r="E5" s="132"/>
      <c r="F5" s="133"/>
      <c r="G5" s="132"/>
    </row>
    <row r="6" spans="2:9">
      <c r="B6" s="56">
        <v>1</v>
      </c>
      <c r="C6" s="86" t="s">
        <v>165</v>
      </c>
      <c r="D6" s="45">
        <f>'Property, Plant &amp; Equipment-I'!D6</f>
        <v>71.552899999999994</v>
      </c>
      <c r="E6" s="45">
        <f>'Property, Plant &amp; Equipment-I'!E6</f>
        <v>0</v>
      </c>
      <c r="F6" s="45">
        <f>'Property, Plant &amp; Equipment-I'!F6</f>
        <v>0</v>
      </c>
      <c r="G6" s="57" t="s">
        <v>36</v>
      </c>
    </row>
    <row r="7" spans="2:9">
      <c r="B7" s="56">
        <v>2</v>
      </c>
      <c r="C7" s="86" t="s">
        <v>166</v>
      </c>
      <c r="D7" s="45">
        <f>'CWIP-II'!D6</f>
        <v>1148.85292</v>
      </c>
      <c r="E7" s="45">
        <f>'CWIP-II'!E6</f>
        <v>0</v>
      </c>
      <c r="F7" s="45">
        <f>'CWIP-II'!F6</f>
        <v>0</v>
      </c>
      <c r="G7" s="57" t="s">
        <v>91</v>
      </c>
    </row>
    <row r="8" spans="2:9">
      <c r="B8" s="56">
        <v>3</v>
      </c>
      <c r="C8" s="86" t="s">
        <v>86</v>
      </c>
      <c r="D8" s="45">
        <f>'NCI-III'!E13</f>
        <v>19.003600000000002</v>
      </c>
      <c r="E8" s="45">
        <f>'NCI-III'!I13</f>
        <v>0</v>
      </c>
      <c r="F8" s="45">
        <f>'NCI-III'!J13</f>
        <v>0</v>
      </c>
      <c r="G8" s="57" t="s">
        <v>92</v>
      </c>
    </row>
    <row r="9" spans="2:9">
      <c r="B9" s="56">
        <v>4</v>
      </c>
      <c r="C9" s="63" t="s">
        <v>9</v>
      </c>
      <c r="D9" s="45">
        <f>'LT L&amp;A-IV'!D8</f>
        <v>800.67360000000008</v>
      </c>
      <c r="E9" s="45">
        <f>'LT L&amp;A-IV'!H8</f>
        <v>15.188750000000001</v>
      </c>
      <c r="F9" s="45">
        <f>'LT L&amp;A-IV'!I8</f>
        <v>12.151000000000002</v>
      </c>
      <c r="G9" s="57" t="s">
        <v>37</v>
      </c>
    </row>
    <row r="10" spans="2:9">
      <c r="B10" s="56">
        <v>5</v>
      </c>
      <c r="C10" s="40" t="s">
        <v>85</v>
      </c>
      <c r="D10" s="45">
        <f>'ONCA-V'!C9</f>
        <v>261.42998999999998</v>
      </c>
      <c r="E10" s="45">
        <f>'ONCA-V'!D9</f>
        <v>255.18766499999998</v>
      </c>
      <c r="F10" s="45">
        <f>'ONCA-V'!E9</f>
        <v>254.998696</v>
      </c>
      <c r="G10" s="118" t="s">
        <v>163</v>
      </c>
    </row>
    <row r="11" spans="2:9">
      <c r="B11" s="56">
        <v>6</v>
      </c>
      <c r="C11" s="40" t="s">
        <v>77</v>
      </c>
      <c r="D11" s="45">
        <f>'Cash &amp; Cash Equivalents- VI'!C7</f>
        <v>37.921579999999999</v>
      </c>
      <c r="E11" s="45">
        <f>'Cash &amp; Cash Equivalents- VI'!E7</f>
        <v>37.921579999999999</v>
      </c>
      <c r="F11" s="45">
        <f>'Cash &amp; Cash Equivalents- VI'!F7</f>
        <v>37.921579999999999</v>
      </c>
      <c r="G11" s="118" t="s">
        <v>164</v>
      </c>
    </row>
    <row r="12" spans="2:9">
      <c r="B12" s="129" t="s">
        <v>21</v>
      </c>
      <c r="C12" s="129"/>
      <c r="D12" s="46">
        <f>SUM(D6:D11)</f>
        <v>2339.4345900000003</v>
      </c>
      <c r="E12" s="46">
        <f>SUM(E6:E11)</f>
        <v>308.29799500000001</v>
      </c>
      <c r="F12" s="58">
        <f>SUM(F6:F11)</f>
        <v>305.07127600000001</v>
      </c>
      <c r="G12" s="47"/>
      <c r="I12" s="48"/>
    </row>
    <row r="13" spans="2:9" ht="12" customHeight="1">
      <c r="B13" s="125" t="s">
        <v>20</v>
      </c>
      <c r="C13" s="126"/>
      <c r="D13" s="126"/>
      <c r="E13" s="126"/>
      <c r="F13" s="127"/>
      <c r="G13" s="128"/>
    </row>
    <row r="14" spans="2:9" ht="253.5" customHeight="1">
      <c r="B14" s="124" t="s">
        <v>129</v>
      </c>
      <c r="C14" s="124"/>
      <c r="D14" s="124"/>
      <c r="E14" s="124"/>
      <c r="F14" s="124"/>
      <c r="G14" s="124"/>
    </row>
    <row r="15" spans="2:9" ht="33.75" customHeight="1">
      <c r="B15" s="49"/>
      <c r="C15" s="49"/>
      <c r="D15" s="49"/>
      <c r="E15" s="49"/>
      <c r="F15" s="49"/>
      <c r="G15" s="49"/>
    </row>
    <row r="16" spans="2:9" ht="23.25" customHeight="1">
      <c r="B16" s="50"/>
      <c r="C16" s="50"/>
      <c r="D16" s="50"/>
      <c r="E16" s="50"/>
      <c r="F16" s="50"/>
      <c r="G16" s="50"/>
    </row>
    <row r="17" spans="2:7" ht="36" customHeight="1">
      <c r="B17" s="49"/>
      <c r="C17" s="49"/>
      <c r="D17" s="49"/>
      <c r="E17" s="49"/>
      <c r="F17" s="49"/>
      <c r="G17" s="49"/>
    </row>
    <row r="18" spans="2:7" ht="33.75" customHeight="1">
      <c r="B18" s="49"/>
      <c r="C18" s="49"/>
      <c r="D18" s="49"/>
      <c r="E18" s="49"/>
      <c r="F18" s="49"/>
      <c r="G18" s="49"/>
    </row>
    <row r="19" spans="2:7" ht="30" customHeight="1">
      <c r="B19" s="51"/>
      <c r="C19" s="51"/>
      <c r="D19" s="51"/>
      <c r="E19" s="51"/>
      <c r="F19" s="51"/>
      <c r="G19" s="51"/>
    </row>
    <row r="20" spans="2:7" ht="48.75" customHeight="1">
      <c r="B20" s="51"/>
      <c r="C20" s="51"/>
      <c r="D20" s="51"/>
      <c r="E20" s="51"/>
      <c r="F20" s="51"/>
      <c r="G20" s="51"/>
    </row>
  </sheetData>
  <mergeCells count="6">
    <mergeCell ref="B2:G2"/>
    <mergeCell ref="B14:G14"/>
    <mergeCell ref="B13:G13"/>
    <mergeCell ref="B12:C12"/>
    <mergeCell ref="B3:G3"/>
    <mergeCell ref="B5:G5"/>
  </mergeCell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03AD9-F442-4663-95D7-8E5BCA7CAB3C}">
  <dimension ref="B2:H23"/>
  <sheetViews>
    <sheetView workbookViewId="0">
      <selection activeCell="A5" sqref="A5:XFD5"/>
    </sheetView>
  </sheetViews>
  <sheetFormatPr defaultRowHeight="15"/>
  <cols>
    <col min="1" max="1" width="6.140625" customWidth="1"/>
    <col min="2" max="2" width="6.28515625" style="114" customWidth="1"/>
    <col min="3" max="3" width="30.42578125" style="109" customWidth="1"/>
    <col min="4" max="4" width="11.5703125" style="115" customWidth="1"/>
    <col min="5" max="5" width="15.140625" style="115" customWidth="1"/>
    <col min="6" max="6" width="15.5703125" style="115" customWidth="1"/>
    <col min="7" max="7" width="14.7109375" style="115" bestFit="1" customWidth="1"/>
    <col min="8" max="8" width="17.42578125" style="115" customWidth="1"/>
    <col min="9" max="9" width="25.42578125" customWidth="1"/>
    <col min="11" max="11" width="10" bestFit="1" customWidth="1"/>
  </cols>
  <sheetData>
    <row r="2" spans="2:8" ht="15" customHeight="1">
      <c r="B2" s="134" t="s">
        <v>168</v>
      </c>
      <c r="C2" s="134"/>
      <c r="D2" s="134"/>
      <c r="E2" s="134"/>
      <c r="F2" s="134"/>
      <c r="G2" s="134"/>
      <c r="H2"/>
    </row>
    <row r="3" spans="2:8" ht="48" customHeight="1">
      <c r="B3" s="104" t="s">
        <v>27</v>
      </c>
      <c r="C3" s="104" t="s">
        <v>149</v>
      </c>
      <c r="D3" s="21" t="s">
        <v>72</v>
      </c>
      <c r="E3" s="105" t="s">
        <v>93</v>
      </c>
      <c r="F3" s="105" t="s">
        <v>150</v>
      </c>
      <c r="G3" s="105" t="s">
        <v>22</v>
      </c>
      <c r="H3"/>
    </row>
    <row r="4" spans="2:8" ht="18" customHeight="1">
      <c r="B4" s="135" t="s">
        <v>151</v>
      </c>
      <c r="C4" s="136"/>
      <c r="D4" s="136"/>
      <c r="E4" s="136"/>
      <c r="F4" s="136"/>
      <c r="G4" s="137"/>
      <c r="H4"/>
    </row>
    <row r="5" spans="2:8" ht="45">
      <c r="B5" s="106">
        <v>1</v>
      </c>
      <c r="C5" s="107" t="s">
        <v>152</v>
      </c>
      <c r="D5" s="119">
        <f>7155290/10^5</f>
        <v>71.552899999999994</v>
      </c>
      <c r="E5" s="119">
        <v>0</v>
      </c>
      <c r="F5" s="119">
        <v>0</v>
      </c>
      <c r="G5" s="108" t="s">
        <v>153</v>
      </c>
      <c r="H5"/>
    </row>
    <row r="6" spans="2:8" s="109" customFormat="1">
      <c r="B6" s="110"/>
      <c r="C6" s="111" t="s">
        <v>21</v>
      </c>
      <c r="D6" s="112">
        <f>SUM(D5:D5)</f>
        <v>71.552899999999994</v>
      </c>
      <c r="E6" s="112">
        <f>SUM(E5:E5)</f>
        <v>0</v>
      </c>
      <c r="F6" s="112">
        <f>SUM(F5:F5)</f>
        <v>0</v>
      </c>
      <c r="G6" s="113"/>
    </row>
    <row r="7" spans="2:8">
      <c r="B7"/>
      <c r="C7"/>
      <c r="D7"/>
      <c r="E7"/>
      <c r="F7"/>
      <c r="G7"/>
      <c r="H7"/>
    </row>
    <row r="8" spans="2:8" ht="15" hidden="1" customHeight="1">
      <c r="B8"/>
      <c r="C8"/>
      <c r="D8"/>
      <c r="E8"/>
      <c r="F8"/>
      <c r="G8"/>
      <c r="H8"/>
    </row>
    <row r="9" spans="2:8" ht="15" hidden="1" customHeight="1">
      <c r="B9"/>
      <c r="C9"/>
      <c r="D9"/>
      <c r="E9"/>
      <c r="F9"/>
      <c r="G9"/>
      <c r="H9"/>
    </row>
    <row r="10" spans="2:8" ht="15" hidden="1" customHeight="1">
      <c r="B10"/>
      <c r="C10"/>
      <c r="D10"/>
      <c r="E10"/>
      <c r="F10"/>
      <c r="G10"/>
      <c r="H10"/>
    </row>
    <row r="11" spans="2:8" ht="15" hidden="1" customHeight="1">
      <c r="B11"/>
      <c r="C11"/>
      <c r="D11"/>
      <c r="E11"/>
      <c r="F11"/>
      <c r="G11"/>
      <c r="H11"/>
    </row>
    <row r="12" spans="2:8" ht="15" hidden="1" customHeight="1">
      <c r="B12"/>
      <c r="C12"/>
      <c r="D12"/>
      <c r="E12"/>
      <c r="F12"/>
      <c r="G12"/>
      <c r="H12"/>
    </row>
    <row r="13" spans="2:8" ht="30" hidden="1" customHeight="1">
      <c r="B13"/>
      <c r="C13"/>
      <c r="D13"/>
      <c r="E13"/>
      <c r="F13"/>
      <c r="G13"/>
      <c r="H13"/>
    </row>
    <row r="14" spans="2:8" ht="28.5" hidden="1" customHeight="1">
      <c r="B14"/>
      <c r="C14"/>
      <c r="D14"/>
      <c r="E14"/>
      <c r="F14"/>
      <c r="G14"/>
      <c r="H14"/>
    </row>
    <row r="15" spans="2:8" ht="32.25" hidden="1" customHeight="1">
      <c r="B15"/>
      <c r="C15"/>
      <c r="D15"/>
      <c r="E15"/>
      <c r="F15"/>
      <c r="G15"/>
      <c r="H15"/>
    </row>
    <row r="16" spans="2:8" ht="32.25" hidden="1" customHeight="1">
      <c r="B16"/>
      <c r="C16"/>
      <c r="D16"/>
      <c r="E16"/>
      <c r="F16"/>
      <c r="G16"/>
      <c r="H16"/>
    </row>
    <row r="17" spans="2:8" ht="93" hidden="1" customHeight="1">
      <c r="B17"/>
      <c r="C17"/>
      <c r="D17"/>
      <c r="E17"/>
      <c r="F17"/>
      <c r="G17"/>
      <c r="H17"/>
    </row>
    <row r="18" spans="2:8" ht="30" hidden="1" customHeight="1">
      <c r="B18"/>
      <c r="C18"/>
      <c r="D18"/>
      <c r="E18"/>
      <c r="F18"/>
      <c r="G18"/>
      <c r="H18"/>
    </row>
    <row r="19" spans="2:8" ht="15" hidden="1" customHeight="1">
      <c r="B19"/>
      <c r="C19"/>
      <c r="D19"/>
      <c r="E19"/>
      <c r="F19"/>
      <c r="G19"/>
      <c r="H19"/>
    </row>
    <row r="20" spans="2:8" ht="15" hidden="1" customHeight="1">
      <c r="B20"/>
      <c r="C20"/>
      <c r="D20"/>
      <c r="E20"/>
      <c r="F20"/>
      <c r="G20"/>
      <c r="H20"/>
    </row>
    <row r="21" spans="2:8" ht="15" hidden="1" customHeight="1">
      <c r="B21"/>
      <c r="C21"/>
      <c r="D21"/>
      <c r="E21"/>
      <c r="F21"/>
      <c r="G21"/>
      <c r="H21"/>
    </row>
    <row r="22" spans="2:8">
      <c r="B22"/>
      <c r="C22"/>
      <c r="D22"/>
      <c r="E22"/>
      <c r="F22"/>
      <c r="G22"/>
      <c r="H22"/>
    </row>
    <row r="23" spans="2:8">
      <c r="B23"/>
      <c r="C23"/>
      <c r="D23"/>
      <c r="E23"/>
      <c r="F23"/>
      <c r="G23"/>
      <c r="H23"/>
    </row>
  </sheetData>
  <mergeCells count="2">
    <mergeCell ref="B2:G2"/>
    <mergeCell ref="B4:G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A6485-D82C-4237-AC40-BE14EB260A07}">
  <dimension ref="B2:H13"/>
  <sheetViews>
    <sheetView workbookViewId="0">
      <selection activeCell="D3" sqref="D3"/>
    </sheetView>
  </sheetViews>
  <sheetFormatPr defaultRowHeight="15"/>
  <cols>
    <col min="1" max="1" width="6.5703125" customWidth="1"/>
    <col min="2" max="2" width="6.28515625" style="114" customWidth="1"/>
    <col min="3" max="3" width="20.5703125" style="109" customWidth="1"/>
    <col min="4" max="4" width="14.42578125" style="115" bestFit="1" customWidth="1"/>
    <col min="5" max="5" width="15.85546875" style="115" customWidth="1"/>
    <col min="6" max="6" width="19.7109375" style="115" customWidth="1"/>
    <col min="7" max="7" width="30.42578125" style="115" customWidth="1"/>
    <col min="8" max="8" width="25.42578125" customWidth="1"/>
  </cols>
  <sheetData>
    <row r="2" spans="2:8" ht="15" customHeight="1">
      <c r="B2" s="141" t="s">
        <v>155</v>
      </c>
      <c r="C2" s="142"/>
      <c r="D2" s="142"/>
      <c r="E2" s="142"/>
      <c r="F2" s="142"/>
      <c r="G2" s="143"/>
    </row>
    <row r="3" spans="2:8" ht="48" customHeight="1">
      <c r="B3" s="104" t="s">
        <v>27</v>
      </c>
      <c r="C3" s="104" t="s">
        <v>149</v>
      </c>
      <c r="D3" s="21" t="s">
        <v>72</v>
      </c>
      <c r="E3" s="105" t="s">
        <v>93</v>
      </c>
      <c r="F3" s="105" t="s">
        <v>150</v>
      </c>
      <c r="G3" s="105" t="s">
        <v>22</v>
      </c>
    </row>
    <row r="4" spans="2:8" ht="18" customHeight="1">
      <c r="B4" s="135" t="s">
        <v>151</v>
      </c>
      <c r="C4" s="136"/>
      <c r="D4" s="136"/>
      <c r="E4" s="136"/>
      <c r="F4" s="136"/>
      <c r="G4" s="137"/>
    </row>
    <row r="5" spans="2:8" ht="30">
      <c r="B5" s="116">
        <v>1</v>
      </c>
      <c r="C5" s="117" t="s">
        <v>155</v>
      </c>
      <c r="D5" s="119">
        <f>114885292/10^5</f>
        <v>1148.85292</v>
      </c>
      <c r="E5" s="120">
        <v>0</v>
      </c>
      <c r="F5" s="120">
        <f>E5</f>
        <v>0</v>
      </c>
      <c r="G5" s="117" t="s">
        <v>156</v>
      </c>
    </row>
    <row r="6" spans="2:8">
      <c r="B6" s="110"/>
      <c r="C6" s="111" t="s">
        <v>21</v>
      </c>
      <c r="D6" s="112">
        <f>SUM(D5)</f>
        <v>1148.85292</v>
      </c>
      <c r="E6" s="112">
        <f t="shared" ref="E6:F6" si="0">SUM(E5)</f>
        <v>0</v>
      </c>
      <c r="F6" s="112">
        <f t="shared" si="0"/>
        <v>0</v>
      </c>
      <c r="G6" s="113"/>
    </row>
    <row r="7" spans="2:8" hidden="1">
      <c r="B7" s="144" t="s">
        <v>154</v>
      </c>
      <c r="C7" s="145"/>
      <c r="D7" s="145"/>
      <c r="E7" s="145"/>
      <c r="F7" s="145"/>
      <c r="G7" s="146"/>
    </row>
    <row r="8" spans="2:8" hidden="1">
      <c r="B8" s="147" t="s">
        <v>157</v>
      </c>
      <c r="C8" s="148"/>
      <c r="D8" s="148"/>
      <c r="E8" s="148"/>
      <c r="F8" s="148"/>
      <c r="G8" s="149"/>
    </row>
    <row r="9" spans="2:8" hidden="1">
      <c r="B9" s="138" t="s">
        <v>158</v>
      </c>
      <c r="C9" s="139"/>
      <c r="D9" s="139"/>
      <c r="E9" s="139"/>
      <c r="F9" s="139"/>
      <c r="G9" s="140"/>
    </row>
    <row r="10" spans="2:8" ht="27" hidden="1" customHeight="1">
      <c r="B10" s="138" t="s">
        <v>159</v>
      </c>
      <c r="C10" s="139"/>
      <c r="D10" s="139"/>
      <c r="E10" s="139"/>
      <c r="F10" s="139"/>
      <c r="G10" s="140"/>
    </row>
    <row r="11" spans="2:8" ht="29.25" hidden="1" customHeight="1">
      <c r="B11" s="138" t="s">
        <v>160</v>
      </c>
      <c r="C11" s="139"/>
      <c r="D11" s="139"/>
      <c r="E11" s="139"/>
      <c r="F11" s="139"/>
      <c r="G11" s="140"/>
    </row>
    <row r="12" spans="2:8" ht="30" hidden="1" customHeight="1">
      <c r="B12" s="138" t="s">
        <v>161</v>
      </c>
      <c r="C12" s="139"/>
      <c r="D12" s="139"/>
      <c r="E12" s="139"/>
      <c r="F12" s="139"/>
      <c r="G12" s="140"/>
    </row>
    <row r="13" spans="2:8" hidden="1">
      <c r="H13" t="s">
        <v>162</v>
      </c>
    </row>
  </sheetData>
  <mergeCells count="8">
    <mergeCell ref="B11:G11"/>
    <mergeCell ref="B12:G12"/>
    <mergeCell ref="B2:G2"/>
    <mergeCell ref="B4:G4"/>
    <mergeCell ref="B7:G7"/>
    <mergeCell ref="B8:G8"/>
    <mergeCell ref="B9:G9"/>
    <mergeCell ref="B10:G1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17"/>
  <sheetViews>
    <sheetView zoomScaleNormal="100" workbookViewId="0">
      <pane ySplit="1" topLeftCell="A2" activePane="bottomLeft" state="frozen"/>
      <selection pane="bottomLeft" activeCell="B2" sqref="B2:K13"/>
    </sheetView>
  </sheetViews>
  <sheetFormatPr defaultRowHeight="12"/>
  <cols>
    <col min="1" max="1" width="9.140625" style="27"/>
    <col min="2" max="2" width="5.42578125" style="27" bestFit="1" customWidth="1"/>
    <col min="3" max="3" width="15.5703125" style="27" customWidth="1"/>
    <col min="4" max="4" width="11.85546875" style="27" customWidth="1"/>
    <col min="5" max="5" width="9.85546875" style="27" customWidth="1"/>
    <col min="6" max="6" width="9.7109375" style="27" hidden="1" customWidth="1"/>
    <col min="7" max="7" width="10.140625" style="27" hidden="1" customWidth="1"/>
    <col min="8" max="8" width="13.42578125" style="27" hidden="1" customWidth="1"/>
    <col min="9" max="10" width="11" style="27" customWidth="1"/>
    <col min="11" max="11" width="26.42578125" style="27" customWidth="1"/>
    <col min="12" max="16384" width="9.140625" style="27"/>
  </cols>
  <sheetData>
    <row r="2" spans="2:11">
      <c r="B2" s="150" t="s">
        <v>87</v>
      </c>
      <c r="C2" s="150"/>
      <c r="D2" s="150"/>
      <c r="E2" s="150"/>
      <c r="F2" s="150"/>
      <c r="G2" s="150"/>
      <c r="H2" s="150"/>
      <c r="I2" s="150"/>
      <c r="J2" s="150"/>
      <c r="K2" s="150"/>
    </row>
    <row r="3" spans="2:11" ht="15" customHeight="1">
      <c r="B3" s="158" t="str">
        <f>SUMMARY!B3</f>
        <v>Details as on 31st March 2022</v>
      </c>
      <c r="C3" s="159"/>
      <c r="D3" s="159"/>
      <c r="E3" s="159"/>
      <c r="F3" s="159"/>
      <c r="G3" s="159"/>
      <c r="H3" s="159"/>
      <c r="I3" s="159"/>
      <c r="J3" s="159"/>
      <c r="K3" s="160"/>
    </row>
    <row r="4" spans="2:11" ht="48">
      <c r="B4" s="53" t="s">
        <v>0</v>
      </c>
      <c r="C4" s="53" t="s">
        <v>88</v>
      </c>
      <c r="D4" s="53" t="s">
        <v>116</v>
      </c>
      <c r="E4" s="53" t="s">
        <v>89</v>
      </c>
      <c r="F4" s="53" t="s">
        <v>90</v>
      </c>
      <c r="G4" s="53" t="s">
        <v>102</v>
      </c>
      <c r="H4" s="37" t="s">
        <v>94</v>
      </c>
      <c r="I4" s="53" t="s">
        <v>93</v>
      </c>
      <c r="J4" s="53" t="s">
        <v>95</v>
      </c>
      <c r="K4" s="53" t="s">
        <v>22</v>
      </c>
    </row>
    <row r="5" spans="2:11">
      <c r="B5" s="161" t="str">
        <f>SUMMARY!B5</f>
        <v>Figures in INR Lakhs</v>
      </c>
      <c r="C5" s="162"/>
      <c r="D5" s="162"/>
      <c r="E5" s="162"/>
      <c r="F5" s="162"/>
      <c r="G5" s="162"/>
      <c r="H5" s="162"/>
      <c r="I5" s="162"/>
      <c r="J5" s="162"/>
      <c r="K5" s="163"/>
    </row>
    <row r="6" spans="2:11" ht="132.75" customHeight="1">
      <c r="B6" s="72">
        <v>1</v>
      </c>
      <c r="C6" s="92" t="s">
        <v>101</v>
      </c>
      <c r="D6" s="65" t="s">
        <v>100</v>
      </c>
      <c r="E6" s="66">
        <v>10.002599999999999</v>
      </c>
      <c r="F6" s="70">
        <v>100000</v>
      </c>
      <c r="G6" s="71">
        <f t="shared" ref="G6:G12" si="0">(E6*100000)/F6</f>
        <v>10.002599999999999</v>
      </c>
      <c r="H6" s="65" t="s">
        <v>100</v>
      </c>
      <c r="I6" s="87" t="s">
        <v>119</v>
      </c>
      <c r="J6" s="87" t="s">
        <v>119</v>
      </c>
      <c r="K6" s="155" t="s">
        <v>127</v>
      </c>
    </row>
    <row r="7" spans="2:11" ht="146.25" customHeight="1">
      <c r="B7" s="74">
        <v>2</v>
      </c>
      <c r="C7" s="73" t="s">
        <v>103</v>
      </c>
      <c r="D7" s="75" t="s">
        <v>100</v>
      </c>
      <c r="E7" s="66">
        <v>1</v>
      </c>
      <c r="F7" s="70">
        <v>10000</v>
      </c>
      <c r="G7" s="71">
        <f t="shared" si="0"/>
        <v>10</v>
      </c>
      <c r="H7" s="65" t="s">
        <v>100</v>
      </c>
      <c r="I7" s="87" t="s">
        <v>119</v>
      </c>
      <c r="J7" s="87" t="s">
        <v>119</v>
      </c>
      <c r="K7" s="156"/>
    </row>
    <row r="8" spans="2:11" ht="150.75" customHeight="1">
      <c r="B8" s="72">
        <v>3</v>
      </c>
      <c r="C8" s="73" t="s">
        <v>104</v>
      </c>
      <c r="D8" s="75" t="s">
        <v>100</v>
      </c>
      <c r="E8" s="66">
        <v>1</v>
      </c>
      <c r="F8" s="70">
        <v>10000</v>
      </c>
      <c r="G8" s="71">
        <f t="shared" si="0"/>
        <v>10</v>
      </c>
      <c r="H8" s="65" t="s">
        <v>100</v>
      </c>
      <c r="I8" s="87" t="s">
        <v>119</v>
      </c>
      <c r="J8" s="87" t="s">
        <v>119</v>
      </c>
      <c r="K8" s="156"/>
    </row>
    <row r="9" spans="2:11" ht="94.5" customHeight="1">
      <c r="B9" s="74">
        <v>4</v>
      </c>
      <c r="C9" s="73" t="s">
        <v>105</v>
      </c>
      <c r="D9" s="75" t="s">
        <v>100</v>
      </c>
      <c r="E9" s="66">
        <v>5</v>
      </c>
      <c r="F9" s="70">
        <v>50000</v>
      </c>
      <c r="G9" s="71">
        <f t="shared" si="0"/>
        <v>10</v>
      </c>
      <c r="H9" s="65" t="s">
        <v>100</v>
      </c>
      <c r="I9" s="87" t="s">
        <v>119</v>
      </c>
      <c r="J9" s="87" t="s">
        <v>119</v>
      </c>
      <c r="K9" s="156"/>
    </row>
    <row r="10" spans="2:11" ht="94.5" customHeight="1">
      <c r="B10" s="72">
        <v>5</v>
      </c>
      <c r="C10" s="73" t="s">
        <v>106</v>
      </c>
      <c r="D10" s="75" t="s">
        <v>100</v>
      </c>
      <c r="E10" s="66">
        <v>1</v>
      </c>
      <c r="F10" s="70">
        <v>10000</v>
      </c>
      <c r="G10" s="71">
        <f t="shared" si="0"/>
        <v>10</v>
      </c>
      <c r="H10" s="65" t="s">
        <v>100</v>
      </c>
      <c r="I10" s="87" t="s">
        <v>119</v>
      </c>
      <c r="J10" s="87" t="s">
        <v>119</v>
      </c>
      <c r="K10" s="156"/>
    </row>
    <row r="11" spans="2:11" ht="94.5" customHeight="1">
      <c r="B11" s="74">
        <v>6</v>
      </c>
      <c r="C11" s="73" t="s">
        <v>107</v>
      </c>
      <c r="D11" s="75" t="s">
        <v>100</v>
      </c>
      <c r="E11" s="66">
        <v>1</v>
      </c>
      <c r="F11" s="70">
        <v>10000</v>
      </c>
      <c r="G11" s="71">
        <f t="shared" si="0"/>
        <v>10</v>
      </c>
      <c r="H11" s="65" t="s">
        <v>100</v>
      </c>
      <c r="I11" s="87" t="s">
        <v>119</v>
      </c>
      <c r="J11" s="87" t="s">
        <v>119</v>
      </c>
      <c r="K11" s="157"/>
    </row>
    <row r="12" spans="2:11" ht="136.5" customHeight="1">
      <c r="B12" s="72">
        <v>7</v>
      </c>
      <c r="C12" s="73" t="s">
        <v>108</v>
      </c>
      <c r="D12" s="75" t="s">
        <v>100</v>
      </c>
      <c r="E12" s="77">
        <v>1E-3</v>
      </c>
      <c r="F12" s="70">
        <v>10</v>
      </c>
      <c r="G12" s="71">
        <f t="shared" si="0"/>
        <v>10</v>
      </c>
      <c r="H12" s="84" t="s">
        <v>100</v>
      </c>
      <c r="I12" s="87" t="s">
        <v>119</v>
      </c>
      <c r="J12" s="87" t="s">
        <v>119</v>
      </c>
      <c r="K12" s="91" t="s">
        <v>128</v>
      </c>
    </row>
    <row r="13" spans="2:11">
      <c r="B13" s="54"/>
      <c r="C13" s="76" t="s">
        <v>25</v>
      </c>
      <c r="D13" s="39"/>
      <c r="E13" s="78">
        <f>SUM(E6:E12)</f>
        <v>19.003600000000002</v>
      </c>
      <c r="F13" s="64"/>
      <c r="G13" s="64"/>
      <c r="H13" s="85"/>
      <c r="I13" s="88">
        <f>(SUM(I6:I12))/100000</f>
        <v>0</v>
      </c>
      <c r="J13" s="88">
        <f>(SUM(J6:J12))/100000</f>
        <v>0</v>
      </c>
      <c r="K13" s="60"/>
    </row>
    <row r="14" spans="2:11">
      <c r="B14" s="151">
        <f>'LT L&amp;A-IV'!A9:J9</f>
        <v>0</v>
      </c>
      <c r="C14" s="152"/>
      <c r="D14" s="152"/>
      <c r="E14" s="152"/>
      <c r="F14" s="152"/>
      <c r="G14" s="153"/>
      <c r="H14" s="152"/>
      <c r="I14" s="152"/>
      <c r="J14" s="152"/>
      <c r="K14" s="152"/>
    </row>
    <row r="15" spans="2:11" ht="83.25" customHeight="1">
      <c r="B15" s="154" t="s">
        <v>113</v>
      </c>
      <c r="C15" s="154"/>
      <c r="D15" s="154"/>
      <c r="E15" s="154"/>
      <c r="F15" s="154"/>
      <c r="G15" s="154"/>
      <c r="H15" s="154"/>
      <c r="I15" s="154"/>
      <c r="J15" s="154"/>
      <c r="K15" s="154"/>
    </row>
    <row r="17" spans="10:10">
      <c r="J17" s="27">
        <v>100000</v>
      </c>
    </row>
  </sheetData>
  <mergeCells count="6">
    <mergeCell ref="B2:K2"/>
    <mergeCell ref="B14:K14"/>
    <mergeCell ref="B15:K15"/>
    <mergeCell ref="K6:K11"/>
    <mergeCell ref="B3:K3"/>
    <mergeCell ref="B5:K5"/>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L10"/>
  <sheetViews>
    <sheetView workbookViewId="0">
      <selection activeCell="A2" sqref="A2:J8"/>
    </sheetView>
  </sheetViews>
  <sheetFormatPr defaultRowHeight="15"/>
  <cols>
    <col min="1" max="1" width="4.7109375" bestFit="1" customWidth="1"/>
    <col min="2" max="2" width="16.42578125" customWidth="1"/>
    <col min="3" max="3" width="9.85546875" hidden="1" customWidth="1"/>
    <col min="4" max="4" width="9.85546875" customWidth="1"/>
    <col min="5" max="7" width="9.85546875" hidden="1" customWidth="1"/>
    <col min="8" max="9" width="9.85546875" customWidth="1"/>
    <col min="10" max="10" width="38.7109375" customWidth="1"/>
  </cols>
  <sheetData>
    <row r="2" spans="1:12">
      <c r="A2" s="164" t="s">
        <v>112</v>
      </c>
      <c r="B2" s="165"/>
      <c r="C2" s="165"/>
      <c r="D2" s="165"/>
      <c r="E2" s="165"/>
      <c r="F2" s="165"/>
      <c r="G2" s="165"/>
      <c r="H2" s="165"/>
      <c r="I2" s="165"/>
      <c r="J2" s="166"/>
    </row>
    <row r="3" spans="1:12">
      <c r="A3" s="167" t="str">
        <f>SUMMARY!B3</f>
        <v>Details as on 31st March 2022</v>
      </c>
      <c r="B3" s="168"/>
      <c r="C3" s="168"/>
      <c r="D3" s="168"/>
      <c r="E3" s="168"/>
      <c r="F3" s="168"/>
      <c r="G3" s="168"/>
      <c r="H3" s="168"/>
      <c r="I3" s="168"/>
      <c r="J3" s="169"/>
    </row>
    <row r="4" spans="1:12" ht="48">
      <c r="A4" s="37" t="s">
        <v>0</v>
      </c>
      <c r="B4" s="37" t="s">
        <v>29</v>
      </c>
      <c r="C4" s="37" t="s">
        <v>78</v>
      </c>
      <c r="D4" s="53" t="s">
        <v>79</v>
      </c>
      <c r="E4" s="37" t="s">
        <v>34</v>
      </c>
      <c r="F4" s="37" t="s">
        <v>30</v>
      </c>
      <c r="G4" s="37" t="s">
        <v>80</v>
      </c>
      <c r="H4" s="37" t="s">
        <v>33</v>
      </c>
      <c r="I4" s="37" t="s">
        <v>96</v>
      </c>
      <c r="J4" s="37" t="s">
        <v>22</v>
      </c>
    </row>
    <row r="5" spans="1:12">
      <c r="A5" s="167" t="str">
        <f>[1]SUMMARY!B5</f>
        <v>Figures in INR Lakhs</v>
      </c>
      <c r="B5" s="168"/>
      <c r="C5" s="168"/>
      <c r="D5" s="168"/>
      <c r="E5" s="168"/>
      <c r="F5" s="168"/>
      <c r="G5" s="168"/>
      <c r="H5" s="168"/>
      <c r="I5" s="168"/>
      <c r="J5" s="169"/>
    </row>
    <row r="6" spans="1:12" ht="168">
      <c r="A6" s="59">
        <v>1</v>
      </c>
      <c r="B6" s="80" t="s">
        <v>109</v>
      </c>
      <c r="C6" s="83" t="s">
        <v>111</v>
      </c>
      <c r="D6" s="67">
        <f>77029610/10^5</f>
        <v>770.29610000000002</v>
      </c>
      <c r="E6" s="38" t="s">
        <v>35</v>
      </c>
      <c r="F6" s="38" t="s">
        <v>35</v>
      </c>
      <c r="G6" s="38" t="s">
        <v>35</v>
      </c>
      <c r="H6" s="67" t="s">
        <v>119</v>
      </c>
      <c r="I6" s="67" t="s">
        <v>119</v>
      </c>
      <c r="J6" s="81" t="s">
        <v>126</v>
      </c>
      <c r="K6" s="61"/>
      <c r="L6" s="62"/>
    </row>
    <row r="7" spans="1:12" ht="240">
      <c r="A7" s="79">
        <v>2</v>
      </c>
      <c r="B7" s="80" t="s">
        <v>110</v>
      </c>
      <c r="C7" s="83" t="s">
        <v>111</v>
      </c>
      <c r="D7" s="67">
        <f>3037750/10^5</f>
        <v>30.377500000000001</v>
      </c>
      <c r="E7" s="38" t="s">
        <v>35</v>
      </c>
      <c r="F7" s="38" t="s">
        <v>35</v>
      </c>
      <c r="G7" s="38" t="s">
        <v>35</v>
      </c>
      <c r="H7" s="67">
        <f t="shared" ref="H7" si="0">$D7*K7</f>
        <v>15.188750000000001</v>
      </c>
      <c r="I7" s="67">
        <f t="shared" ref="I7" si="1">$D7*L7</f>
        <v>12.151000000000002</v>
      </c>
      <c r="J7" s="94" t="s">
        <v>125</v>
      </c>
      <c r="K7" s="61">
        <v>0.5</v>
      </c>
      <c r="L7" s="62">
        <v>0.4</v>
      </c>
    </row>
    <row r="8" spans="1:12">
      <c r="A8" s="54"/>
      <c r="B8" s="52" t="s">
        <v>25</v>
      </c>
      <c r="C8" s="52"/>
      <c r="D8" s="39">
        <f>SUM(D6:D7)</f>
        <v>800.67360000000008</v>
      </c>
      <c r="E8" s="55"/>
      <c r="F8" s="55"/>
      <c r="G8" s="55"/>
      <c r="H8" s="60">
        <f>SUM(H6:H7)</f>
        <v>15.188750000000001</v>
      </c>
      <c r="I8" s="60">
        <f>SUM(I6:I7)</f>
        <v>12.151000000000002</v>
      </c>
      <c r="J8" s="54"/>
    </row>
    <row r="9" spans="1:12">
      <c r="A9" s="170" t="str">
        <f>[1]SUMMARY!B16</f>
        <v>REMARKS &amp; NOTES:-</v>
      </c>
      <c r="B9" s="171"/>
      <c r="C9" s="171"/>
      <c r="D9" s="171"/>
      <c r="E9" s="171"/>
      <c r="F9" s="171"/>
      <c r="G9" s="171"/>
      <c r="H9" s="171"/>
      <c r="I9" s="171"/>
      <c r="J9" s="172"/>
    </row>
    <row r="10" spans="1:12" ht="98.45" customHeight="1">
      <c r="A10" s="154" t="s">
        <v>113</v>
      </c>
      <c r="B10" s="154"/>
      <c r="C10" s="154"/>
      <c r="D10" s="154"/>
      <c r="E10" s="154"/>
      <c r="F10" s="154"/>
      <c r="G10" s="154"/>
      <c r="H10" s="154"/>
      <c r="I10" s="154"/>
      <c r="J10" s="154"/>
    </row>
  </sheetData>
  <mergeCells count="5">
    <mergeCell ref="A2:J2"/>
    <mergeCell ref="A3:J3"/>
    <mergeCell ref="A5:J5"/>
    <mergeCell ref="A9:J9"/>
    <mergeCell ref="A10:J10"/>
  </mergeCells>
  <dataValidations count="2">
    <dataValidation type="list" allowBlank="1" showInputMessage="1" showErrorMessage="1" sqref="G8" xr:uid="{00000000-0002-0000-0300-000000000000}">
      <formula1>"Good, Defunct"</formula1>
    </dataValidation>
    <dataValidation type="list" allowBlank="1" showInputMessage="1" showErrorMessage="1" sqref="F8" xr:uid="{00000000-0002-0000-0300-000001000000}">
      <formula1>"On follow up party says it will be realised soon, Dispute in offered services, Dispute in Invoicing, Pending without reason, Unfairly held up by the party "</formula1>
    </dataValidation>
  </dataValidation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11"/>
  <sheetViews>
    <sheetView topLeftCell="A7" workbookViewId="0">
      <selection activeCell="A2" sqref="A2:F9"/>
    </sheetView>
  </sheetViews>
  <sheetFormatPr defaultRowHeight="15"/>
  <cols>
    <col min="1" max="1" width="5.7109375" customWidth="1"/>
    <col min="2" max="2" width="22.28515625" customWidth="1"/>
    <col min="3" max="3" width="13.140625" customWidth="1"/>
    <col min="4" max="4" width="15.42578125" customWidth="1"/>
    <col min="5" max="5" width="14.5703125" customWidth="1"/>
    <col min="6" max="6" width="44" customWidth="1"/>
  </cols>
  <sheetData>
    <row r="2" spans="1:8">
      <c r="A2" s="173" t="s">
        <v>82</v>
      </c>
      <c r="B2" s="174"/>
      <c r="C2" s="174"/>
      <c r="D2" s="174"/>
      <c r="E2" s="174"/>
      <c r="F2" s="175"/>
    </row>
    <row r="3" spans="1:8">
      <c r="A3" s="167" t="str">
        <f>SUMMARY!B3</f>
        <v>Details as on 31st March 2022</v>
      </c>
      <c r="B3" s="168"/>
      <c r="C3" s="168"/>
      <c r="D3" s="168"/>
      <c r="E3" s="168"/>
      <c r="F3" s="169"/>
    </row>
    <row r="4" spans="1:8" ht="36">
      <c r="A4" s="37" t="s">
        <v>0</v>
      </c>
      <c r="B4" s="37" t="s">
        <v>83</v>
      </c>
      <c r="C4" s="53" t="s">
        <v>70</v>
      </c>
      <c r="D4" s="37" t="s">
        <v>33</v>
      </c>
      <c r="E4" s="37" t="s">
        <v>98</v>
      </c>
      <c r="F4" s="37" t="s">
        <v>22</v>
      </c>
    </row>
    <row r="5" spans="1:8">
      <c r="A5" s="167" t="str">
        <f>[1]SUMMARY!B5</f>
        <v>Figures in INR Lakhs</v>
      </c>
      <c r="B5" s="168"/>
      <c r="C5" s="168"/>
      <c r="D5" s="168"/>
      <c r="E5" s="168"/>
      <c r="F5" s="169"/>
    </row>
    <row r="6" spans="1:8" ht="129.75" customHeight="1">
      <c r="A6" s="59">
        <v>1</v>
      </c>
      <c r="B6" s="89" t="s">
        <v>122</v>
      </c>
      <c r="C6" s="90">
        <f>529748/10^5</f>
        <v>5.2974800000000002</v>
      </c>
      <c r="D6" s="89" t="s">
        <v>119</v>
      </c>
      <c r="E6" s="89" t="s">
        <v>119</v>
      </c>
      <c r="F6" s="26" t="s">
        <v>118</v>
      </c>
      <c r="G6" s="68"/>
      <c r="H6" s="68"/>
    </row>
    <row r="7" spans="1:8" ht="228">
      <c r="A7" s="79">
        <v>2</v>
      </c>
      <c r="B7" s="89" t="s">
        <v>120</v>
      </c>
      <c r="C7" s="90">
        <f>25424282/10^5</f>
        <v>254.24281999999999</v>
      </c>
      <c r="D7" s="90">
        <f t="shared" ref="D7:D8" si="0">$C7*G7</f>
        <v>254.24281999999999</v>
      </c>
      <c r="E7" s="90">
        <f t="shared" ref="E7:E8" si="1">$C7*H7</f>
        <v>254.24281999999999</v>
      </c>
      <c r="F7" s="26" t="s">
        <v>123</v>
      </c>
      <c r="G7" s="68">
        <v>1</v>
      </c>
      <c r="H7" s="68">
        <v>1</v>
      </c>
    </row>
    <row r="8" spans="1:8" ht="144">
      <c r="A8" s="79">
        <v>3</v>
      </c>
      <c r="B8" s="89" t="s">
        <v>121</v>
      </c>
      <c r="C8" s="90">
        <v>1.8896900000000001</v>
      </c>
      <c r="D8" s="90">
        <f t="shared" si="0"/>
        <v>0.94484500000000005</v>
      </c>
      <c r="E8" s="90">
        <f t="shared" si="1"/>
        <v>0.7558760000000001</v>
      </c>
      <c r="F8" s="81" t="s">
        <v>124</v>
      </c>
      <c r="G8" s="68">
        <v>0.5</v>
      </c>
      <c r="H8" s="68">
        <v>0.4</v>
      </c>
    </row>
    <row r="9" spans="1:8">
      <c r="A9" s="54"/>
      <c r="B9" s="52" t="s">
        <v>25</v>
      </c>
      <c r="C9" s="93">
        <f>SUM(C6:C8)</f>
        <v>261.42998999999998</v>
      </c>
      <c r="D9" s="93">
        <f>SUM(D6:D8)</f>
        <v>255.18766499999998</v>
      </c>
      <c r="E9" s="93">
        <f>SUM(E6:E8)</f>
        <v>254.998696</v>
      </c>
      <c r="F9" s="54"/>
    </row>
    <row r="10" spans="1:8">
      <c r="A10" s="170" t="str">
        <f>[1]SUMMARY!B16</f>
        <v>REMARKS &amp; NOTES:-</v>
      </c>
      <c r="B10" s="171"/>
      <c r="C10" s="171"/>
      <c r="D10" s="171"/>
      <c r="E10" s="171"/>
      <c r="F10" s="172"/>
    </row>
    <row r="11" spans="1:8" ht="124.5" customHeight="1">
      <c r="A11" s="154" t="s">
        <v>114</v>
      </c>
      <c r="B11" s="154"/>
      <c r="C11" s="154"/>
      <c r="D11" s="154"/>
      <c r="E11" s="154"/>
      <c r="F11" s="154"/>
    </row>
  </sheetData>
  <mergeCells count="5">
    <mergeCell ref="A2:F2"/>
    <mergeCell ref="A3:F3"/>
    <mergeCell ref="A5:F5"/>
    <mergeCell ref="A10:F10"/>
    <mergeCell ref="A11:F11"/>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J12"/>
  <sheetViews>
    <sheetView zoomScaleNormal="100" workbookViewId="0">
      <pane ySplit="4" topLeftCell="A5" activePane="bottomLeft" state="frozen"/>
      <selection pane="bottomLeft" activeCell="C4" sqref="C4"/>
    </sheetView>
  </sheetViews>
  <sheetFormatPr defaultColWidth="36.28515625" defaultRowHeight="12"/>
  <cols>
    <col min="1" max="1" width="6.7109375" style="27" bestFit="1" customWidth="1"/>
    <col min="2" max="2" width="14.85546875" style="27" customWidth="1"/>
    <col min="3" max="4" width="10.7109375" style="27" customWidth="1"/>
    <col min="5" max="5" width="10.28515625" style="27" bestFit="1" customWidth="1"/>
    <col min="6" max="6" width="12" style="27" customWidth="1"/>
    <col min="7" max="7" width="49.140625" style="27" customWidth="1"/>
    <col min="8" max="9" width="12" style="27" customWidth="1"/>
    <col min="10" max="10" width="8" style="27" bestFit="1" customWidth="1"/>
    <col min="11" max="16384" width="36.28515625" style="27"/>
  </cols>
  <sheetData>
    <row r="2" spans="1:10">
      <c r="A2" s="176" t="s">
        <v>75</v>
      </c>
      <c r="B2" s="165"/>
      <c r="C2" s="165"/>
      <c r="D2" s="165"/>
      <c r="E2" s="165"/>
      <c r="F2" s="165"/>
      <c r="G2" s="177"/>
    </row>
    <row r="3" spans="1:10">
      <c r="A3" s="178" t="str">
        <f>SUMMARY!B3</f>
        <v>Details as on 31st March 2022</v>
      </c>
      <c r="B3" s="179"/>
      <c r="C3" s="179"/>
      <c r="D3" s="179"/>
      <c r="E3" s="179"/>
      <c r="F3" s="179"/>
      <c r="G3" s="180"/>
    </row>
    <row r="4" spans="1:10" ht="33" customHeight="1">
      <c r="A4" s="20" t="s">
        <v>23</v>
      </c>
      <c r="B4" s="20" t="s">
        <v>69</v>
      </c>
      <c r="C4" s="21" t="s">
        <v>31</v>
      </c>
      <c r="D4" s="21" t="s">
        <v>24</v>
      </c>
      <c r="E4" s="31" t="s">
        <v>71</v>
      </c>
      <c r="F4" s="21" t="s">
        <v>81</v>
      </c>
      <c r="G4" s="21" t="s">
        <v>22</v>
      </c>
    </row>
    <row r="5" spans="1:10">
      <c r="A5" s="181" t="str">
        <f>SUMMARY!B5</f>
        <v>Figures in INR Lakhs</v>
      </c>
      <c r="B5" s="182"/>
      <c r="C5" s="182"/>
      <c r="D5" s="182"/>
      <c r="E5" s="182"/>
      <c r="F5" s="182"/>
      <c r="G5" s="183"/>
    </row>
    <row r="6" spans="1:10" ht="107.25" customHeight="1">
      <c r="A6" s="36"/>
      <c r="B6" s="69" t="s">
        <v>99</v>
      </c>
      <c r="C6" s="35">
        <f>3792158/10^5</f>
        <v>37.921579999999999</v>
      </c>
      <c r="D6" s="34" t="s">
        <v>74</v>
      </c>
      <c r="E6" s="35">
        <f>+C6*H6</f>
        <v>37.921579999999999</v>
      </c>
      <c r="F6" s="33">
        <f>+C6*I6</f>
        <v>37.921579999999999</v>
      </c>
      <c r="G6" s="82" t="s">
        <v>117</v>
      </c>
      <c r="H6" s="28">
        <v>1</v>
      </c>
      <c r="I6" s="28">
        <v>1</v>
      </c>
      <c r="J6" s="28"/>
    </row>
    <row r="7" spans="1:10">
      <c r="A7" s="29" t="s">
        <v>26</v>
      </c>
      <c r="B7" s="30"/>
      <c r="C7" s="25">
        <f>SUM(C6:C6)</f>
        <v>37.921579999999999</v>
      </c>
      <c r="D7" s="25"/>
      <c r="E7" s="25">
        <f>SUM(E6:E6)</f>
        <v>37.921579999999999</v>
      </c>
      <c r="F7" s="25">
        <f>SUM(F6:F6)</f>
        <v>37.921579999999999</v>
      </c>
      <c r="G7" s="22"/>
      <c r="I7" s="26"/>
    </row>
    <row r="8" spans="1:10">
      <c r="A8" s="184" t="str">
        <f>SUMMARY!B13</f>
        <v>REMARKS &amp; NOTES:-</v>
      </c>
      <c r="B8" s="185"/>
      <c r="C8" s="185"/>
      <c r="D8" s="185"/>
      <c r="E8" s="185"/>
      <c r="F8" s="185"/>
      <c r="G8" s="186"/>
      <c r="I8" s="26"/>
    </row>
    <row r="9" spans="1:10" ht="131.25" customHeight="1">
      <c r="A9" s="124" t="s">
        <v>115</v>
      </c>
      <c r="B9" s="124"/>
      <c r="C9" s="124"/>
      <c r="D9" s="124"/>
      <c r="E9" s="124"/>
      <c r="F9" s="124"/>
      <c r="G9" s="124"/>
      <c r="I9" s="26"/>
    </row>
    <row r="10" spans="1:10">
      <c r="A10" s="32"/>
      <c r="B10" s="32"/>
      <c r="C10" s="32"/>
      <c r="D10" s="32"/>
      <c r="E10" s="32"/>
      <c r="F10" s="32"/>
      <c r="G10" s="32"/>
    </row>
    <row r="11" spans="1:10">
      <c r="A11" s="32"/>
      <c r="B11" s="32"/>
      <c r="C11" s="32"/>
      <c r="D11" s="32"/>
      <c r="E11" s="32"/>
      <c r="F11" s="32"/>
      <c r="G11" s="32"/>
    </row>
    <row r="12" spans="1:10">
      <c r="A12" s="32"/>
      <c r="B12" s="32"/>
      <c r="C12" s="32"/>
      <c r="D12" s="32"/>
      <c r="E12" s="32"/>
      <c r="F12" s="32"/>
      <c r="G12" s="32"/>
      <c r="J12" s="34"/>
    </row>
  </sheetData>
  <mergeCells count="5">
    <mergeCell ref="A2:G2"/>
    <mergeCell ref="A9:G9"/>
    <mergeCell ref="A3:G3"/>
    <mergeCell ref="A5:G5"/>
    <mergeCell ref="A8:G8"/>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CA9D8-AE2C-4B31-92C3-AA2F1CF8E148}">
  <dimension ref="B1:C26"/>
  <sheetViews>
    <sheetView tabSelected="1" topLeftCell="A10" workbookViewId="0">
      <selection activeCell="C6" sqref="C6"/>
    </sheetView>
  </sheetViews>
  <sheetFormatPr defaultRowHeight="15"/>
  <cols>
    <col min="2" max="2" width="50.140625" customWidth="1"/>
    <col min="3" max="3" width="19" customWidth="1"/>
  </cols>
  <sheetData>
    <row r="1" spans="2:3" ht="15.75" thickBot="1"/>
    <row r="2" spans="2:3" ht="16.5" thickBot="1">
      <c r="B2" s="187" t="s">
        <v>130</v>
      </c>
      <c r="C2" s="188"/>
    </row>
    <row r="4" spans="2:3">
      <c r="B4" s="3" t="s">
        <v>131</v>
      </c>
      <c r="C4" s="3" t="s">
        <v>132</v>
      </c>
    </row>
    <row r="5" spans="2:3">
      <c r="B5" s="3" t="s">
        <v>133</v>
      </c>
      <c r="C5" s="102"/>
    </row>
    <row r="6" spans="2:3">
      <c r="B6" t="s">
        <v>135</v>
      </c>
      <c r="C6" s="101">
        <f>SUMMARY!E6</f>
        <v>0</v>
      </c>
    </row>
    <row r="7" spans="2:3">
      <c r="B7" t="s">
        <v>134</v>
      </c>
      <c r="C7" s="101">
        <f>SUMMARY!E7</f>
        <v>0</v>
      </c>
    </row>
    <row r="8" spans="2:3">
      <c r="B8" t="s">
        <v>136</v>
      </c>
      <c r="C8" s="101">
        <f>'NCI-III'!I13</f>
        <v>0</v>
      </c>
    </row>
    <row r="9" spans="2:3">
      <c r="B9" t="s">
        <v>137</v>
      </c>
      <c r="C9" s="101">
        <f>'LT L&amp;A-IV'!H8</f>
        <v>15.188750000000001</v>
      </c>
    </row>
    <row r="10" spans="2:3">
      <c r="B10" t="s">
        <v>84</v>
      </c>
      <c r="C10" s="101">
        <f>'ONCA-V'!D9</f>
        <v>255.18766499999998</v>
      </c>
    </row>
    <row r="11" spans="2:3">
      <c r="C11" s="102"/>
    </row>
    <row r="12" spans="2:3">
      <c r="B12" s="3" t="s">
        <v>138</v>
      </c>
      <c r="C12" s="102"/>
    </row>
    <row r="13" spans="2:3">
      <c r="B13" t="s">
        <v>139</v>
      </c>
      <c r="C13" s="101">
        <f>'Cash &amp; Cash Equivalents- VI'!E7</f>
        <v>37.921579999999999</v>
      </c>
    </row>
    <row r="14" spans="2:3" ht="15.75">
      <c r="B14" s="95" t="s">
        <v>140</v>
      </c>
      <c r="C14" s="96">
        <f>SUM(C6:C13)</f>
        <v>308.29799500000001</v>
      </c>
    </row>
    <row r="15" spans="2:3">
      <c r="B15" s="3"/>
      <c r="C15" s="97"/>
    </row>
    <row r="16" spans="2:3">
      <c r="B16" s="3" t="s">
        <v>141</v>
      </c>
      <c r="C16" s="97"/>
    </row>
    <row r="17" spans="2:3">
      <c r="B17" t="s">
        <v>142</v>
      </c>
      <c r="C17" s="98">
        <f>308899525/10^5</f>
        <v>3088.9952499999999</v>
      </c>
    </row>
    <row r="18" spans="2:3">
      <c r="B18" t="s">
        <v>143</v>
      </c>
      <c r="C18" s="98">
        <f>18000/10^5</f>
        <v>0.18</v>
      </c>
    </row>
    <row r="19" spans="2:3">
      <c r="B19" t="s">
        <v>144</v>
      </c>
      <c r="C19" s="98">
        <f>10756755/10^5</f>
        <v>107.56755</v>
      </c>
    </row>
    <row r="20" spans="2:3" ht="15.75">
      <c r="B20" s="95" t="s">
        <v>145</v>
      </c>
      <c r="C20" s="99">
        <f>SUM(C17:C19)</f>
        <v>3196.7428</v>
      </c>
    </row>
    <row r="22" spans="2:3" ht="15.75">
      <c r="B22" s="100" t="s">
        <v>146</v>
      </c>
      <c r="C22" s="103">
        <f>C14-C20</f>
        <v>-2888.4448050000001</v>
      </c>
    </row>
    <row r="24" spans="2:3">
      <c r="B24" t="s">
        <v>147</v>
      </c>
      <c r="C24" s="101">
        <f>(1008333/100000)</f>
        <v>10.08333</v>
      </c>
    </row>
    <row r="26" spans="2:3" ht="15.75">
      <c r="B26" s="100" t="s">
        <v>148</v>
      </c>
      <c r="C26" s="103">
        <f>C22/C24</f>
        <v>-286.4574307297292</v>
      </c>
    </row>
  </sheetData>
  <mergeCells count="1">
    <mergeCell ref="B2: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General</vt:lpstr>
      <vt:lpstr>SUMMARY</vt:lpstr>
      <vt:lpstr>Property, Plant &amp; Equipment-I</vt:lpstr>
      <vt:lpstr>CWIP-II</vt:lpstr>
      <vt:lpstr>NCI-III</vt:lpstr>
      <vt:lpstr>LT L&amp;A-IV</vt:lpstr>
      <vt:lpstr>ONCA-V</vt:lpstr>
      <vt:lpstr>Cash &amp; Cash Equivalents- VI</vt:lpstr>
      <vt:lpstr>NAV</vt:lpstr>
      <vt:lpstr>MSEDCL Assets</vt:lpstr>
      <vt:lpstr>SECL Assets</vt:lpstr>
      <vt:lpstr>WCL Assets</vt:lpstr>
      <vt:lpstr>Sheet4</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Mohit Agarwal</dc:creator>
  <cp:lastModifiedBy>Rachit</cp:lastModifiedBy>
  <cp:lastPrinted>2020-09-30T11:24:21Z</cp:lastPrinted>
  <dcterms:created xsi:type="dcterms:W3CDTF">2017-12-18T06:17:30Z</dcterms:created>
  <dcterms:modified xsi:type="dcterms:W3CDTF">2023-05-22T05:28:30Z</dcterms:modified>
</cp:coreProperties>
</file>