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bhinav Chaturvedi\VIS(2023-24)-PL066-056-062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0" i="1"/>
  <c r="B18" i="1"/>
  <c r="D18" i="1" s="1"/>
  <c r="O13" i="1"/>
  <c r="M11" i="1"/>
  <c r="K11" i="1"/>
  <c r="K25" i="1"/>
  <c r="M12" i="1"/>
  <c r="D27" i="1"/>
  <c r="D26" i="1"/>
  <c r="O7" i="1"/>
  <c r="O9" i="1"/>
  <c r="M9" i="1"/>
  <c r="K9" i="1"/>
  <c r="O8" i="1"/>
  <c r="M8" i="1"/>
  <c r="K8" i="1"/>
  <c r="M7" i="1"/>
  <c r="K7" i="1"/>
  <c r="H7" i="1"/>
  <c r="F17" i="1" l="1"/>
  <c r="F18" i="1" s="1"/>
  <c r="H18" i="1" s="1"/>
  <c r="O14" i="1"/>
  <c r="D21" i="1"/>
  <c r="E17" i="1"/>
  <c r="D20" i="1"/>
  <c r="F8" i="1"/>
</calcChain>
</file>

<file path=xl/sharedStrings.xml><?xml version="1.0" encoding="utf-8"?>
<sst xmlns="http://schemas.openxmlformats.org/spreadsheetml/2006/main" count="10" uniqueCount="10">
  <si>
    <t>sq.ft.</t>
  </si>
  <si>
    <t>sqyds</t>
  </si>
  <si>
    <t>sqm</t>
  </si>
  <si>
    <t>Ground Coverage</t>
  </si>
  <si>
    <t>FAR</t>
  </si>
  <si>
    <t>Area</t>
  </si>
  <si>
    <t>2BHK</t>
  </si>
  <si>
    <t>https://www.99acres.com/builder-floor-in-haltu-south-kolkata-ffid?nn_account=Google_99acres-generic-new&amp;nn_campaign=2076003000_75372063494_378999981089&amp;nn_medium=2076003000_75372063494_378999981089&amp;nn_adtype=g_&amp;nn_keyword=&amp;nn_placement=&amp;gclid=CjwKCAjwx_eiBhBGEiwA15gLN6p0yTztYlumbRwFUPK2AMSezYpSse8I-FfN_ulMtyMGuUwjTPkJyBoClgsQAvD_BwE</t>
  </si>
  <si>
    <t>3BHK</t>
  </si>
  <si>
    <t>60-65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</si>
</sst>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0" applyNumberFormat="1"/>
    <xf numFmtId="0" fontId="0" fillId="0" borderId="0" xfId="0" applyAlignment="1">
      <alignment horizontal="center"/>
    </xf>
    <xf numFmtId="43" fontId="0" fillId="0" borderId="0" xfId="1" applyNumberFormat="1" applyFont="1"/>
    <xf numFmtId="164" fontId="0" fillId="0" borderId="0" xfId="0" applyNumberForma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571500</xdr:colOff>
      <xdr:row>19</xdr:row>
      <xdr:rowOff>17674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303" t="20461" r="21815" b="9218"/>
        <a:stretch/>
      </xdr:blipFill>
      <xdr:spPr>
        <a:xfrm>
          <a:off x="0" y="0"/>
          <a:ext cx="6057900" cy="3637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34852</xdr:colOff>
      <xdr:row>34</xdr:row>
      <xdr:rowOff>171450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90" r="10836"/>
        <a:stretch/>
      </xdr:blipFill>
      <xdr:spPr>
        <a:xfrm>
          <a:off x="0" y="0"/>
          <a:ext cx="10398052" cy="664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O27"/>
  <sheetViews>
    <sheetView tabSelected="1" workbookViewId="0">
      <selection activeCell="I21" sqref="I21"/>
    </sheetView>
  </sheetViews>
  <sheetFormatPr defaultRowHeight="15" x14ac:dyDescent="0.25"/>
  <cols>
    <col min="2" max="2" width="12.5703125" bestFit="1" customWidth="1"/>
    <col min="4" max="4" width="14.42578125" style="2" bestFit="1" customWidth="1"/>
    <col min="5" max="5" width="9.28515625" style="2" bestFit="1" customWidth="1"/>
    <col min="6" max="6" width="12.5703125" style="2" bestFit="1" customWidth="1"/>
    <col min="8" max="8" width="14.28515625" style="2" bestFit="1" customWidth="1"/>
    <col min="10" max="10" width="10" bestFit="1" customWidth="1"/>
    <col min="11" max="11" width="12.5703125" style="1" bestFit="1" customWidth="1"/>
    <col min="13" max="13" width="11.5703125" style="2" bestFit="1" customWidth="1"/>
    <col min="15" max="15" width="11.5703125" bestFit="1" customWidth="1"/>
  </cols>
  <sheetData>
    <row r="6" spans="4:15" x14ac:dyDescent="0.25">
      <c r="F6" s="2">
        <v>62</v>
      </c>
      <c r="H6" s="2" t="s">
        <v>5</v>
      </c>
      <c r="J6" t="s">
        <v>3</v>
      </c>
      <c r="L6" s="4" t="s">
        <v>4</v>
      </c>
      <c r="M6" s="4"/>
    </row>
    <row r="7" spans="4:15" x14ac:dyDescent="0.25">
      <c r="F7" s="2">
        <v>4000</v>
      </c>
      <c r="H7" s="2">
        <f>H8/10.764</f>
        <v>549.79561501300634</v>
      </c>
      <c r="I7" t="s">
        <v>2</v>
      </c>
      <c r="J7" s="3">
        <v>0.5</v>
      </c>
      <c r="K7" s="1">
        <f>J7*H7</f>
        <v>274.89780750650317</v>
      </c>
      <c r="L7">
        <v>1.75</v>
      </c>
      <c r="M7" s="2">
        <f>L7*H7</f>
        <v>962.14232627276112</v>
      </c>
      <c r="O7" s="1">
        <f>M7/K7</f>
        <v>3.5</v>
      </c>
    </row>
    <row r="8" spans="4:15" x14ac:dyDescent="0.25">
      <c r="F8" s="2">
        <f>F7*F6</f>
        <v>248000</v>
      </c>
      <c r="H8" s="2">
        <v>5918</v>
      </c>
      <c r="I8" t="s">
        <v>0</v>
      </c>
      <c r="J8" s="3">
        <v>0.5</v>
      </c>
      <c r="K8" s="2">
        <f>J8*H8</f>
        <v>2959</v>
      </c>
      <c r="L8">
        <v>1.75</v>
      </c>
      <c r="M8" s="2">
        <f>L8*H8</f>
        <v>10356.5</v>
      </c>
      <c r="O8" s="1">
        <f>M8/K8</f>
        <v>3.5</v>
      </c>
    </row>
    <row r="9" spans="4:15" x14ac:dyDescent="0.25">
      <c r="H9" s="2">
        <v>657.5</v>
      </c>
      <c r="I9" t="s">
        <v>1</v>
      </c>
      <c r="J9" s="3">
        <v>0.5</v>
      </c>
      <c r="K9" s="1">
        <f>J9*H9</f>
        <v>328.75</v>
      </c>
      <c r="L9">
        <v>1.75</v>
      </c>
      <c r="M9" s="2">
        <f>L9*H9</f>
        <v>1150.625</v>
      </c>
      <c r="O9" s="1">
        <f>M9/K9</f>
        <v>3.5</v>
      </c>
    </row>
    <row r="11" spans="4:15" x14ac:dyDescent="0.25">
      <c r="K11" s="1">
        <f>K8/2</f>
        <v>1479.5</v>
      </c>
      <c r="M11" s="5">
        <f>M8/K11</f>
        <v>7</v>
      </c>
    </row>
    <row r="12" spans="4:15" x14ac:dyDescent="0.25">
      <c r="K12" s="1">
        <v>65</v>
      </c>
      <c r="M12" s="2">
        <f>M11*K12*10^5</f>
        <v>45500000</v>
      </c>
    </row>
    <row r="13" spans="4:15" x14ac:dyDescent="0.25">
      <c r="O13" s="6">
        <f>M8*1800</f>
        <v>18641700</v>
      </c>
    </row>
    <row r="14" spans="4:15" x14ac:dyDescent="0.25">
      <c r="O14" s="6">
        <f>M12-O13</f>
        <v>26858300</v>
      </c>
    </row>
    <row r="16" spans="4:15" x14ac:dyDescent="0.25">
      <c r="D16" s="2">
        <v>8</v>
      </c>
      <c r="E16" s="2">
        <v>3.5</v>
      </c>
    </row>
    <row r="17" spans="2:14" x14ac:dyDescent="0.25">
      <c r="D17" s="2">
        <v>2800000</v>
      </c>
      <c r="E17" s="1">
        <f>E16/16</f>
        <v>0.21875</v>
      </c>
      <c r="F17" s="2">
        <f>B18</f>
        <v>3219999.9999999995</v>
      </c>
    </row>
    <row r="18" spans="2:14" x14ac:dyDescent="0.25">
      <c r="B18" s="6">
        <f>D17*1.15</f>
        <v>3219999.9999999995</v>
      </c>
      <c r="D18" s="2">
        <f>B18*D16</f>
        <v>25759999.999999996</v>
      </c>
      <c r="F18" s="2">
        <f>F17*E17</f>
        <v>704374.99999999988</v>
      </c>
      <c r="H18" s="2">
        <f>SUM(D18:F18)</f>
        <v>26464374.999999996</v>
      </c>
    </row>
    <row r="19" spans="2:14" x14ac:dyDescent="0.25">
      <c r="H19" s="2">
        <v>200000</v>
      </c>
    </row>
    <row r="20" spans="2:14" x14ac:dyDescent="0.25">
      <c r="D20" s="2">
        <f>3.6*10^7</f>
        <v>36000000</v>
      </c>
      <c r="H20" s="2">
        <f>H19+H18</f>
        <v>26664374.999999996</v>
      </c>
    </row>
    <row r="21" spans="2:14" x14ac:dyDescent="0.25">
      <c r="D21" s="2">
        <f>D20/8.22</f>
        <v>4379562.0437956201</v>
      </c>
      <c r="H21" s="2">
        <v>26650000</v>
      </c>
    </row>
    <row r="22" spans="2:14" x14ac:dyDescent="0.25">
      <c r="H22" s="2">
        <f>H21*0.85</f>
        <v>22652500</v>
      </c>
    </row>
    <row r="23" spans="2:14" x14ac:dyDescent="0.25">
      <c r="H23" s="2">
        <f>H21*0.75</f>
        <v>19987500</v>
      </c>
    </row>
    <row r="25" spans="2:14" x14ac:dyDescent="0.25">
      <c r="J25" t="s">
        <v>6</v>
      </c>
      <c r="K25" s="1">
        <f>30*10^5</f>
        <v>3000000</v>
      </c>
      <c r="N25" s="7" t="s">
        <v>7</v>
      </c>
    </row>
    <row r="26" spans="2:14" x14ac:dyDescent="0.25">
      <c r="D26" s="2">
        <f>2.7*10^7</f>
        <v>27000000</v>
      </c>
      <c r="J26" t="s">
        <v>8</v>
      </c>
      <c r="K26" s="1" t="s">
        <v>9</v>
      </c>
    </row>
    <row r="27" spans="2:14" x14ac:dyDescent="0.25">
      <c r="D27" s="2">
        <f>D26/8</f>
        <v>3375000</v>
      </c>
    </row>
  </sheetData>
  <mergeCells count="1">
    <mergeCell ref="L6:M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B3" sqref="B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2023-05-12T06:44:07Z</dcterms:created>
  <dcterms:modified xsi:type="dcterms:W3CDTF">2023-05-12T09:11:34Z</dcterms:modified>
</cp:coreProperties>
</file>