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Anirban Roy\Ms. Kanpur Plastipack Limited\Anirban\"/>
    </mc:Choice>
  </mc:AlternateContent>
  <bookViews>
    <workbookView xWindow="0" yWindow="0" windowWidth="20325" windowHeight="9735" activeTab="3"/>
  </bookViews>
  <sheets>
    <sheet name="building valuation" sheetId="1" r:id="rId1"/>
    <sheet name="Land details" sheetId="2" r:id="rId2"/>
    <sheet name="Misc." sheetId="3" r:id="rId3"/>
    <sheet name="guideline rat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4" l="1"/>
  <c r="H40" i="4"/>
  <c r="H38" i="4"/>
  <c r="H36" i="4"/>
  <c r="L20" i="1"/>
  <c r="G28" i="4"/>
  <c r="J8" i="1"/>
  <c r="R27" i="4"/>
  <c r="E4" i="3"/>
  <c r="J20" i="1" l="1"/>
  <c r="J14" i="1"/>
  <c r="J15" i="1"/>
  <c r="J16" i="1"/>
  <c r="J17" i="1"/>
  <c r="J18" i="1"/>
  <c r="J9" i="1"/>
  <c r="J10" i="1"/>
  <c r="J11" i="1"/>
  <c r="J12" i="1"/>
  <c r="J13" i="1"/>
  <c r="G12" i="1" l="1"/>
  <c r="L11" i="1"/>
  <c r="G11" i="1"/>
  <c r="G13" i="1"/>
  <c r="G9" i="1"/>
  <c r="G10" i="1"/>
  <c r="G8" i="1"/>
  <c r="L13" i="1" l="1"/>
  <c r="L12" i="1"/>
  <c r="L10" i="1"/>
  <c r="L9" i="1"/>
  <c r="L8" i="1" l="1"/>
  <c r="L14" i="1"/>
  <c r="G14" i="1"/>
  <c r="G20" i="1" s="1"/>
  <c r="L15" i="1"/>
  <c r="G15" i="1"/>
  <c r="G16" i="1"/>
  <c r="L16" i="1"/>
  <c r="L18" i="1"/>
  <c r="G18" i="1"/>
  <c r="L17" i="1"/>
  <c r="G17" i="1"/>
  <c r="H20" i="1"/>
</calcChain>
</file>

<file path=xl/sharedStrings.xml><?xml version="1.0" encoding="utf-8"?>
<sst xmlns="http://schemas.openxmlformats.org/spreadsheetml/2006/main" count="64" uniqueCount="44">
  <si>
    <t>S.NO</t>
  </si>
  <si>
    <t>TOTAL SLABS/FLOOR</t>
  </si>
  <si>
    <t>TYPE OF CONSTRUCTION</t>
  </si>
  <si>
    <t>STRUCTURE CONDITION</t>
  </si>
  <si>
    <t>FAIR MARKET VALUE</t>
  </si>
  <si>
    <t>TOTAL</t>
  </si>
  <si>
    <t>Godown-1</t>
  </si>
  <si>
    <t>Godown-2</t>
  </si>
  <si>
    <t>Godown-3</t>
  </si>
  <si>
    <t>Godown-4</t>
  </si>
  <si>
    <t>Transformer + D.G. Shed</t>
  </si>
  <si>
    <t>Office area (G.F.)</t>
  </si>
  <si>
    <t>Office area (F.F.)</t>
  </si>
  <si>
    <t>Office area (S.F.)</t>
  </si>
  <si>
    <t>Godown-5</t>
  </si>
  <si>
    <t>Production Building(G.F.)</t>
  </si>
  <si>
    <t xml:space="preserve">BUILDING/CIVIL STRUCTURE VALUATION |M/S KANPUR PLASTIPACK LTD. |PANKI INDUSTRIAL AREA, KANPUR </t>
  </si>
  <si>
    <t>Production Building(F.F.)</t>
  </si>
  <si>
    <t>Remarks:</t>
  </si>
  <si>
    <r>
      <t xml:space="preserve">GOVT. GUIDELINES RATE
</t>
    </r>
    <r>
      <rPr>
        <b/>
        <i/>
        <sz val="10"/>
        <color theme="0"/>
        <rFont val="Calibri"/>
        <family val="2"/>
        <scheme val="minor"/>
      </rPr>
      <t>(PER SQ. MTR.</t>
    </r>
    <r>
      <rPr>
        <b/>
        <sz val="10"/>
        <color theme="0"/>
        <rFont val="Calibri"/>
        <family val="2"/>
        <scheme val="minor"/>
      </rPr>
      <t>)</t>
    </r>
  </si>
  <si>
    <t>1. The civil structure belonging to M/s. Kanpur Plastipack Ltd situated at their plant at Plot no. D-19 &amp; D-20 Panki industrial Area, Site-1, Kanpur  are only considered in this valuation report.</t>
  </si>
  <si>
    <t>2. Area details of various structures of the subject property have been considered only on the basis of the site survey only as no area statement/approved map is provided to us</t>
  </si>
  <si>
    <t xml:space="preserve">3.The valuation of the property has been done by the deprecated replacement cost approach. </t>
  </si>
  <si>
    <t>Brick Walled structure with GI Sheet Roof mounted over Iron Trusses</t>
  </si>
  <si>
    <t>RCC load bearing structure</t>
  </si>
  <si>
    <t>Average</t>
  </si>
  <si>
    <r>
      <t xml:space="preserve">TOTAL COVERED AREA
</t>
    </r>
    <r>
      <rPr>
        <b/>
        <i/>
        <sz val="10"/>
        <color indexed="9"/>
        <rFont val="Calibri"/>
        <family val="2"/>
      </rPr>
      <t>(SQ. MTR.)</t>
    </r>
  </si>
  <si>
    <r>
      <t xml:space="preserve">TOTAL COVERED AREA
</t>
    </r>
    <r>
      <rPr>
        <b/>
        <i/>
        <sz val="10"/>
        <color indexed="9"/>
        <rFont val="Calibri"/>
        <family val="2"/>
      </rPr>
      <t>( SQ. FT.)</t>
    </r>
  </si>
  <si>
    <t>GOVT. GUIDELINES VALUE</t>
  </si>
  <si>
    <r>
      <t xml:space="preserve">DEPRECIATED REPLACEMENT RATES ADOPTED </t>
    </r>
    <r>
      <rPr>
        <b/>
        <i/>
        <sz val="10"/>
        <color indexed="9"/>
        <rFont val="Calibri"/>
        <family val="2"/>
      </rPr>
      <t>(per sq. ft</t>
    </r>
    <r>
      <rPr>
        <b/>
        <sz val="10"/>
        <color indexed="9"/>
        <rFont val="Calibri"/>
        <family val="2"/>
      </rPr>
      <t>.)</t>
    </r>
  </si>
  <si>
    <t>Rate/sq.mtr</t>
  </si>
  <si>
    <t>Value</t>
  </si>
  <si>
    <t>Boundary wall</t>
  </si>
  <si>
    <t>Pavement &amp; others</t>
  </si>
  <si>
    <t>Round up</t>
  </si>
  <si>
    <t>Length(in mtr.)</t>
  </si>
  <si>
    <t>value</t>
  </si>
  <si>
    <t>Land</t>
  </si>
  <si>
    <t xml:space="preserve">Building </t>
  </si>
  <si>
    <t>Covered area
(in sq.mtr)</t>
  </si>
  <si>
    <t>Rate
(in sq.mtr)</t>
  </si>
  <si>
    <t>area(sq.m)</t>
  </si>
  <si>
    <t>rate(sq.m)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</si>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</sst>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164" formatCode="_ [$₹-4009]\ * #,##0.00_ ;_ [$₹-4009]\ * \-#,##0.00_ ;_ [$₹-4009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indexed="9"/>
      <name val="Calibri"/>
      <family val="2"/>
    </font>
    <font>
      <b/>
      <sz val="10"/>
      <color indexed="9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2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/>
    <xf numFmtId="164" fontId="6" fillId="2" borderId="3" xfId="0" applyNumberFormat="1" applyFont="1" applyFill="1" applyBorder="1" applyAlignment="1"/>
    <xf numFmtId="0" fontId="0" fillId="0" borderId="0" xfId="0" applyAlignment="1">
      <alignment horizontal="left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NumberFormat="1" applyFont="1" applyFill="1" applyBorder="1" applyAlignment="1">
      <alignment horizontal="center" vertical="center"/>
    </xf>
    <xf numFmtId="2" fontId="0" fillId="4" borderId="8" xfId="0" applyNumberFormat="1" applyFont="1" applyFill="1" applyBorder="1" applyAlignment="1">
      <alignment horizontal="center" vertical="center"/>
    </xf>
    <xf numFmtId="164" fontId="0" fillId="4" borderId="9" xfId="0" applyNumberFormat="1" applyFill="1" applyBorder="1" applyAlignment="1">
      <alignment vertical="center"/>
    </xf>
    <xf numFmtId="0" fontId="0" fillId="4" borderId="0" xfId="0" applyFill="1"/>
    <xf numFmtId="44" fontId="0" fillId="0" borderId="0" xfId="1" applyFont="1" applyAlignment="1">
      <alignment horizontal="center" vertical="center"/>
    </xf>
    <xf numFmtId="44" fontId="3" fillId="3" borderId="5" xfId="1" applyFont="1" applyFill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3" fillId="3" borderId="5" xfId="1" applyNumberFormat="1" applyFont="1" applyFill="1" applyBorder="1" applyAlignment="1">
      <alignment horizontal="center" vertical="center" wrapText="1"/>
    </xf>
    <xf numFmtId="164" fontId="0" fillId="0" borderId="8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4</xdr:row>
      <xdr:rowOff>161925</xdr:rowOff>
    </xdr:from>
    <xdr:to>
      <xdr:col>13</xdr:col>
      <xdr:colOff>200025</xdr:colOff>
      <xdr:row>12</xdr:row>
      <xdr:rowOff>95250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923925"/>
          <a:ext cx="6153150" cy="1457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11</xdr:col>
      <xdr:colOff>227700</xdr:colOff>
      <xdr:row>21</xdr:row>
      <xdr:rowOff>184067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7200000" cy="416551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13</xdr:col>
      <xdr:colOff>9525</xdr:colOff>
      <xdr:row>0</xdr:row>
      <xdr:rowOff>171450</xdr:rowOff>
    </xdr:from>
    <xdr:to>
      <xdr:col>21</xdr:col>
      <xdr:colOff>608330</xdr:colOff>
      <xdr:row>20</xdr:row>
      <xdr:rowOff>178435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71450"/>
          <a:ext cx="5761355" cy="38169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topLeftCell="A7" zoomScale="82" zoomScaleNormal="82" workbookViewId="0">
      <selection activeCell="Q14" sqref="Q14"/>
    </sheetView>
  </sheetViews>
  <sheetFormatPr defaultColWidth="10.28515625" defaultRowHeight="15" x14ac:dyDescent="0.25"/>
  <cols>
    <col min="3" max="3" width="10.28515625" style="1"/>
    <col min="4" max="4" width="22.7109375" style="1" customWidth="1"/>
    <col min="5" max="5" width="45.28515625" style="1" customWidth="1"/>
    <col min="6" max="6" width="11.7109375" style="1" customWidth="1"/>
    <col min="7" max="7" width="11.5703125" style="1" customWidth="1"/>
    <col min="8" max="8" width="11.28515625" style="1" customWidth="1"/>
    <col min="9" max="9" width="12.5703125" style="26" customWidth="1"/>
    <col min="10" max="10" width="16.42578125" style="23" customWidth="1"/>
    <col min="11" max="11" width="15.28515625" style="2" customWidth="1"/>
    <col min="12" max="12" width="20.85546875" customWidth="1"/>
    <col min="261" max="261" width="24.7109375" bestFit="1" customWidth="1"/>
    <col min="262" max="262" width="20.5703125" bestFit="1" customWidth="1"/>
    <col min="263" max="263" width="45.85546875" customWidth="1"/>
    <col min="264" max="264" width="17" customWidth="1"/>
    <col min="265" max="266" width="12.5703125" customWidth="1"/>
    <col min="267" max="267" width="15.85546875" customWidth="1"/>
    <col min="268" max="268" width="17" bestFit="1" customWidth="1"/>
    <col min="517" max="517" width="24.7109375" bestFit="1" customWidth="1"/>
    <col min="518" max="518" width="20.5703125" bestFit="1" customWidth="1"/>
    <col min="519" max="519" width="45.85546875" customWidth="1"/>
    <col min="520" max="520" width="17" customWidth="1"/>
    <col min="521" max="522" width="12.5703125" customWidth="1"/>
    <col min="523" max="523" width="15.85546875" customWidth="1"/>
    <col min="524" max="524" width="17" bestFit="1" customWidth="1"/>
    <col min="773" max="773" width="24.7109375" bestFit="1" customWidth="1"/>
    <col min="774" max="774" width="20.5703125" bestFit="1" customWidth="1"/>
    <col min="775" max="775" width="45.85546875" customWidth="1"/>
    <col min="776" max="776" width="17" customWidth="1"/>
    <col min="777" max="778" width="12.5703125" customWidth="1"/>
    <col min="779" max="779" width="15.85546875" customWidth="1"/>
    <col min="780" max="780" width="17" bestFit="1" customWidth="1"/>
    <col min="1029" max="1029" width="24.7109375" bestFit="1" customWidth="1"/>
    <col min="1030" max="1030" width="20.5703125" bestFit="1" customWidth="1"/>
    <col min="1031" max="1031" width="45.85546875" customWidth="1"/>
    <col min="1032" max="1032" width="17" customWidth="1"/>
    <col min="1033" max="1034" width="12.5703125" customWidth="1"/>
    <col min="1035" max="1035" width="15.85546875" customWidth="1"/>
    <col min="1036" max="1036" width="17" bestFit="1" customWidth="1"/>
    <col min="1285" max="1285" width="24.7109375" bestFit="1" customWidth="1"/>
    <col min="1286" max="1286" width="20.5703125" bestFit="1" customWidth="1"/>
    <col min="1287" max="1287" width="45.85546875" customWidth="1"/>
    <col min="1288" max="1288" width="17" customWidth="1"/>
    <col min="1289" max="1290" width="12.5703125" customWidth="1"/>
    <col min="1291" max="1291" width="15.85546875" customWidth="1"/>
    <col min="1292" max="1292" width="17" bestFit="1" customWidth="1"/>
    <col min="1541" max="1541" width="24.7109375" bestFit="1" customWidth="1"/>
    <col min="1542" max="1542" width="20.5703125" bestFit="1" customWidth="1"/>
    <col min="1543" max="1543" width="45.85546875" customWidth="1"/>
    <col min="1544" max="1544" width="17" customWidth="1"/>
    <col min="1545" max="1546" width="12.5703125" customWidth="1"/>
    <col min="1547" max="1547" width="15.85546875" customWidth="1"/>
    <col min="1548" max="1548" width="17" bestFit="1" customWidth="1"/>
    <col min="1797" max="1797" width="24.7109375" bestFit="1" customWidth="1"/>
    <col min="1798" max="1798" width="20.5703125" bestFit="1" customWidth="1"/>
    <col min="1799" max="1799" width="45.85546875" customWidth="1"/>
    <col min="1800" max="1800" width="17" customWidth="1"/>
    <col min="1801" max="1802" width="12.5703125" customWidth="1"/>
    <col min="1803" max="1803" width="15.85546875" customWidth="1"/>
    <col min="1804" max="1804" width="17" bestFit="1" customWidth="1"/>
    <col min="2053" max="2053" width="24.7109375" bestFit="1" customWidth="1"/>
    <col min="2054" max="2054" width="20.5703125" bestFit="1" customWidth="1"/>
    <col min="2055" max="2055" width="45.85546875" customWidth="1"/>
    <col min="2056" max="2056" width="17" customWidth="1"/>
    <col min="2057" max="2058" width="12.5703125" customWidth="1"/>
    <col min="2059" max="2059" width="15.85546875" customWidth="1"/>
    <col min="2060" max="2060" width="17" bestFit="1" customWidth="1"/>
    <col min="2309" max="2309" width="24.7109375" bestFit="1" customWidth="1"/>
    <col min="2310" max="2310" width="20.5703125" bestFit="1" customWidth="1"/>
    <col min="2311" max="2311" width="45.85546875" customWidth="1"/>
    <col min="2312" max="2312" width="17" customWidth="1"/>
    <col min="2313" max="2314" width="12.5703125" customWidth="1"/>
    <col min="2315" max="2315" width="15.85546875" customWidth="1"/>
    <col min="2316" max="2316" width="17" bestFit="1" customWidth="1"/>
    <col min="2565" max="2565" width="24.7109375" bestFit="1" customWidth="1"/>
    <col min="2566" max="2566" width="20.5703125" bestFit="1" customWidth="1"/>
    <col min="2567" max="2567" width="45.85546875" customWidth="1"/>
    <col min="2568" max="2568" width="17" customWidth="1"/>
    <col min="2569" max="2570" width="12.5703125" customWidth="1"/>
    <col min="2571" max="2571" width="15.85546875" customWidth="1"/>
    <col min="2572" max="2572" width="17" bestFit="1" customWidth="1"/>
    <col min="2821" max="2821" width="24.7109375" bestFit="1" customWidth="1"/>
    <col min="2822" max="2822" width="20.5703125" bestFit="1" customWidth="1"/>
    <col min="2823" max="2823" width="45.85546875" customWidth="1"/>
    <col min="2824" max="2824" width="17" customWidth="1"/>
    <col min="2825" max="2826" width="12.5703125" customWidth="1"/>
    <col min="2827" max="2827" width="15.85546875" customWidth="1"/>
    <col min="2828" max="2828" width="17" bestFit="1" customWidth="1"/>
    <col min="3077" max="3077" width="24.7109375" bestFit="1" customWidth="1"/>
    <col min="3078" max="3078" width="20.5703125" bestFit="1" customWidth="1"/>
    <col min="3079" max="3079" width="45.85546875" customWidth="1"/>
    <col min="3080" max="3080" width="17" customWidth="1"/>
    <col min="3081" max="3082" width="12.5703125" customWidth="1"/>
    <col min="3083" max="3083" width="15.85546875" customWidth="1"/>
    <col min="3084" max="3084" width="17" bestFit="1" customWidth="1"/>
    <col min="3333" max="3333" width="24.7109375" bestFit="1" customWidth="1"/>
    <col min="3334" max="3334" width="20.5703125" bestFit="1" customWidth="1"/>
    <col min="3335" max="3335" width="45.85546875" customWidth="1"/>
    <col min="3336" max="3336" width="17" customWidth="1"/>
    <col min="3337" max="3338" width="12.5703125" customWidth="1"/>
    <col min="3339" max="3339" width="15.85546875" customWidth="1"/>
    <col min="3340" max="3340" width="17" bestFit="1" customWidth="1"/>
    <col min="3589" max="3589" width="24.7109375" bestFit="1" customWidth="1"/>
    <col min="3590" max="3590" width="20.5703125" bestFit="1" customWidth="1"/>
    <col min="3591" max="3591" width="45.85546875" customWidth="1"/>
    <col min="3592" max="3592" width="17" customWidth="1"/>
    <col min="3593" max="3594" width="12.5703125" customWidth="1"/>
    <col min="3595" max="3595" width="15.85546875" customWidth="1"/>
    <col min="3596" max="3596" width="17" bestFit="1" customWidth="1"/>
    <col min="3845" max="3845" width="24.7109375" bestFit="1" customWidth="1"/>
    <col min="3846" max="3846" width="20.5703125" bestFit="1" customWidth="1"/>
    <col min="3847" max="3847" width="45.85546875" customWidth="1"/>
    <col min="3848" max="3848" width="17" customWidth="1"/>
    <col min="3849" max="3850" width="12.5703125" customWidth="1"/>
    <col min="3851" max="3851" width="15.85546875" customWidth="1"/>
    <col min="3852" max="3852" width="17" bestFit="1" customWidth="1"/>
    <col min="4101" max="4101" width="24.7109375" bestFit="1" customWidth="1"/>
    <col min="4102" max="4102" width="20.5703125" bestFit="1" customWidth="1"/>
    <col min="4103" max="4103" width="45.85546875" customWidth="1"/>
    <col min="4104" max="4104" width="17" customWidth="1"/>
    <col min="4105" max="4106" width="12.5703125" customWidth="1"/>
    <col min="4107" max="4107" width="15.85546875" customWidth="1"/>
    <col min="4108" max="4108" width="17" bestFit="1" customWidth="1"/>
    <col min="4357" max="4357" width="24.7109375" bestFit="1" customWidth="1"/>
    <col min="4358" max="4358" width="20.5703125" bestFit="1" customWidth="1"/>
    <col min="4359" max="4359" width="45.85546875" customWidth="1"/>
    <col min="4360" max="4360" width="17" customWidth="1"/>
    <col min="4361" max="4362" width="12.5703125" customWidth="1"/>
    <col min="4363" max="4363" width="15.85546875" customWidth="1"/>
    <col min="4364" max="4364" width="17" bestFit="1" customWidth="1"/>
    <col min="4613" max="4613" width="24.7109375" bestFit="1" customWidth="1"/>
    <col min="4614" max="4614" width="20.5703125" bestFit="1" customWidth="1"/>
    <col min="4615" max="4615" width="45.85546875" customWidth="1"/>
    <col min="4616" max="4616" width="17" customWidth="1"/>
    <col min="4617" max="4618" width="12.5703125" customWidth="1"/>
    <col min="4619" max="4619" width="15.85546875" customWidth="1"/>
    <col min="4620" max="4620" width="17" bestFit="1" customWidth="1"/>
    <col min="4869" max="4869" width="24.7109375" bestFit="1" customWidth="1"/>
    <col min="4870" max="4870" width="20.5703125" bestFit="1" customWidth="1"/>
    <col min="4871" max="4871" width="45.85546875" customWidth="1"/>
    <col min="4872" max="4872" width="17" customWidth="1"/>
    <col min="4873" max="4874" width="12.5703125" customWidth="1"/>
    <col min="4875" max="4875" width="15.85546875" customWidth="1"/>
    <col min="4876" max="4876" width="17" bestFit="1" customWidth="1"/>
    <col min="5125" max="5125" width="24.7109375" bestFit="1" customWidth="1"/>
    <col min="5126" max="5126" width="20.5703125" bestFit="1" customWidth="1"/>
    <col min="5127" max="5127" width="45.85546875" customWidth="1"/>
    <col min="5128" max="5128" width="17" customWidth="1"/>
    <col min="5129" max="5130" width="12.5703125" customWidth="1"/>
    <col min="5131" max="5131" width="15.85546875" customWidth="1"/>
    <col min="5132" max="5132" width="17" bestFit="1" customWidth="1"/>
    <col min="5381" max="5381" width="24.7109375" bestFit="1" customWidth="1"/>
    <col min="5382" max="5382" width="20.5703125" bestFit="1" customWidth="1"/>
    <col min="5383" max="5383" width="45.85546875" customWidth="1"/>
    <col min="5384" max="5384" width="17" customWidth="1"/>
    <col min="5385" max="5386" width="12.5703125" customWidth="1"/>
    <col min="5387" max="5387" width="15.85546875" customWidth="1"/>
    <col min="5388" max="5388" width="17" bestFit="1" customWidth="1"/>
    <col min="5637" max="5637" width="24.7109375" bestFit="1" customWidth="1"/>
    <col min="5638" max="5638" width="20.5703125" bestFit="1" customWidth="1"/>
    <col min="5639" max="5639" width="45.85546875" customWidth="1"/>
    <col min="5640" max="5640" width="17" customWidth="1"/>
    <col min="5641" max="5642" width="12.5703125" customWidth="1"/>
    <col min="5643" max="5643" width="15.85546875" customWidth="1"/>
    <col min="5644" max="5644" width="17" bestFit="1" customWidth="1"/>
    <col min="5893" max="5893" width="24.7109375" bestFit="1" customWidth="1"/>
    <col min="5894" max="5894" width="20.5703125" bestFit="1" customWidth="1"/>
    <col min="5895" max="5895" width="45.85546875" customWidth="1"/>
    <col min="5896" max="5896" width="17" customWidth="1"/>
    <col min="5897" max="5898" width="12.5703125" customWidth="1"/>
    <col min="5899" max="5899" width="15.85546875" customWidth="1"/>
    <col min="5900" max="5900" width="17" bestFit="1" customWidth="1"/>
    <col min="6149" max="6149" width="24.7109375" bestFit="1" customWidth="1"/>
    <col min="6150" max="6150" width="20.5703125" bestFit="1" customWidth="1"/>
    <col min="6151" max="6151" width="45.85546875" customWidth="1"/>
    <col min="6152" max="6152" width="17" customWidth="1"/>
    <col min="6153" max="6154" width="12.5703125" customWidth="1"/>
    <col min="6155" max="6155" width="15.85546875" customWidth="1"/>
    <col min="6156" max="6156" width="17" bestFit="1" customWidth="1"/>
    <col min="6405" max="6405" width="24.7109375" bestFit="1" customWidth="1"/>
    <col min="6406" max="6406" width="20.5703125" bestFit="1" customWidth="1"/>
    <col min="6407" max="6407" width="45.85546875" customWidth="1"/>
    <col min="6408" max="6408" width="17" customWidth="1"/>
    <col min="6409" max="6410" width="12.5703125" customWidth="1"/>
    <col min="6411" max="6411" width="15.85546875" customWidth="1"/>
    <col min="6412" max="6412" width="17" bestFit="1" customWidth="1"/>
    <col min="6661" max="6661" width="24.7109375" bestFit="1" customWidth="1"/>
    <col min="6662" max="6662" width="20.5703125" bestFit="1" customWidth="1"/>
    <col min="6663" max="6663" width="45.85546875" customWidth="1"/>
    <col min="6664" max="6664" width="17" customWidth="1"/>
    <col min="6665" max="6666" width="12.5703125" customWidth="1"/>
    <col min="6667" max="6667" width="15.85546875" customWidth="1"/>
    <col min="6668" max="6668" width="17" bestFit="1" customWidth="1"/>
    <col min="6917" max="6917" width="24.7109375" bestFit="1" customWidth="1"/>
    <col min="6918" max="6918" width="20.5703125" bestFit="1" customWidth="1"/>
    <col min="6919" max="6919" width="45.85546875" customWidth="1"/>
    <col min="6920" max="6920" width="17" customWidth="1"/>
    <col min="6921" max="6922" width="12.5703125" customWidth="1"/>
    <col min="6923" max="6923" width="15.85546875" customWidth="1"/>
    <col min="6924" max="6924" width="17" bestFit="1" customWidth="1"/>
    <col min="7173" max="7173" width="24.7109375" bestFit="1" customWidth="1"/>
    <col min="7174" max="7174" width="20.5703125" bestFit="1" customWidth="1"/>
    <col min="7175" max="7175" width="45.85546875" customWidth="1"/>
    <col min="7176" max="7176" width="17" customWidth="1"/>
    <col min="7177" max="7178" width="12.5703125" customWidth="1"/>
    <col min="7179" max="7179" width="15.85546875" customWidth="1"/>
    <col min="7180" max="7180" width="17" bestFit="1" customWidth="1"/>
    <col min="7429" max="7429" width="24.7109375" bestFit="1" customWidth="1"/>
    <col min="7430" max="7430" width="20.5703125" bestFit="1" customWidth="1"/>
    <col min="7431" max="7431" width="45.85546875" customWidth="1"/>
    <col min="7432" max="7432" width="17" customWidth="1"/>
    <col min="7433" max="7434" width="12.5703125" customWidth="1"/>
    <col min="7435" max="7435" width="15.85546875" customWidth="1"/>
    <col min="7436" max="7436" width="17" bestFit="1" customWidth="1"/>
    <col min="7685" max="7685" width="24.7109375" bestFit="1" customWidth="1"/>
    <col min="7686" max="7686" width="20.5703125" bestFit="1" customWidth="1"/>
    <col min="7687" max="7687" width="45.85546875" customWidth="1"/>
    <col min="7688" max="7688" width="17" customWidth="1"/>
    <col min="7689" max="7690" width="12.5703125" customWidth="1"/>
    <col min="7691" max="7691" width="15.85546875" customWidth="1"/>
    <col min="7692" max="7692" width="17" bestFit="1" customWidth="1"/>
    <col min="7941" max="7941" width="24.7109375" bestFit="1" customWidth="1"/>
    <col min="7942" max="7942" width="20.5703125" bestFit="1" customWidth="1"/>
    <col min="7943" max="7943" width="45.85546875" customWidth="1"/>
    <col min="7944" max="7944" width="17" customWidth="1"/>
    <col min="7945" max="7946" width="12.5703125" customWidth="1"/>
    <col min="7947" max="7947" width="15.85546875" customWidth="1"/>
    <col min="7948" max="7948" width="17" bestFit="1" customWidth="1"/>
    <col min="8197" max="8197" width="24.7109375" bestFit="1" customWidth="1"/>
    <col min="8198" max="8198" width="20.5703125" bestFit="1" customWidth="1"/>
    <col min="8199" max="8199" width="45.85546875" customWidth="1"/>
    <col min="8200" max="8200" width="17" customWidth="1"/>
    <col min="8201" max="8202" width="12.5703125" customWidth="1"/>
    <col min="8203" max="8203" width="15.85546875" customWidth="1"/>
    <col min="8204" max="8204" width="17" bestFit="1" customWidth="1"/>
    <col min="8453" max="8453" width="24.7109375" bestFit="1" customWidth="1"/>
    <col min="8454" max="8454" width="20.5703125" bestFit="1" customWidth="1"/>
    <col min="8455" max="8455" width="45.85546875" customWidth="1"/>
    <col min="8456" max="8456" width="17" customWidth="1"/>
    <col min="8457" max="8458" width="12.5703125" customWidth="1"/>
    <col min="8459" max="8459" width="15.85546875" customWidth="1"/>
    <col min="8460" max="8460" width="17" bestFit="1" customWidth="1"/>
    <col min="8709" max="8709" width="24.7109375" bestFit="1" customWidth="1"/>
    <col min="8710" max="8710" width="20.5703125" bestFit="1" customWidth="1"/>
    <col min="8711" max="8711" width="45.85546875" customWidth="1"/>
    <col min="8712" max="8712" width="17" customWidth="1"/>
    <col min="8713" max="8714" width="12.5703125" customWidth="1"/>
    <col min="8715" max="8715" width="15.85546875" customWidth="1"/>
    <col min="8716" max="8716" width="17" bestFit="1" customWidth="1"/>
    <col min="8965" max="8965" width="24.7109375" bestFit="1" customWidth="1"/>
    <col min="8966" max="8966" width="20.5703125" bestFit="1" customWidth="1"/>
    <col min="8967" max="8967" width="45.85546875" customWidth="1"/>
    <col min="8968" max="8968" width="17" customWidth="1"/>
    <col min="8969" max="8970" width="12.5703125" customWidth="1"/>
    <col min="8971" max="8971" width="15.85546875" customWidth="1"/>
    <col min="8972" max="8972" width="17" bestFit="1" customWidth="1"/>
    <col min="9221" max="9221" width="24.7109375" bestFit="1" customWidth="1"/>
    <col min="9222" max="9222" width="20.5703125" bestFit="1" customWidth="1"/>
    <col min="9223" max="9223" width="45.85546875" customWidth="1"/>
    <col min="9224" max="9224" width="17" customWidth="1"/>
    <col min="9225" max="9226" width="12.5703125" customWidth="1"/>
    <col min="9227" max="9227" width="15.85546875" customWidth="1"/>
    <col min="9228" max="9228" width="17" bestFit="1" customWidth="1"/>
    <col min="9477" max="9477" width="24.7109375" bestFit="1" customWidth="1"/>
    <col min="9478" max="9478" width="20.5703125" bestFit="1" customWidth="1"/>
    <col min="9479" max="9479" width="45.85546875" customWidth="1"/>
    <col min="9480" max="9480" width="17" customWidth="1"/>
    <col min="9481" max="9482" width="12.5703125" customWidth="1"/>
    <col min="9483" max="9483" width="15.85546875" customWidth="1"/>
    <col min="9484" max="9484" width="17" bestFit="1" customWidth="1"/>
    <col min="9733" max="9733" width="24.7109375" bestFit="1" customWidth="1"/>
    <col min="9734" max="9734" width="20.5703125" bestFit="1" customWidth="1"/>
    <col min="9735" max="9735" width="45.85546875" customWidth="1"/>
    <col min="9736" max="9736" width="17" customWidth="1"/>
    <col min="9737" max="9738" width="12.5703125" customWidth="1"/>
    <col min="9739" max="9739" width="15.85546875" customWidth="1"/>
    <col min="9740" max="9740" width="17" bestFit="1" customWidth="1"/>
    <col min="9989" max="9989" width="24.7109375" bestFit="1" customWidth="1"/>
    <col min="9990" max="9990" width="20.5703125" bestFit="1" customWidth="1"/>
    <col min="9991" max="9991" width="45.85546875" customWidth="1"/>
    <col min="9992" max="9992" width="17" customWidth="1"/>
    <col min="9993" max="9994" width="12.5703125" customWidth="1"/>
    <col min="9995" max="9995" width="15.85546875" customWidth="1"/>
    <col min="9996" max="9996" width="17" bestFit="1" customWidth="1"/>
    <col min="10245" max="10245" width="24.7109375" bestFit="1" customWidth="1"/>
    <col min="10246" max="10246" width="20.5703125" bestFit="1" customWidth="1"/>
    <col min="10247" max="10247" width="45.85546875" customWidth="1"/>
    <col min="10248" max="10248" width="17" customWidth="1"/>
    <col min="10249" max="10250" width="12.5703125" customWidth="1"/>
    <col min="10251" max="10251" width="15.85546875" customWidth="1"/>
    <col min="10252" max="10252" width="17" bestFit="1" customWidth="1"/>
    <col min="10501" max="10501" width="24.7109375" bestFit="1" customWidth="1"/>
    <col min="10502" max="10502" width="20.5703125" bestFit="1" customWidth="1"/>
    <col min="10503" max="10503" width="45.85546875" customWidth="1"/>
    <col min="10504" max="10504" width="17" customWidth="1"/>
    <col min="10505" max="10506" width="12.5703125" customWidth="1"/>
    <col min="10507" max="10507" width="15.85546875" customWidth="1"/>
    <col min="10508" max="10508" width="17" bestFit="1" customWidth="1"/>
    <col min="10757" max="10757" width="24.7109375" bestFit="1" customWidth="1"/>
    <col min="10758" max="10758" width="20.5703125" bestFit="1" customWidth="1"/>
    <col min="10759" max="10759" width="45.85546875" customWidth="1"/>
    <col min="10760" max="10760" width="17" customWidth="1"/>
    <col min="10761" max="10762" width="12.5703125" customWidth="1"/>
    <col min="10763" max="10763" width="15.85546875" customWidth="1"/>
    <col min="10764" max="10764" width="17" bestFit="1" customWidth="1"/>
    <col min="11013" max="11013" width="24.7109375" bestFit="1" customWidth="1"/>
    <col min="11014" max="11014" width="20.5703125" bestFit="1" customWidth="1"/>
    <col min="11015" max="11015" width="45.85546875" customWidth="1"/>
    <col min="11016" max="11016" width="17" customWidth="1"/>
    <col min="11017" max="11018" width="12.5703125" customWidth="1"/>
    <col min="11019" max="11019" width="15.85546875" customWidth="1"/>
    <col min="11020" max="11020" width="17" bestFit="1" customWidth="1"/>
    <col min="11269" max="11269" width="24.7109375" bestFit="1" customWidth="1"/>
    <col min="11270" max="11270" width="20.5703125" bestFit="1" customWidth="1"/>
    <col min="11271" max="11271" width="45.85546875" customWidth="1"/>
    <col min="11272" max="11272" width="17" customWidth="1"/>
    <col min="11273" max="11274" width="12.5703125" customWidth="1"/>
    <col min="11275" max="11275" width="15.85546875" customWidth="1"/>
    <col min="11276" max="11276" width="17" bestFit="1" customWidth="1"/>
    <col min="11525" max="11525" width="24.7109375" bestFit="1" customWidth="1"/>
    <col min="11526" max="11526" width="20.5703125" bestFit="1" customWidth="1"/>
    <col min="11527" max="11527" width="45.85546875" customWidth="1"/>
    <col min="11528" max="11528" width="17" customWidth="1"/>
    <col min="11529" max="11530" width="12.5703125" customWidth="1"/>
    <col min="11531" max="11531" width="15.85546875" customWidth="1"/>
    <col min="11532" max="11532" width="17" bestFit="1" customWidth="1"/>
    <col min="11781" max="11781" width="24.7109375" bestFit="1" customWidth="1"/>
    <col min="11782" max="11782" width="20.5703125" bestFit="1" customWidth="1"/>
    <col min="11783" max="11783" width="45.85546875" customWidth="1"/>
    <col min="11784" max="11784" width="17" customWidth="1"/>
    <col min="11785" max="11786" width="12.5703125" customWidth="1"/>
    <col min="11787" max="11787" width="15.85546875" customWidth="1"/>
    <col min="11788" max="11788" width="17" bestFit="1" customWidth="1"/>
    <col min="12037" max="12037" width="24.7109375" bestFit="1" customWidth="1"/>
    <col min="12038" max="12038" width="20.5703125" bestFit="1" customWidth="1"/>
    <col min="12039" max="12039" width="45.85546875" customWidth="1"/>
    <col min="12040" max="12040" width="17" customWidth="1"/>
    <col min="12041" max="12042" width="12.5703125" customWidth="1"/>
    <col min="12043" max="12043" width="15.85546875" customWidth="1"/>
    <col min="12044" max="12044" width="17" bestFit="1" customWidth="1"/>
    <col min="12293" max="12293" width="24.7109375" bestFit="1" customWidth="1"/>
    <col min="12294" max="12294" width="20.5703125" bestFit="1" customWidth="1"/>
    <col min="12295" max="12295" width="45.85546875" customWidth="1"/>
    <col min="12296" max="12296" width="17" customWidth="1"/>
    <col min="12297" max="12298" width="12.5703125" customWidth="1"/>
    <col min="12299" max="12299" width="15.85546875" customWidth="1"/>
    <col min="12300" max="12300" width="17" bestFit="1" customWidth="1"/>
    <col min="12549" max="12549" width="24.7109375" bestFit="1" customWidth="1"/>
    <col min="12550" max="12550" width="20.5703125" bestFit="1" customWidth="1"/>
    <col min="12551" max="12551" width="45.85546875" customWidth="1"/>
    <col min="12552" max="12552" width="17" customWidth="1"/>
    <col min="12553" max="12554" width="12.5703125" customWidth="1"/>
    <col min="12555" max="12555" width="15.85546875" customWidth="1"/>
    <col min="12556" max="12556" width="17" bestFit="1" customWidth="1"/>
    <col min="12805" max="12805" width="24.7109375" bestFit="1" customWidth="1"/>
    <col min="12806" max="12806" width="20.5703125" bestFit="1" customWidth="1"/>
    <col min="12807" max="12807" width="45.85546875" customWidth="1"/>
    <col min="12808" max="12808" width="17" customWidth="1"/>
    <col min="12809" max="12810" width="12.5703125" customWidth="1"/>
    <col min="12811" max="12811" width="15.85546875" customWidth="1"/>
    <col min="12812" max="12812" width="17" bestFit="1" customWidth="1"/>
    <col min="13061" max="13061" width="24.7109375" bestFit="1" customWidth="1"/>
    <col min="13062" max="13062" width="20.5703125" bestFit="1" customWidth="1"/>
    <col min="13063" max="13063" width="45.85546875" customWidth="1"/>
    <col min="13064" max="13064" width="17" customWidth="1"/>
    <col min="13065" max="13066" width="12.5703125" customWidth="1"/>
    <col min="13067" max="13067" width="15.85546875" customWidth="1"/>
    <col min="13068" max="13068" width="17" bestFit="1" customWidth="1"/>
    <col min="13317" max="13317" width="24.7109375" bestFit="1" customWidth="1"/>
    <col min="13318" max="13318" width="20.5703125" bestFit="1" customWidth="1"/>
    <col min="13319" max="13319" width="45.85546875" customWidth="1"/>
    <col min="13320" max="13320" width="17" customWidth="1"/>
    <col min="13321" max="13322" width="12.5703125" customWidth="1"/>
    <col min="13323" max="13323" width="15.85546875" customWidth="1"/>
    <col min="13324" max="13324" width="17" bestFit="1" customWidth="1"/>
    <col min="13573" max="13573" width="24.7109375" bestFit="1" customWidth="1"/>
    <col min="13574" max="13574" width="20.5703125" bestFit="1" customWidth="1"/>
    <col min="13575" max="13575" width="45.85546875" customWidth="1"/>
    <col min="13576" max="13576" width="17" customWidth="1"/>
    <col min="13577" max="13578" width="12.5703125" customWidth="1"/>
    <col min="13579" max="13579" width="15.85546875" customWidth="1"/>
    <col min="13580" max="13580" width="17" bestFit="1" customWidth="1"/>
    <col min="13829" max="13829" width="24.7109375" bestFit="1" customWidth="1"/>
    <col min="13830" max="13830" width="20.5703125" bestFit="1" customWidth="1"/>
    <col min="13831" max="13831" width="45.85546875" customWidth="1"/>
    <col min="13832" max="13832" width="17" customWidth="1"/>
    <col min="13833" max="13834" width="12.5703125" customWidth="1"/>
    <col min="13835" max="13835" width="15.85546875" customWidth="1"/>
    <col min="13836" max="13836" width="17" bestFit="1" customWidth="1"/>
    <col min="14085" max="14085" width="24.7109375" bestFit="1" customWidth="1"/>
    <col min="14086" max="14086" width="20.5703125" bestFit="1" customWidth="1"/>
    <col min="14087" max="14087" width="45.85546875" customWidth="1"/>
    <col min="14088" max="14088" width="17" customWidth="1"/>
    <col min="14089" max="14090" width="12.5703125" customWidth="1"/>
    <col min="14091" max="14091" width="15.85546875" customWidth="1"/>
    <col min="14092" max="14092" width="17" bestFit="1" customWidth="1"/>
    <col min="14341" max="14341" width="24.7109375" bestFit="1" customWidth="1"/>
    <col min="14342" max="14342" width="20.5703125" bestFit="1" customWidth="1"/>
    <col min="14343" max="14343" width="45.85546875" customWidth="1"/>
    <col min="14344" max="14344" width="17" customWidth="1"/>
    <col min="14345" max="14346" width="12.5703125" customWidth="1"/>
    <col min="14347" max="14347" width="15.85546875" customWidth="1"/>
    <col min="14348" max="14348" width="17" bestFit="1" customWidth="1"/>
    <col min="14597" max="14597" width="24.7109375" bestFit="1" customWidth="1"/>
    <col min="14598" max="14598" width="20.5703125" bestFit="1" customWidth="1"/>
    <col min="14599" max="14599" width="45.85546875" customWidth="1"/>
    <col min="14600" max="14600" width="17" customWidth="1"/>
    <col min="14601" max="14602" width="12.5703125" customWidth="1"/>
    <col min="14603" max="14603" width="15.85546875" customWidth="1"/>
    <col min="14604" max="14604" width="17" bestFit="1" customWidth="1"/>
    <col min="14853" max="14853" width="24.7109375" bestFit="1" customWidth="1"/>
    <col min="14854" max="14854" width="20.5703125" bestFit="1" customWidth="1"/>
    <col min="14855" max="14855" width="45.85546875" customWidth="1"/>
    <col min="14856" max="14856" width="17" customWidth="1"/>
    <col min="14857" max="14858" width="12.5703125" customWidth="1"/>
    <col min="14859" max="14859" width="15.85546875" customWidth="1"/>
    <col min="14860" max="14860" width="17" bestFit="1" customWidth="1"/>
    <col min="15109" max="15109" width="24.7109375" bestFit="1" customWidth="1"/>
    <col min="15110" max="15110" width="20.5703125" bestFit="1" customWidth="1"/>
    <col min="15111" max="15111" width="45.85546875" customWidth="1"/>
    <col min="15112" max="15112" width="17" customWidth="1"/>
    <col min="15113" max="15114" width="12.5703125" customWidth="1"/>
    <col min="15115" max="15115" width="15.85546875" customWidth="1"/>
    <col min="15116" max="15116" width="17" bestFit="1" customWidth="1"/>
    <col min="15365" max="15365" width="24.7109375" bestFit="1" customWidth="1"/>
    <col min="15366" max="15366" width="20.5703125" bestFit="1" customWidth="1"/>
    <col min="15367" max="15367" width="45.85546875" customWidth="1"/>
    <col min="15368" max="15368" width="17" customWidth="1"/>
    <col min="15369" max="15370" width="12.5703125" customWidth="1"/>
    <col min="15371" max="15371" width="15.85546875" customWidth="1"/>
    <col min="15372" max="15372" width="17" bestFit="1" customWidth="1"/>
    <col min="15621" max="15621" width="24.7109375" bestFit="1" customWidth="1"/>
    <col min="15622" max="15622" width="20.5703125" bestFit="1" customWidth="1"/>
    <col min="15623" max="15623" width="45.85546875" customWidth="1"/>
    <col min="15624" max="15624" width="17" customWidth="1"/>
    <col min="15625" max="15626" width="12.5703125" customWidth="1"/>
    <col min="15627" max="15627" width="15.85546875" customWidth="1"/>
    <col min="15628" max="15628" width="17" bestFit="1" customWidth="1"/>
    <col min="15877" max="15877" width="24.7109375" bestFit="1" customWidth="1"/>
    <col min="15878" max="15878" width="20.5703125" bestFit="1" customWidth="1"/>
    <col min="15879" max="15879" width="45.85546875" customWidth="1"/>
    <col min="15880" max="15880" width="17" customWidth="1"/>
    <col min="15881" max="15882" width="12.5703125" customWidth="1"/>
    <col min="15883" max="15883" width="15.85546875" customWidth="1"/>
    <col min="15884" max="15884" width="17" bestFit="1" customWidth="1"/>
    <col min="16133" max="16133" width="24.7109375" bestFit="1" customWidth="1"/>
    <col min="16134" max="16134" width="20.5703125" bestFit="1" customWidth="1"/>
    <col min="16135" max="16135" width="45.85546875" customWidth="1"/>
    <col min="16136" max="16136" width="17" customWidth="1"/>
    <col min="16137" max="16138" width="12.5703125" customWidth="1"/>
    <col min="16139" max="16139" width="15.85546875" customWidth="1"/>
    <col min="16140" max="16140" width="17" bestFit="1" customWidth="1"/>
  </cols>
  <sheetData>
    <row r="4" spans="3:17" ht="15.75" thickBot="1" x14ac:dyDescent="0.3"/>
    <row r="5" spans="3:17" ht="15.75" thickBot="1" x14ac:dyDescent="0.3">
      <c r="C5" s="30" t="s">
        <v>16</v>
      </c>
      <c r="D5" s="31"/>
      <c r="E5" s="31"/>
      <c r="F5" s="31"/>
      <c r="G5" s="31"/>
      <c r="H5" s="31"/>
      <c r="I5" s="31"/>
      <c r="J5" s="31"/>
      <c r="K5" s="31"/>
      <c r="L5" s="32"/>
    </row>
    <row r="6" spans="3:17" ht="15.75" thickBot="1" x14ac:dyDescent="0.3">
      <c r="C6" s="33"/>
      <c r="D6" s="34"/>
      <c r="E6" s="34"/>
      <c r="F6" s="34"/>
      <c r="G6" s="34"/>
      <c r="H6" s="34"/>
      <c r="I6" s="34"/>
      <c r="J6" s="34"/>
      <c r="K6" s="34"/>
      <c r="L6" s="35"/>
    </row>
    <row r="7" spans="3:17" ht="51" x14ac:dyDescent="0.25">
      <c r="C7" s="3" t="s">
        <v>0</v>
      </c>
      <c r="D7" s="4" t="s">
        <v>1</v>
      </c>
      <c r="E7" s="4" t="s">
        <v>2</v>
      </c>
      <c r="F7" s="4" t="s">
        <v>3</v>
      </c>
      <c r="G7" s="4" t="s">
        <v>26</v>
      </c>
      <c r="H7" s="4" t="s">
        <v>27</v>
      </c>
      <c r="I7" s="27" t="s">
        <v>19</v>
      </c>
      <c r="J7" s="24" t="s">
        <v>28</v>
      </c>
      <c r="K7" s="5" t="s">
        <v>29</v>
      </c>
      <c r="L7" s="6" t="s">
        <v>4</v>
      </c>
    </row>
    <row r="8" spans="3:17" ht="30" x14ac:dyDescent="0.25">
      <c r="C8" s="7">
        <v>1</v>
      </c>
      <c r="D8" s="8" t="s">
        <v>6</v>
      </c>
      <c r="E8" s="10" t="s">
        <v>23</v>
      </c>
      <c r="F8" s="9" t="s">
        <v>25</v>
      </c>
      <c r="G8" s="11">
        <f>(H8/10.7642)</f>
        <v>297.28173017966964</v>
      </c>
      <c r="H8" s="11">
        <v>3200</v>
      </c>
      <c r="I8" s="28">
        <v>7000</v>
      </c>
      <c r="J8" s="25">
        <f>(I8*G8)</f>
        <v>2080972.1112576874</v>
      </c>
      <c r="K8" s="12">
        <v>450</v>
      </c>
      <c r="L8" s="13">
        <f>K8*H8</f>
        <v>1440000</v>
      </c>
    </row>
    <row r="9" spans="3:17" ht="30" x14ac:dyDescent="0.25">
      <c r="C9" s="7">
        <v>2</v>
      </c>
      <c r="D9" s="8" t="s">
        <v>7</v>
      </c>
      <c r="E9" s="10" t="s">
        <v>23</v>
      </c>
      <c r="F9" s="9" t="s">
        <v>25</v>
      </c>
      <c r="G9" s="11">
        <f t="shared" ref="G9:G18" si="0">(H9/10.7642)</f>
        <v>2862.2656583861317</v>
      </c>
      <c r="H9" s="11">
        <v>30810</v>
      </c>
      <c r="I9" s="28">
        <v>7000</v>
      </c>
      <c r="J9" s="25">
        <f t="shared" ref="J9:J18" si="1">(I9*G9)</f>
        <v>20035859.60870292</v>
      </c>
      <c r="K9" s="12">
        <v>450</v>
      </c>
      <c r="L9" s="13">
        <f t="shared" ref="L9:L18" si="2">K9*H9</f>
        <v>13864500</v>
      </c>
    </row>
    <row r="10" spans="3:17" ht="30" x14ac:dyDescent="0.25">
      <c r="C10" s="7">
        <v>3</v>
      </c>
      <c r="D10" s="8" t="s">
        <v>8</v>
      </c>
      <c r="E10" s="10" t="s">
        <v>23</v>
      </c>
      <c r="F10" s="9" t="s">
        <v>25</v>
      </c>
      <c r="G10" s="11">
        <f t="shared" si="0"/>
        <v>192.30411920997378</v>
      </c>
      <c r="H10" s="11">
        <v>2070</v>
      </c>
      <c r="I10" s="28">
        <v>7000</v>
      </c>
      <c r="J10" s="25">
        <f t="shared" si="1"/>
        <v>1346128.8344698164</v>
      </c>
      <c r="K10" s="12">
        <v>450</v>
      </c>
      <c r="L10" s="13">
        <f t="shared" si="2"/>
        <v>931500</v>
      </c>
    </row>
    <row r="11" spans="3:17" ht="30" x14ac:dyDescent="0.25">
      <c r="C11" s="7">
        <v>4</v>
      </c>
      <c r="D11" s="8" t="s">
        <v>9</v>
      </c>
      <c r="E11" s="10" t="s">
        <v>23</v>
      </c>
      <c r="F11" s="9" t="s">
        <v>25</v>
      </c>
      <c r="G11" s="11">
        <f t="shared" si="0"/>
        <v>1260.6603370431615</v>
      </c>
      <c r="H11" s="11">
        <v>13570</v>
      </c>
      <c r="I11" s="28">
        <v>7000</v>
      </c>
      <c r="J11" s="25">
        <f t="shared" si="1"/>
        <v>8824622.3593021296</v>
      </c>
      <c r="K11" s="12">
        <v>450</v>
      </c>
      <c r="L11" s="13">
        <f t="shared" si="2"/>
        <v>6106500</v>
      </c>
    </row>
    <row r="12" spans="3:17" ht="30" x14ac:dyDescent="0.25">
      <c r="C12" s="7">
        <v>5</v>
      </c>
      <c r="D12" s="8" t="s">
        <v>14</v>
      </c>
      <c r="E12" s="10" t="s">
        <v>23</v>
      </c>
      <c r="F12" s="9" t="s">
        <v>25</v>
      </c>
      <c r="G12" s="11">
        <f>(H12/10.7642)</f>
        <v>668.88389290425664</v>
      </c>
      <c r="H12" s="1">
        <v>7200</v>
      </c>
      <c r="I12" s="28">
        <v>7000</v>
      </c>
      <c r="J12" s="25">
        <f t="shared" si="1"/>
        <v>4682187.2503297962</v>
      </c>
      <c r="K12" s="12">
        <v>450</v>
      </c>
      <c r="L12" s="13">
        <f>K12*H11</f>
        <v>6106500</v>
      </c>
      <c r="Q12">
        <v>217605800</v>
      </c>
    </row>
    <row r="13" spans="3:17" s="22" customFormat="1" ht="30" x14ac:dyDescent="0.25">
      <c r="C13" s="18">
        <v>6</v>
      </c>
      <c r="D13" s="19" t="s">
        <v>10</v>
      </c>
      <c r="E13" s="10" t="s">
        <v>23</v>
      </c>
      <c r="F13" s="9" t="s">
        <v>25</v>
      </c>
      <c r="G13" s="20">
        <f t="shared" si="0"/>
        <v>1388.863083183144</v>
      </c>
      <c r="H13" s="20">
        <v>14950</v>
      </c>
      <c r="I13" s="28">
        <v>7000</v>
      </c>
      <c r="J13" s="25">
        <f t="shared" si="1"/>
        <v>9722041.5822820086</v>
      </c>
      <c r="K13" s="12">
        <v>450</v>
      </c>
      <c r="L13" s="21">
        <f t="shared" si="2"/>
        <v>6727500</v>
      </c>
    </row>
    <row r="14" spans="3:17" ht="15" customHeight="1" x14ac:dyDescent="0.25">
      <c r="C14" s="7">
        <v>7</v>
      </c>
      <c r="D14" s="8" t="s">
        <v>11</v>
      </c>
      <c r="E14" s="10" t="s">
        <v>24</v>
      </c>
      <c r="F14" s="9" t="s">
        <v>25</v>
      </c>
      <c r="G14" s="11">
        <f t="shared" si="0"/>
        <v>255.01198416974785</v>
      </c>
      <c r="H14" s="11">
        <v>2745</v>
      </c>
      <c r="I14" s="28">
        <v>14000</v>
      </c>
      <c r="J14" s="25">
        <f t="shared" si="1"/>
        <v>3570167.7783764699</v>
      </c>
      <c r="K14" s="12">
        <v>700</v>
      </c>
      <c r="L14" s="13">
        <f t="shared" si="2"/>
        <v>1921500</v>
      </c>
    </row>
    <row r="15" spans="3:17" ht="15" customHeight="1" x14ac:dyDescent="0.25">
      <c r="C15" s="7">
        <v>8</v>
      </c>
      <c r="D15" s="8" t="s">
        <v>12</v>
      </c>
      <c r="E15" s="10" t="s">
        <v>24</v>
      </c>
      <c r="F15" s="9" t="s">
        <v>25</v>
      </c>
      <c r="G15" s="11">
        <f t="shared" si="0"/>
        <v>255.01198416974785</v>
      </c>
      <c r="H15" s="11">
        <v>2745</v>
      </c>
      <c r="I15" s="28">
        <v>14000</v>
      </c>
      <c r="J15" s="25">
        <f t="shared" si="1"/>
        <v>3570167.7783764699</v>
      </c>
      <c r="K15" s="12">
        <v>700</v>
      </c>
      <c r="L15" s="13">
        <f t="shared" si="2"/>
        <v>1921500</v>
      </c>
    </row>
    <row r="16" spans="3:17" ht="15" customHeight="1" x14ac:dyDescent="0.25">
      <c r="C16" s="7">
        <v>9</v>
      </c>
      <c r="D16" s="8" t="s">
        <v>13</v>
      </c>
      <c r="E16" s="10" t="s">
        <v>24</v>
      </c>
      <c r="F16" s="9" t="s">
        <v>25</v>
      </c>
      <c r="G16" s="11">
        <f t="shared" si="0"/>
        <v>255.01198416974785</v>
      </c>
      <c r="H16" s="11">
        <v>2745</v>
      </c>
      <c r="I16" s="28">
        <v>14000</v>
      </c>
      <c r="J16" s="25">
        <f t="shared" si="1"/>
        <v>3570167.7783764699</v>
      </c>
      <c r="K16" s="12">
        <v>700</v>
      </c>
      <c r="L16" s="13">
        <f t="shared" si="2"/>
        <v>1921500</v>
      </c>
    </row>
    <row r="17" spans="3:14" ht="33" customHeight="1" x14ac:dyDescent="0.25">
      <c r="C17" s="7">
        <v>10</v>
      </c>
      <c r="D17" s="8" t="s">
        <v>15</v>
      </c>
      <c r="E17" s="10" t="s">
        <v>23</v>
      </c>
      <c r="F17" s="9" t="s">
        <v>25</v>
      </c>
      <c r="G17" s="11">
        <f t="shared" si="0"/>
        <v>253.61847605953065</v>
      </c>
      <c r="H17" s="11">
        <v>2730</v>
      </c>
      <c r="I17" s="28">
        <v>7000</v>
      </c>
      <c r="J17" s="25">
        <f t="shared" si="1"/>
        <v>1775329.3324167146</v>
      </c>
      <c r="K17" s="12">
        <v>450</v>
      </c>
      <c r="L17" s="13">
        <f t="shared" si="2"/>
        <v>1228500</v>
      </c>
    </row>
    <row r="18" spans="3:14" ht="30" x14ac:dyDescent="0.25">
      <c r="C18" s="7">
        <v>11</v>
      </c>
      <c r="D18" s="8" t="s">
        <v>17</v>
      </c>
      <c r="E18" s="10" t="s">
        <v>23</v>
      </c>
      <c r="F18" s="9" t="s">
        <v>25</v>
      </c>
      <c r="G18" s="11">
        <f t="shared" si="0"/>
        <v>253.61847605953065</v>
      </c>
      <c r="H18" s="11">
        <v>2730</v>
      </c>
      <c r="I18" s="28">
        <v>7000</v>
      </c>
      <c r="J18" s="25">
        <f t="shared" si="1"/>
        <v>1775329.3324167146</v>
      </c>
      <c r="K18" s="12">
        <v>450</v>
      </c>
      <c r="L18" s="13">
        <f t="shared" si="2"/>
        <v>1228500</v>
      </c>
    </row>
    <row r="19" spans="3:14" ht="15.75" thickBot="1" x14ac:dyDescent="0.3">
      <c r="C19" s="36"/>
      <c r="D19" s="37"/>
      <c r="E19" s="37"/>
      <c r="F19" s="37"/>
      <c r="G19" s="37"/>
      <c r="H19" s="37"/>
      <c r="I19" s="37"/>
      <c r="J19" s="37"/>
      <c r="K19" s="37"/>
      <c r="L19" s="38"/>
    </row>
    <row r="20" spans="3:14" ht="15.75" thickBot="1" x14ac:dyDescent="0.3">
      <c r="C20" s="30" t="s">
        <v>5</v>
      </c>
      <c r="D20" s="31"/>
      <c r="E20" s="31"/>
      <c r="F20" s="31"/>
      <c r="G20" s="14">
        <f>SUM(G8:G18)</f>
        <v>7942.5317255346417</v>
      </c>
      <c r="H20" s="14">
        <f>SUM(H8:H18)</f>
        <v>85495</v>
      </c>
      <c r="I20" s="29"/>
      <c r="J20" s="16">
        <f>SUM(J8:J18)</f>
        <v>60952973.746307187</v>
      </c>
      <c r="K20" s="15"/>
      <c r="L20" s="16">
        <f>SUM(L8:L18)</f>
        <v>43398000</v>
      </c>
    </row>
    <row r="21" spans="3:14" ht="15.75" thickBot="1" x14ac:dyDescent="0.3">
      <c r="C21" s="40"/>
      <c r="D21" s="41"/>
      <c r="E21" s="41"/>
      <c r="F21" s="41"/>
      <c r="G21" s="41"/>
      <c r="H21" s="41"/>
      <c r="I21" s="41"/>
      <c r="J21" s="41"/>
      <c r="K21" s="41"/>
      <c r="L21" s="42"/>
    </row>
    <row r="22" spans="3:14" ht="15" customHeight="1" x14ac:dyDescent="0.25">
      <c r="C22" s="43" t="s">
        <v>18</v>
      </c>
      <c r="D22" s="44"/>
      <c r="E22" s="44"/>
      <c r="F22" s="44"/>
      <c r="G22" s="44"/>
      <c r="H22" s="44"/>
      <c r="I22" s="44"/>
      <c r="J22" s="44"/>
      <c r="K22" s="44"/>
      <c r="L22" s="45"/>
      <c r="M22" s="39"/>
      <c r="N22" s="39"/>
    </row>
    <row r="23" spans="3:14" ht="15" customHeight="1" x14ac:dyDescent="0.25">
      <c r="C23" s="46" t="s">
        <v>20</v>
      </c>
      <c r="D23" s="47"/>
      <c r="E23" s="47"/>
      <c r="F23" s="47"/>
      <c r="G23" s="47"/>
      <c r="H23" s="47"/>
      <c r="I23" s="47"/>
      <c r="J23" s="47"/>
      <c r="K23" s="47"/>
      <c r="L23" s="48"/>
      <c r="M23" s="49"/>
      <c r="N23" s="49"/>
    </row>
    <row r="24" spans="3:14" ht="15" customHeight="1" x14ac:dyDescent="0.25">
      <c r="C24" s="46" t="s">
        <v>21</v>
      </c>
      <c r="D24" s="47"/>
      <c r="E24" s="47"/>
      <c r="F24" s="47"/>
      <c r="G24" s="47"/>
      <c r="H24" s="47"/>
      <c r="I24" s="47"/>
      <c r="J24" s="47"/>
      <c r="K24" s="47"/>
      <c r="L24" s="48"/>
      <c r="M24" s="17"/>
      <c r="N24" s="17"/>
    </row>
    <row r="25" spans="3:14" ht="15.75" thickBot="1" x14ac:dyDescent="0.3">
      <c r="C25" s="50" t="s">
        <v>22</v>
      </c>
      <c r="D25" s="51"/>
      <c r="E25" s="51"/>
      <c r="F25" s="51"/>
      <c r="G25" s="51"/>
      <c r="H25" s="51"/>
      <c r="I25" s="51"/>
      <c r="J25" s="51"/>
      <c r="K25" s="51"/>
      <c r="L25" s="52"/>
      <c r="M25" s="49"/>
      <c r="N25" s="49"/>
    </row>
    <row r="26" spans="3:14" ht="15" customHeight="1" x14ac:dyDescent="0.25">
      <c r="C26" s="39"/>
      <c r="D26" s="39"/>
      <c r="E26" s="39"/>
      <c r="F26" s="39"/>
      <c r="G26" s="39"/>
      <c r="H26" s="39"/>
      <c r="I26" s="39"/>
      <c r="J26" s="39"/>
      <c r="K26" s="39"/>
      <c r="L26" s="39"/>
    </row>
    <row r="27" spans="3:14" ht="15" customHeight="1" x14ac:dyDescent="0.25">
      <c r="C27" s="39"/>
      <c r="D27" s="39"/>
      <c r="E27" s="39"/>
      <c r="F27" s="39"/>
      <c r="G27" s="39"/>
      <c r="H27" s="39"/>
      <c r="I27" s="39"/>
      <c r="J27" s="39"/>
      <c r="K27" s="39"/>
      <c r="L27" s="39"/>
    </row>
  </sheetData>
  <mergeCells count="14">
    <mergeCell ref="C27:L27"/>
    <mergeCell ref="C21:L21"/>
    <mergeCell ref="C22:L22"/>
    <mergeCell ref="M22:N22"/>
    <mergeCell ref="C23:L23"/>
    <mergeCell ref="M23:N23"/>
    <mergeCell ref="C25:L25"/>
    <mergeCell ref="M25:N25"/>
    <mergeCell ref="C24:L24"/>
    <mergeCell ref="C20:F20"/>
    <mergeCell ref="C5:L5"/>
    <mergeCell ref="C6:L6"/>
    <mergeCell ref="C19:L19"/>
    <mergeCell ref="C26:L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workbookViewId="0">
      <selection activeCell="G8" sqref="G8:H8"/>
    </sheetView>
  </sheetViews>
  <sheetFormatPr defaultRowHeight="15" x14ac:dyDescent="0.25"/>
  <cols>
    <col min="1" max="1" width="18.28515625" bestFit="1" customWidth="1"/>
    <col min="3" max="3" width="14.42578125" bestFit="1" customWidth="1"/>
    <col min="4" max="4" width="11.5703125" bestFit="1" customWidth="1"/>
  </cols>
  <sheetData>
    <row r="3" spans="1:6" x14ac:dyDescent="0.25">
      <c r="A3" s="53" t="s">
        <v>32</v>
      </c>
      <c r="B3" s="53"/>
      <c r="C3" t="s">
        <v>35</v>
      </c>
      <c r="D3" t="s">
        <v>30</v>
      </c>
      <c r="E3" t="s">
        <v>31</v>
      </c>
      <c r="F3" t="s">
        <v>34</v>
      </c>
    </row>
    <row r="4" spans="1:6" x14ac:dyDescent="0.25">
      <c r="C4">
        <v>430.5</v>
      </c>
      <c r="D4">
        <v>4000</v>
      </c>
      <c r="E4">
        <f>D4*C4</f>
        <v>1722000</v>
      </c>
      <c r="F4">
        <v>1800000</v>
      </c>
    </row>
    <row r="8" spans="1:6" x14ac:dyDescent="0.25">
      <c r="A8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5:R40"/>
  <sheetViews>
    <sheetView tabSelected="1" topLeftCell="A16" workbookViewId="0">
      <selection activeCell="O31" sqref="O31"/>
    </sheetView>
  </sheetViews>
  <sheetFormatPr defaultRowHeight="15" x14ac:dyDescent="0.25"/>
  <cols>
    <col min="5" max="5" width="12.7109375" bestFit="1" customWidth="1"/>
    <col min="8" max="8" width="10" bestFit="1" customWidth="1"/>
    <col min="15" max="15" width="10" bestFit="1" customWidth="1"/>
    <col min="16" max="16" width="10.5703125" bestFit="1" customWidth="1"/>
    <col min="17" max="17" width="10.28515625" bestFit="1" customWidth="1"/>
    <col min="18" max="18" width="10" bestFit="1" customWidth="1"/>
  </cols>
  <sheetData>
    <row r="25" spans="2:18" x14ac:dyDescent="0.25">
      <c r="B25" t="s">
        <v>38</v>
      </c>
      <c r="O25" t="s">
        <v>37</v>
      </c>
    </row>
    <row r="26" spans="2:18" x14ac:dyDescent="0.25">
      <c r="P26" t="s">
        <v>41</v>
      </c>
      <c r="Q26" t="s">
        <v>42</v>
      </c>
      <c r="R26" t="s">
        <v>36</v>
      </c>
    </row>
    <row r="27" spans="2:18" ht="45" x14ac:dyDescent="0.25">
      <c r="D27" s="53"/>
      <c r="E27" s="54" t="s">
        <v>39</v>
      </c>
      <c r="F27" s="54" t="s">
        <v>40</v>
      </c>
      <c r="G27" t="s">
        <v>31</v>
      </c>
      <c r="P27">
        <v>10880.29</v>
      </c>
      <c r="Q27">
        <v>10500</v>
      </c>
      <c r="R27">
        <f>Q27*P27</f>
        <v>114243045.00000001</v>
      </c>
    </row>
    <row r="28" spans="2:18" x14ac:dyDescent="0.25">
      <c r="D28" s="53"/>
      <c r="E28" s="53">
        <v>7942.53</v>
      </c>
      <c r="F28">
        <v>7000</v>
      </c>
      <c r="G28">
        <f>E28*F28</f>
        <v>55597710</v>
      </c>
    </row>
    <row r="31" spans="2:18" x14ac:dyDescent="0.25">
      <c r="N31" t="s">
        <v>43</v>
      </c>
      <c r="O31">
        <f>R27+G28</f>
        <v>169840755</v>
      </c>
    </row>
    <row r="36" spans="5:8" x14ac:dyDescent="0.25">
      <c r="E36">
        <v>217605800</v>
      </c>
      <c r="F36">
        <v>43398000</v>
      </c>
      <c r="G36">
        <v>1800000</v>
      </c>
      <c r="H36">
        <f>G36+F36+E36</f>
        <v>262803800</v>
      </c>
    </row>
    <row r="38" spans="5:8" x14ac:dyDescent="0.25">
      <c r="H38">
        <f>0.85*H36</f>
        <v>223383230</v>
      </c>
    </row>
    <row r="40" spans="5:8" x14ac:dyDescent="0.25">
      <c r="H40">
        <f>0.75*H36</f>
        <v>197102850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building valuation</vt:lpstr>
      <vt:lpstr>Land details</vt:lpstr>
      <vt:lpstr>Misc.</vt:lpstr>
      <vt:lpstr>guideline 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sharma</dc:creator>
  <cp:lastModifiedBy>Anirban Roy</cp:lastModifiedBy>
  <dcterms:created xsi:type="dcterms:W3CDTF">2020-03-18T11:08:54Z</dcterms:created>
  <dcterms:modified xsi:type="dcterms:W3CDTF">2023-06-02T07:36:48Z</dcterms:modified>
</cp:coreProperties>
</file>