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Rahul Gupta\In progress\2023-2024\VIS(2023-24)-PL093-080-096\Excel File\"/>
    </mc:Choice>
  </mc:AlternateContent>
  <bookViews>
    <workbookView xWindow="0" yWindow="0" windowWidth="11190" windowHeight="7335" activeTab="1"/>
  </bookViews>
  <sheets>
    <sheet name="Sheet2" sheetId="2" r:id="rId1"/>
    <sheet name="Sheet1" sheetId="1" r:id="rId2"/>
  </sheets>
  <calcPr calcId="152511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71" i="1"/>
  <c r="F64" i="1"/>
  <c r="F65" i="1" s="1"/>
  <c r="F66" i="1" s="1"/>
  <c r="F6" i="1"/>
  <c r="F61" i="1"/>
  <c r="F21" i="1"/>
  <c r="F19" i="1"/>
  <c r="F22" i="1"/>
  <c r="F47" i="1"/>
  <c r="F43" i="1"/>
  <c r="F44" i="1"/>
  <c r="F45" i="1"/>
  <c r="F46" i="1"/>
  <c r="F42" i="1"/>
  <c r="F54" i="1"/>
  <c r="F5" i="1"/>
  <c r="E64" i="1" l="1"/>
  <c r="E65" i="1" l="1"/>
  <c r="E66" i="1" s="1"/>
</calcChain>
</file>

<file path=xl/sharedStrings.xml><?xml version="1.0" encoding="utf-8"?>
<sst xmlns="http://schemas.openxmlformats.org/spreadsheetml/2006/main" count="149" uniqueCount="98">
  <si>
    <t>Party Name</t>
  </si>
  <si>
    <t>Machinery</t>
  </si>
  <si>
    <t>Transformer, LT Panel Board, Earthing &amp; Earthing Conductor, GEL Earthing, Cable Trays, LT Cabel &amp; LT Cable end terminations, etc.</t>
  </si>
  <si>
    <t>Ganga Metco</t>
  </si>
  <si>
    <t>SAIFIAN AIRCON</t>
  </si>
  <si>
    <t>Maruti Pharma Machinery</t>
  </si>
  <si>
    <t>HVAC system for Tablet/ Syrup Manufacturing</t>
  </si>
  <si>
    <t>Modular Panels</t>
  </si>
  <si>
    <t>Fluid Bed Dryer</t>
  </si>
  <si>
    <t>Multi Mill M/C</t>
  </si>
  <si>
    <t>Sifter - 30" inch</t>
  </si>
  <si>
    <t>Octacone Blender - 250 Ltr.</t>
  </si>
  <si>
    <t>Mass Mixture - 100 KG</t>
  </si>
  <si>
    <t>Paste Kettle - 100 KG</t>
  </si>
  <si>
    <t>Capsule Filling Machine</t>
  </si>
  <si>
    <t>27 Station Double Hopper Machine</t>
  </si>
  <si>
    <t>Blister Double Track Machine</t>
  </si>
  <si>
    <t>Strip Single Track Machine</t>
  </si>
  <si>
    <t>Colloid Mill Machine</t>
  </si>
  <si>
    <t>Bhagwati Electricals</t>
  </si>
  <si>
    <t>DOMINO</t>
  </si>
  <si>
    <t>Jaisika Fire Protection</t>
  </si>
  <si>
    <t>General Engineers</t>
  </si>
  <si>
    <t>A S Aircon Engineers</t>
  </si>
  <si>
    <t>Saksham Water Solution</t>
  </si>
  <si>
    <t>Kshitij International Equipment</t>
  </si>
  <si>
    <t>Inset Kills 2" Feet SS Complete with Tube</t>
  </si>
  <si>
    <t>CIJ Printer Model AX 130i</t>
  </si>
  <si>
    <t>Pump House Equipment</t>
  </si>
  <si>
    <t>Vertical Air Receiver Capacity 500 Ltr.</t>
  </si>
  <si>
    <t>FRP Cooling tower</t>
  </si>
  <si>
    <t>Air Cooled Chiller 2 Tr.</t>
  </si>
  <si>
    <t>RO Plant</t>
  </si>
  <si>
    <t>5 KLD ETP + STP</t>
  </si>
  <si>
    <t>Tablet Dissolution Test App.</t>
  </si>
  <si>
    <t>Tablet Friability Test App.</t>
  </si>
  <si>
    <t>Rotary Vacuum Evaporator</t>
  </si>
  <si>
    <t>DT Apparatus Double Stage with Waterbath</t>
  </si>
  <si>
    <t>Tablet Hardness Tester</t>
  </si>
  <si>
    <t>Ultra Sonic Cleaner Bath</t>
  </si>
  <si>
    <t>Water Bath</t>
  </si>
  <si>
    <t>Hot Plate 10" X 12"</t>
  </si>
  <si>
    <t>Vacuum Oven</t>
  </si>
  <si>
    <t>Muffle Furnace</t>
  </si>
  <si>
    <t>Deep Freezer Model KI-DF-20-6CFT</t>
  </si>
  <si>
    <t>PH Meter</t>
  </si>
  <si>
    <t>TDS/ EC Meter</t>
  </si>
  <si>
    <t>Centrifuge Machine</t>
  </si>
  <si>
    <t>Sharma Weighing System</t>
  </si>
  <si>
    <t>Danver 220 G</t>
  </si>
  <si>
    <t>Danver 300 G</t>
  </si>
  <si>
    <t>Axis 10 KG</t>
  </si>
  <si>
    <t>Axis 1 KG</t>
  </si>
  <si>
    <t>Axis 30 KG</t>
  </si>
  <si>
    <t>Aixis 100 KG</t>
  </si>
  <si>
    <t>Axis 300 KG</t>
  </si>
  <si>
    <t>Balaji Automation Industries</t>
  </si>
  <si>
    <t>Semi Auto Box Strapping Machine</t>
  </si>
  <si>
    <t>Band Sealer Machine</t>
  </si>
  <si>
    <t>Premium Series Hand Pallet Truck</t>
  </si>
  <si>
    <t>Shrink Machine (Tunnel)</t>
  </si>
  <si>
    <t>Anmol Engineering</t>
  </si>
  <si>
    <t>Goods Lift Capacity 1000 KG (G+1)</t>
  </si>
  <si>
    <t>Hydraulic Goods Lift Capacity 2000 KG</t>
  </si>
  <si>
    <t>KAIZEN Flooring &amp; Developers</t>
  </si>
  <si>
    <t>R P Engineering Works</t>
  </si>
  <si>
    <t>Swati Engineers &amp; Fabricators</t>
  </si>
  <si>
    <t>Vortex Packaging</t>
  </si>
  <si>
    <t>Gauri Pharma</t>
  </si>
  <si>
    <t>Epoxy</t>
  </si>
  <si>
    <t>Generator 180 KVA</t>
  </si>
  <si>
    <t>Screw Air Compressor</t>
  </si>
  <si>
    <t>Alu Alu Double Track Machine/ Rapid Pack</t>
  </si>
  <si>
    <t>1m x 1m Sigma mixer SS Coating</t>
  </si>
  <si>
    <t>14X 30 triple roll mill</t>
  </si>
  <si>
    <t>8" Twin Duplex Vaccume plouder</t>
  </si>
  <si>
    <t>8" Noodler Machine</t>
  </si>
  <si>
    <t>Double Headed Tube Filling Machine</t>
  </si>
  <si>
    <t>Ointment Plant Set/ Contra Mixture (300KG)</t>
  </si>
  <si>
    <t>TOTAL</t>
  </si>
  <si>
    <t>GST @ 18%</t>
  </si>
  <si>
    <t>GROSS AMOUNT</t>
  </si>
  <si>
    <t>Coating Pan 36"</t>
  </si>
  <si>
    <t>Amount by Client</t>
  </si>
  <si>
    <t xml:space="preserve">Market Price </t>
  </si>
  <si>
    <t>ok</t>
  </si>
  <si>
    <t>Quotation</t>
  </si>
  <si>
    <t>India mart</t>
  </si>
  <si>
    <t xml:space="preserve">quotation </t>
  </si>
  <si>
    <t>india mart</t>
  </si>
  <si>
    <t>amazon</t>
  </si>
  <si>
    <t>S.no</t>
  </si>
  <si>
    <t>Row Labels</t>
  </si>
  <si>
    <t>(blank)</t>
  </si>
  <si>
    <t>Grand Total</t>
  </si>
  <si>
    <t>Sum of Amount by Client</t>
  </si>
  <si>
    <t xml:space="preserve">Sum of Market Price 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</si>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</sst>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3" fontId="0" fillId="0" borderId="1" xfId="0" applyNumberForma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3" fontId="0" fillId="0" borderId="0" xfId="0" applyNumberFormat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165" fontId="0" fillId="0" borderId="1" xfId="1" applyNumberFormat="1" applyFont="1" applyBorder="1" applyAlignment="1">
      <alignment horizontal="right" vertical="top"/>
    </xf>
    <xf numFmtId="165" fontId="0" fillId="0" borderId="1" xfId="1" applyNumberFormat="1" applyFont="1" applyBorder="1" applyAlignment="1">
      <alignment vertical="top"/>
    </xf>
    <xf numFmtId="165" fontId="0" fillId="0" borderId="1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vertical="top"/>
    </xf>
    <xf numFmtId="0" fontId="0" fillId="2" borderId="1" xfId="0" applyFill="1" applyBorder="1" applyAlignment="1">
      <alignment vertical="top" wrapText="1"/>
    </xf>
    <xf numFmtId="3" fontId="0" fillId="2" borderId="1" xfId="0" applyNumberFormat="1" applyFill="1" applyBorder="1" applyAlignment="1">
      <alignment vertical="top"/>
    </xf>
    <xf numFmtId="165" fontId="0" fillId="2" borderId="1" xfId="1" applyNumberFormat="1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0" xfId="0" applyFill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165" fontId="0" fillId="0" borderId="1" xfId="0" applyNumberFormat="1" applyBorder="1" applyAlignment="1">
      <alignment vertical="top"/>
    </xf>
    <xf numFmtId="165" fontId="1" fillId="0" borderId="1" xfId="1" applyNumberFormat="1" applyFont="1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/>
    <xf numFmtId="9" fontId="0" fillId="0" borderId="0" xfId="2" applyFont="1" applyAlignment="1">
      <alignment vertical="top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4">
    <dxf>
      <numFmt numFmtId="164" formatCode="_ * #,##0.0_ ;_ * \-#,##0.0_ ;_ * &quot;-&quot;??_ ;_ @_ "/>
    </dxf>
    <dxf>
      <numFmt numFmtId="165" formatCode="_ * #,##0_ ;_ * \-#,##0_ ;_ * &quot;-&quot;??_ ;_ @_ "/>
    </dxf>
    <dxf>
      <numFmt numFmtId="164" formatCode="_ * #,##0.0_ ;_ * \-#,##0.0_ ;_ * &quot;-&quot;??_ ;_ @_ "/>
    </dxf>
    <dxf>
      <numFmt numFmtId="165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hul Gupta" refreshedDate="45072.611100925926" createdVersion="5" refreshedVersion="5" minRefreshableVersion="3" recordCount="60">
  <cacheSource type="worksheet">
    <worksheetSource ref="B3:G63" sheet="Sheet1"/>
  </cacheSource>
  <cacheFields count="6">
    <cacheField name="S.no" numFmtId="0">
      <sharedItems containsSemiMixedTypes="0" containsString="0" containsNumber="1" containsInteger="1" minValue="1" maxValue="60"/>
    </cacheField>
    <cacheField name="Machinery" numFmtId="0">
      <sharedItems/>
    </cacheField>
    <cacheField name="Party Name" numFmtId="0">
      <sharedItems containsBlank="1"/>
    </cacheField>
    <cacheField name="Amount by Client" numFmtId="3">
      <sharedItems containsSemiMixedTypes="0" containsString="0" containsNumber="1" containsInteger="1" minValue="4738" maxValue="2500000" count="56">
        <n v="2500000"/>
        <n v="2311125"/>
        <n v="1668445"/>
        <n v="682500"/>
        <n v="143000"/>
        <n v="97500"/>
        <n v="312000"/>
        <n v="292500"/>
        <n v="325000"/>
        <n v="140000"/>
        <n v="650000"/>
        <n v="380000"/>
        <n v="1350000"/>
        <n v="275000"/>
        <n v="125000"/>
        <n v="7142"/>
        <n v="190678"/>
        <n v="600600"/>
        <n v="62000"/>
        <n v="200000"/>
        <n v="300000"/>
        <n v="110000"/>
        <n v="640000"/>
        <n v="195000"/>
        <n v="15155"/>
        <n v="31850"/>
        <n v="34450"/>
        <n v="39000"/>
        <n v="12636"/>
        <n v="5915"/>
        <n v="4738"/>
        <n v="44785"/>
        <n v="13480"/>
        <n v="60840"/>
        <n v="4985"/>
        <n v="5567"/>
        <n v="14365"/>
        <n v="45000"/>
        <n v="19800"/>
        <n v="5500"/>
        <n v="9800"/>
        <n v="8800"/>
        <n v="10500"/>
        <n v="54500"/>
        <n v="31500"/>
        <n v="22500"/>
        <n v="56000"/>
        <n v="500000"/>
        <n v="525000"/>
        <n v="450000"/>
        <n v="800000"/>
        <n v="400000"/>
        <n v="850000"/>
        <n v="1375000"/>
        <n v="1100000"/>
        <n v="1400000"/>
      </sharedItems>
    </cacheField>
    <cacheField name="Market Price " numFmtId="165">
      <sharedItems containsSemiMixedTypes="0" containsString="0" containsNumber="1" containsInteger="1" minValue="4250" maxValue="2500000"/>
    </cacheField>
    <cacheField name="refer" numFmtId="0">
      <sharedItems containsBlank="1" count="5">
        <m/>
        <s v="Quotation"/>
        <s v="India mart"/>
        <s v="quotation "/>
        <s v="amaz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n v="1"/>
    <s v="Transformer, LT Panel Board, Earthing &amp; Earthing Conductor, GEL Earthing, Cable Trays, LT Cabel &amp; LT Cable end terminations, etc."/>
    <s v="Ganga Metco"/>
    <x v="0"/>
    <n v="2500000"/>
    <x v="0"/>
  </r>
  <r>
    <n v="2"/>
    <s v="HVAC system for Tablet/ Syrup Manufacturing"/>
    <s v="SAIFIAN AIRCON"/>
    <x v="1"/>
    <n v="2311125"/>
    <x v="0"/>
  </r>
  <r>
    <n v="3"/>
    <s v="Modular Panels"/>
    <m/>
    <x v="2"/>
    <n v="1668445"/>
    <x v="0"/>
  </r>
  <r>
    <n v="4"/>
    <s v="Fluid Bed Dryer"/>
    <s v="Maruti Pharma Machinery"/>
    <x v="3"/>
    <n v="550000"/>
    <x v="1"/>
  </r>
  <r>
    <n v="5"/>
    <s v="Multi Mill M/C"/>
    <m/>
    <x v="4"/>
    <n v="110000"/>
    <x v="2"/>
  </r>
  <r>
    <n v="6"/>
    <s v="Sifter - 30&quot; inch"/>
    <m/>
    <x v="5"/>
    <n v="85000"/>
    <x v="2"/>
  </r>
  <r>
    <n v="7"/>
    <s v="Octacone Blender - 250 Ltr."/>
    <m/>
    <x v="6"/>
    <n v="450000"/>
    <x v="2"/>
  </r>
  <r>
    <n v="8"/>
    <s v="Mass Mixture - 100 KG"/>
    <m/>
    <x v="7"/>
    <n v="260000"/>
    <x v="2"/>
  </r>
  <r>
    <n v="9"/>
    <s v="Paste Kettle - 100 KG"/>
    <m/>
    <x v="8"/>
    <n v="345000"/>
    <x v="2"/>
  </r>
  <r>
    <n v="10"/>
    <s v="Capsule Filling Machine"/>
    <m/>
    <x v="9"/>
    <n v="150000"/>
    <x v="2"/>
  </r>
  <r>
    <n v="11"/>
    <s v="27 Station Double Hopper Machine"/>
    <m/>
    <x v="10"/>
    <n v="650000"/>
    <x v="2"/>
  </r>
  <r>
    <n v="12"/>
    <s v="Coating Pan 36&quot;"/>
    <m/>
    <x v="11"/>
    <n v="420000"/>
    <x v="2"/>
  </r>
  <r>
    <n v="13"/>
    <s v="Blister Double Track Machine"/>
    <m/>
    <x v="12"/>
    <n v="1550000"/>
    <x v="1"/>
  </r>
  <r>
    <n v="14"/>
    <s v="Strip Single Track Machine"/>
    <m/>
    <x v="13"/>
    <n v="300000"/>
    <x v="2"/>
  </r>
  <r>
    <n v="15"/>
    <s v="Colloid Mill Machine"/>
    <m/>
    <x v="14"/>
    <n v="125000"/>
    <x v="3"/>
  </r>
  <r>
    <n v="16"/>
    <s v="Inset Kills 2&quot; Feet SS Complete with Tube"/>
    <s v="Bhagwati Electricals"/>
    <x v="15"/>
    <n v="7142"/>
    <x v="0"/>
  </r>
  <r>
    <n v="17"/>
    <s v="CIJ Printer Model AX 130i"/>
    <s v="DOMINO"/>
    <x v="16"/>
    <n v="185000"/>
    <x v="0"/>
  </r>
  <r>
    <n v="18"/>
    <s v="Pump House Equipment"/>
    <s v="Jaisika Fire Protection"/>
    <x v="17"/>
    <n v="600600"/>
    <x v="0"/>
  </r>
  <r>
    <n v="19"/>
    <s v="Vertical Air Receiver Capacity 500 Ltr."/>
    <s v="General Engineers"/>
    <x v="18"/>
    <n v="62000"/>
    <x v="0"/>
  </r>
  <r>
    <n v="20"/>
    <s v="FRP Cooling tower"/>
    <s v="A S Aircon Engineers"/>
    <x v="19"/>
    <n v="180000"/>
    <x v="0"/>
  </r>
  <r>
    <n v="21"/>
    <s v="Air Cooled Chiller 2 Tr."/>
    <m/>
    <x v="20"/>
    <n v="300000"/>
    <x v="2"/>
  </r>
  <r>
    <n v="22"/>
    <s v="RO Plant"/>
    <m/>
    <x v="21"/>
    <n v="100000"/>
    <x v="4"/>
  </r>
  <r>
    <n v="23"/>
    <s v="5 KLD ETP + STP"/>
    <s v="Saksham Water Solution"/>
    <x v="22"/>
    <n v="800000"/>
    <x v="1"/>
  </r>
  <r>
    <n v="24"/>
    <s v="Tablet Dissolution Test App."/>
    <s v="Kshitij International Equipment"/>
    <x v="23"/>
    <n v="248000"/>
    <x v="2"/>
  </r>
  <r>
    <n v="25"/>
    <s v="Tablet Friability Test App."/>
    <m/>
    <x v="24"/>
    <n v="20000"/>
    <x v="2"/>
  </r>
  <r>
    <n v="26"/>
    <s v="Rotary Vacuum Evaporator"/>
    <m/>
    <x v="25"/>
    <n v="50000"/>
    <x v="2"/>
  </r>
  <r>
    <n v="27"/>
    <s v="DT Apparatus Double Stage with Waterbath"/>
    <m/>
    <x v="26"/>
    <n v="48000"/>
    <x v="2"/>
  </r>
  <r>
    <n v="28"/>
    <s v="Tablet Hardness Tester"/>
    <m/>
    <x v="27"/>
    <n v="35000"/>
    <x v="2"/>
  </r>
  <r>
    <n v="29"/>
    <s v="Ultra Sonic Cleaner Bath"/>
    <m/>
    <x v="28"/>
    <n v="13000"/>
    <x v="2"/>
  </r>
  <r>
    <n v="30"/>
    <s v="Water Bath"/>
    <m/>
    <x v="29"/>
    <n v="5000"/>
    <x v="2"/>
  </r>
  <r>
    <n v="31"/>
    <s v="Hot Plate 10&quot; X 12&quot;"/>
    <m/>
    <x v="30"/>
    <n v="4250"/>
    <x v="2"/>
  </r>
  <r>
    <n v="32"/>
    <s v="Vacuum Oven"/>
    <m/>
    <x v="31"/>
    <n v="35000"/>
    <x v="2"/>
  </r>
  <r>
    <n v="33"/>
    <s v="Muffle Furnace"/>
    <m/>
    <x v="32"/>
    <n v="14500"/>
    <x v="2"/>
  </r>
  <r>
    <n v="34"/>
    <s v="Deep Freezer Model KI-DF-20-6CFT"/>
    <m/>
    <x v="33"/>
    <n v="75000"/>
    <x v="2"/>
  </r>
  <r>
    <n v="35"/>
    <s v="PH Meter"/>
    <m/>
    <x v="34"/>
    <n v="7000"/>
    <x v="2"/>
  </r>
  <r>
    <n v="36"/>
    <s v="TDS/ EC Meter"/>
    <m/>
    <x v="35"/>
    <n v="6450"/>
    <x v="2"/>
  </r>
  <r>
    <n v="37"/>
    <s v="Centrifuge Machine"/>
    <m/>
    <x v="36"/>
    <n v="10000"/>
    <x v="2"/>
  </r>
  <r>
    <n v="38"/>
    <s v="Danver 220 G"/>
    <s v="Sharma Weighing System"/>
    <x v="37"/>
    <n v="49000"/>
    <x v="2"/>
  </r>
  <r>
    <n v="39"/>
    <s v="Danver 300 G"/>
    <m/>
    <x v="38"/>
    <n v="19800"/>
    <x v="0"/>
  </r>
  <r>
    <n v="40"/>
    <s v="Axis 10 KG"/>
    <m/>
    <x v="39"/>
    <n v="5500"/>
    <x v="0"/>
  </r>
  <r>
    <n v="41"/>
    <s v="Axis 1 KG"/>
    <m/>
    <x v="40"/>
    <n v="9800"/>
    <x v="0"/>
  </r>
  <r>
    <n v="42"/>
    <s v="Axis 30 KG"/>
    <m/>
    <x v="39"/>
    <n v="5500"/>
    <x v="0"/>
  </r>
  <r>
    <n v="43"/>
    <s v="Aixis 100 KG"/>
    <m/>
    <x v="41"/>
    <n v="8800"/>
    <x v="0"/>
  </r>
  <r>
    <n v="44"/>
    <s v="Axis 300 KG"/>
    <m/>
    <x v="42"/>
    <n v="10500"/>
    <x v="0"/>
  </r>
  <r>
    <n v="45"/>
    <s v="Semi Auto Box Strapping Machine"/>
    <s v="Balaji Automation Industries"/>
    <x v="43"/>
    <n v="52000"/>
    <x v="2"/>
  </r>
  <r>
    <n v="46"/>
    <s v="Band Sealer Machine"/>
    <m/>
    <x v="44"/>
    <n v="30000"/>
    <x v="2"/>
  </r>
  <r>
    <n v="47"/>
    <s v="Premium Series Hand Pallet Truck"/>
    <m/>
    <x v="45"/>
    <n v="27250"/>
    <x v="2"/>
  </r>
  <r>
    <n v="48"/>
    <s v="Shrink Machine (Tunnel)"/>
    <m/>
    <x v="46"/>
    <n v="50000"/>
    <x v="2"/>
  </r>
  <r>
    <n v="49"/>
    <s v="Goods Lift Capacity 1000 KG (G+1)"/>
    <s v="Anmol Engineering"/>
    <x v="47"/>
    <n v="490000"/>
    <x v="1"/>
  </r>
  <r>
    <n v="50"/>
    <s v="Hydraulic Goods Lift Capacity 2000 KG"/>
    <m/>
    <x v="48"/>
    <n v="550000"/>
    <x v="1"/>
  </r>
  <r>
    <n v="51"/>
    <s v="Epoxy"/>
    <s v="KAIZEN Flooring &amp; Developers"/>
    <x v="49"/>
    <n v="450000"/>
    <x v="0"/>
  </r>
  <r>
    <n v="52"/>
    <s v="Generator 180 KVA"/>
    <s v="R P Engineering Works"/>
    <x v="50"/>
    <n v="1050000"/>
    <x v="1"/>
  </r>
  <r>
    <n v="53"/>
    <s v="Screw Air Compressor"/>
    <m/>
    <x v="51"/>
    <n v="600000"/>
    <x v="1"/>
  </r>
  <r>
    <n v="54"/>
    <s v="Alu Alu Double Track Machine/ Rapid Pack"/>
    <m/>
    <x v="52"/>
    <n v="950000"/>
    <x v="2"/>
  </r>
  <r>
    <n v="55"/>
    <s v="1m x 1m Sigma mixer SS Coating"/>
    <s v="Swati Engineers &amp; Fabricators"/>
    <x v="10"/>
    <n v="550000"/>
    <x v="2"/>
  </r>
  <r>
    <n v="56"/>
    <s v="14X 30 triple roll mill"/>
    <m/>
    <x v="52"/>
    <n v="600000"/>
    <x v="2"/>
  </r>
  <r>
    <n v="57"/>
    <s v="8&quot; Twin Duplex Vaccume plouder"/>
    <m/>
    <x v="53"/>
    <n v="1200000"/>
    <x v="2"/>
  </r>
  <r>
    <n v="58"/>
    <s v="8&quot; Noodler Machine"/>
    <m/>
    <x v="10"/>
    <n v="650000"/>
    <x v="0"/>
  </r>
  <r>
    <n v="59"/>
    <s v="Double Headed Tube Filling Machine"/>
    <s v="Vortex Packaging"/>
    <x v="54"/>
    <n v="1200000"/>
    <x v="2"/>
  </r>
  <r>
    <n v="60"/>
    <s v="Ointment Plant Set/ Contra Mixture (300KG)"/>
    <s v="Gauri Pharma"/>
    <x v="55"/>
    <n v="15000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9" firstHeaderRow="0" firstDataRow="1" firstDataCol="1"/>
  <pivotFields count="6">
    <pivotField showAll="0"/>
    <pivotField showAll="0"/>
    <pivotField showAll="0"/>
    <pivotField dataField="1" numFmtId="3" showAll="0">
      <items count="57">
        <item x="30"/>
        <item x="34"/>
        <item x="39"/>
        <item x="35"/>
        <item x="29"/>
        <item x="15"/>
        <item x="41"/>
        <item x="40"/>
        <item x="42"/>
        <item x="28"/>
        <item x="32"/>
        <item x="36"/>
        <item x="24"/>
        <item x="38"/>
        <item x="45"/>
        <item x="44"/>
        <item x="25"/>
        <item x="26"/>
        <item x="27"/>
        <item x="31"/>
        <item x="37"/>
        <item x="43"/>
        <item x="46"/>
        <item x="33"/>
        <item x="18"/>
        <item x="5"/>
        <item x="21"/>
        <item x="14"/>
        <item x="9"/>
        <item x="4"/>
        <item x="16"/>
        <item x="23"/>
        <item x="19"/>
        <item x="13"/>
        <item x="7"/>
        <item x="20"/>
        <item x="6"/>
        <item x="8"/>
        <item x="11"/>
        <item x="51"/>
        <item x="49"/>
        <item x="47"/>
        <item x="48"/>
        <item x="17"/>
        <item x="22"/>
        <item x="10"/>
        <item x="3"/>
        <item x="50"/>
        <item x="52"/>
        <item x="54"/>
        <item x="12"/>
        <item x="53"/>
        <item x="55"/>
        <item x="2"/>
        <item x="1"/>
        <item x="0"/>
        <item t="default"/>
      </items>
    </pivotField>
    <pivotField dataField="1" numFmtId="165" showAll="0"/>
    <pivotField axis="axisRow" showAll="0">
      <items count="6">
        <item x="4"/>
        <item x="2"/>
        <item x="1"/>
        <item x="3"/>
        <item x="0"/>
        <item t="default"/>
      </items>
    </pivotField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Amount by Client" fld="3" baseField="0" baseItem="0"/>
    <dataField name="Sum of Market Price " fld="4" baseField="0" baseItem="0"/>
  </dataFields>
  <formats count="2">
    <format dxfId="3">
      <pivotArea outline="0" collapsedLevelsAreSubtotals="1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B8" sqref="B8"/>
    </sheetView>
  </sheetViews>
  <sheetFormatPr defaultRowHeight="15" x14ac:dyDescent="0.25"/>
  <cols>
    <col min="1" max="1" width="13.140625" bestFit="1" customWidth="1"/>
    <col min="2" max="2" width="23.42578125" style="28" bestFit="1" customWidth="1"/>
    <col min="3" max="3" width="19.5703125" style="28" bestFit="1" customWidth="1"/>
  </cols>
  <sheetData>
    <row r="3" spans="1:3" x14ac:dyDescent="0.25">
      <c r="A3" s="26" t="s">
        <v>92</v>
      </c>
      <c r="B3" s="28" t="s">
        <v>95</v>
      </c>
      <c r="C3" s="28" t="s">
        <v>96</v>
      </c>
    </row>
    <row r="4" spans="1:3" x14ac:dyDescent="0.25">
      <c r="A4" s="27" t="s">
        <v>90</v>
      </c>
      <c r="B4" s="28">
        <v>110000</v>
      </c>
      <c r="C4" s="28">
        <v>100000</v>
      </c>
    </row>
    <row r="5" spans="1:3" x14ac:dyDescent="0.25">
      <c r="A5" s="27" t="s">
        <v>87</v>
      </c>
      <c r="B5" s="28">
        <v>9832266</v>
      </c>
      <c r="C5" s="28">
        <v>9849450</v>
      </c>
    </row>
    <row r="6" spans="1:3" x14ac:dyDescent="0.25">
      <c r="A6" s="27" t="s">
        <v>86</v>
      </c>
      <c r="B6" s="28">
        <v>4897500</v>
      </c>
      <c r="C6" s="28">
        <v>5590000</v>
      </c>
    </row>
    <row r="7" spans="1:3" x14ac:dyDescent="0.25">
      <c r="A7" s="27" t="s">
        <v>88</v>
      </c>
      <c r="B7" s="28">
        <v>125000</v>
      </c>
      <c r="C7" s="28">
        <v>125000</v>
      </c>
    </row>
    <row r="8" spans="1:3" x14ac:dyDescent="0.25">
      <c r="A8" s="27" t="s">
        <v>93</v>
      </c>
      <c r="B8" s="28">
        <v>8699890</v>
      </c>
      <c r="C8" s="28">
        <v>8674212</v>
      </c>
    </row>
    <row r="9" spans="1:3" x14ac:dyDescent="0.25">
      <c r="A9" s="27" t="s">
        <v>94</v>
      </c>
      <c r="B9" s="28">
        <v>23664656</v>
      </c>
      <c r="C9" s="28">
        <v>24338662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2"/>
  <sheetViews>
    <sheetView tabSelected="1" topLeftCell="A53" workbookViewId="0">
      <selection activeCell="E66" sqref="E66"/>
    </sheetView>
  </sheetViews>
  <sheetFormatPr defaultRowHeight="15" x14ac:dyDescent="0.25"/>
  <cols>
    <col min="1" max="1" width="9.140625" style="3"/>
    <col min="2" max="2" width="8.28515625" style="34" customWidth="1"/>
    <col min="3" max="3" width="31.140625" style="1" customWidth="1"/>
    <col min="4" max="4" width="15.140625" style="1" customWidth="1"/>
    <col min="5" max="5" width="17.85546875" style="8" customWidth="1"/>
    <col min="6" max="6" width="14.5703125" style="17" customWidth="1"/>
    <col min="7" max="7" width="10" style="3" hidden="1" customWidth="1"/>
    <col min="8" max="16384" width="9.140625" style="3"/>
  </cols>
  <sheetData>
    <row r="3" spans="2:8" s="2" customFormat="1" ht="32.25" customHeight="1" x14ac:dyDescent="0.25">
      <c r="B3" s="30" t="s">
        <v>91</v>
      </c>
      <c r="C3" s="31" t="s">
        <v>1</v>
      </c>
      <c r="D3" s="31" t="s">
        <v>0</v>
      </c>
      <c r="E3" s="32" t="s">
        <v>83</v>
      </c>
      <c r="F3" s="33" t="s">
        <v>84</v>
      </c>
      <c r="G3" s="23" t="s">
        <v>97</v>
      </c>
    </row>
    <row r="4" spans="2:8" ht="75" x14ac:dyDescent="0.25">
      <c r="B4" s="10">
        <v>1</v>
      </c>
      <c r="C4" s="4" t="s">
        <v>2</v>
      </c>
      <c r="D4" s="9" t="s">
        <v>3</v>
      </c>
      <c r="E4" s="11">
        <v>2500000</v>
      </c>
      <c r="F4" s="16">
        <v>2500000</v>
      </c>
      <c r="G4" s="13"/>
      <c r="H4" s="3" t="s">
        <v>85</v>
      </c>
    </row>
    <row r="5" spans="2:8" ht="30" x14ac:dyDescent="0.25">
      <c r="B5" s="10">
        <v>2</v>
      </c>
      <c r="C5" s="4" t="s">
        <v>6</v>
      </c>
      <c r="D5" s="4" t="s">
        <v>4</v>
      </c>
      <c r="E5" s="6">
        <v>2311125</v>
      </c>
      <c r="F5" s="15">
        <f>E5</f>
        <v>2311125</v>
      </c>
      <c r="G5" s="24"/>
    </row>
    <row r="6" spans="2:8" x14ac:dyDescent="0.25">
      <c r="B6" s="10">
        <v>3</v>
      </c>
      <c r="C6" s="4" t="s">
        <v>7</v>
      </c>
      <c r="D6" s="4"/>
      <c r="E6" s="6">
        <v>1668445</v>
      </c>
      <c r="F6" s="15">
        <f>E6</f>
        <v>1668445</v>
      </c>
      <c r="G6" s="13"/>
    </row>
    <row r="7" spans="2:8" ht="30" x14ac:dyDescent="0.25">
      <c r="B7" s="10">
        <v>4</v>
      </c>
      <c r="C7" s="4" t="s">
        <v>8</v>
      </c>
      <c r="D7" s="4" t="s">
        <v>5</v>
      </c>
      <c r="E7" s="12">
        <v>682500</v>
      </c>
      <c r="F7" s="14">
        <v>550000</v>
      </c>
      <c r="G7" s="13" t="s">
        <v>86</v>
      </c>
    </row>
    <row r="8" spans="2:8" x14ac:dyDescent="0.25">
      <c r="B8" s="10">
        <v>5</v>
      </c>
      <c r="C8" s="4" t="s">
        <v>9</v>
      </c>
      <c r="D8" s="4"/>
      <c r="E8" s="6">
        <v>143000</v>
      </c>
      <c r="F8" s="15">
        <v>110000</v>
      </c>
      <c r="G8" s="13" t="s">
        <v>87</v>
      </c>
    </row>
    <row r="9" spans="2:8" x14ac:dyDescent="0.25">
      <c r="B9" s="10">
        <v>6</v>
      </c>
      <c r="C9" s="4" t="s">
        <v>10</v>
      </c>
      <c r="D9" s="4"/>
      <c r="E9" s="6">
        <v>97500</v>
      </c>
      <c r="F9" s="15">
        <v>85000</v>
      </c>
      <c r="G9" s="13" t="s">
        <v>87</v>
      </c>
    </row>
    <row r="10" spans="2:8" x14ac:dyDescent="0.25">
      <c r="B10" s="10">
        <v>7</v>
      </c>
      <c r="C10" s="4" t="s">
        <v>11</v>
      </c>
      <c r="D10" s="4"/>
      <c r="E10" s="6">
        <v>312000</v>
      </c>
      <c r="F10" s="15">
        <v>450000</v>
      </c>
      <c r="G10" s="13" t="s">
        <v>87</v>
      </c>
    </row>
    <row r="11" spans="2:8" x14ac:dyDescent="0.25">
      <c r="B11" s="10">
        <v>8</v>
      </c>
      <c r="C11" s="4" t="s">
        <v>12</v>
      </c>
      <c r="D11" s="4"/>
      <c r="E11" s="6">
        <v>292500</v>
      </c>
      <c r="F11" s="15">
        <v>260000</v>
      </c>
      <c r="G11" s="13" t="s">
        <v>87</v>
      </c>
    </row>
    <row r="12" spans="2:8" x14ac:dyDescent="0.25">
      <c r="B12" s="10">
        <v>9</v>
      </c>
      <c r="C12" s="4" t="s">
        <v>13</v>
      </c>
      <c r="D12" s="4"/>
      <c r="E12" s="6">
        <v>325000</v>
      </c>
      <c r="F12" s="15">
        <v>345000</v>
      </c>
      <c r="G12" s="13" t="s">
        <v>87</v>
      </c>
    </row>
    <row r="13" spans="2:8" x14ac:dyDescent="0.25">
      <c r="B13" s="10">
        <v>10</v>
      </c>
      <c r="C13" s="4" t="s">
        <v>14</v>
      </c>
      <c r="D13" s="4"/>
      <c r="E13" s="6">
        <v>140000</v>
      </c>
      <c r="F13" s="15">
        <v>150000</v>
      </c>
      <c r="G13" s="13" t="s">
        <v>87</v>
      </c>
    </row>
    <row r="14" spans="2:8" ht="30" x14ac:dyDescent="0.25">
      <c r="B14" s="10">
        <v>11</v>
      </c>
      <c r="C14" s="4" t="s">
        <v>15</v>
      </c>
      <c r="D14" s="4"/>
      <c r="E14" s="6">
        <v>650000</v>
      </c>
      <c r="F14" s="15">
        <v>650000</v>
      </c>
      <c r="G14" s="13" t="s">
        <v>87</v>
      </c>
    </row>
    <row r="15" spans="2:8" x14ac:dyDescent="0.25">
      <c r="B15" s="10">
        <v>12</v>
      </c>
      <c r="C15" s="4" t="s">
        <v>82</v>
      </c>
      <c r="D15" s="4"/>
      <c r="E15" s="6">
        <v>380000</v>
      </c>
      <c r="F15" s="15">
        <v>420000</v>
      </c>
      <c r="G15" s="13" t="s">
        <v>87</v>
      </c>
    </row>
    <row r="16" spans="2:8" x14ac:dyDescent="0.25">
      <c r="B16" s="10">
        <v>13</v>
      </c>
      <c r="C16" s="4" t="s">
        <v>16</v>
      </c>
      <c r="D16" s="4"/>
      <c r="E16" s="6">
        <v>1350000</v>
      </c>
      <c r="F16" s="15">
        <v>1550000</v>
      </c>
      <c r="G16" s="13" t="s">
        <v>86</v>
      </c>
    </row>
    <row r="17" spans="2:7" x14ac:dyDescent="0.25">
      <c r="B17" s="10">
        <v>14</v>
      </c>
      <c r="C17" s="4" t="s">
        <v>17</v>
      </c>
      <c r="D17" s="4"/>
      <c r="E17" s="6">
        <v>275000</v>
      </c>
      <c r="F17" s="15">
        <v>300000</v>
      </c>
      <c r="G17" s="13" t="s">
        <v>87</v>
      </c>
    </row>
    <row r="18" spans="2:7" x14ac:dyDescent="0.25">
      <c r="B18" s="10">
        <v>15</v>
      </c>
      <c r="C18" s="4" t="s">
        <v>18</v>
      </c>
      <c r="D18" s="4"/>
      <c r="E18" s="6">
        <v>125000</v>
      </c>
      <c r="F18" s="15">
        <v>125000</v>
      </c>
      <c r="G18" s="13" t="s">
        <v>88</v>
      </c>
    </row>
    <row r="19" spans="2:7" ht="30" x14ac:dyDescent="0.25">
      <c r="B19" s="10">
        <v>16</v>
      </c>
      <c r="C19" s="4" t="s">
        <v>26</v>
      </c>
      <c r="D19" s="4" t="s">
        <v>19</v>
      </c>
      <c r="E19" s="6">
        <v>7142</v>
      </c>
      <c r="F19" s="15">
        <f>E19</f>
        <v>7142</v>
      </c>
      <c r="G19" s="13"/>
    </row>
    <row r="20" spans="2:7" x14ac:dyDescent="0.25">
      <c r="B20" s="10">
        <v>17</v>
      </c>
      <c r="C20" s="4" t="s">
        <v>27</v>
      </c>
      <c r="D20" s="4" t="s">
        <v>20</v>
      </c>
      <c r="E20" s="6">
        <v>190678</v>
      </c>
      <c r="F20" s="15">
        <v>185000</v>
      </c>
      <c r="G20" s="13" t="s">
        <v>89</v>
      </c>
    </row>
    <row r="21" spans="2:7" ht="30" x14ac:dyDescent="0.25">
      <c r="B21" s="10">
        <v>18</v>
      </c>
      <c r="C21" s="4" t="s">
        <v>28</v>
      </c>
      <c r="D21" s="4" t="s">
        <v>21</v>
      </c>
      <c r="E21" s="6">
        <v>600600</v>
      </c>
      <c r="F21" s="15">
        <f>E21</f>
        <v>600600</v>
      </c>
      <c r="G21" s="13"/>
    </row>
    <row r="22" spans="2:7" ht="30" x14ac:dyDescent="0.25">
      <c r="B22" s="10">
        <v>19</v>
      </c>
      <c r="C22" s="4" t="s">
        <v>29</v>
      </c>
      <c r="D22" s="4" t="s">
        <v>22</v>
      </c>
      <c r="E22" s="6">
        <v>62000</v>
      </c>
      <c r="F22" s="15">
        <f>E22</f>
        <v>62000</v>
      </c>
      <c r="G22" s="13"/>
    </row>
    <row r="23" spans="2:7" ht="30" x14ac:dyDescent="0.25">
      <c r="B23" s="10">
        <v>20</v>
      </c>
      <c r="C23" s="4" t="s">
        <v>30</v>
      </c>
      <c r="D23" s="4" t="s">
        <v>23</v>
      </c>
      <c r="E23" s="6">
        <v>200000</v>
      </c>
      <c r="F23" s="15">
        <v>180000</v>
      </c>
      <c r="G23" s="13"/>
    </row>
    <row r="24" spans="2:7" x14ac:dyDescent="0.25">
      <c r="B24" s="10">
        <v>21</v>
      </c>
      <c r="C24" s="4" t="s">
        <v>31</v>
      </c>
      <c r="D24" s="4"/>
      <c r="E24" s="6">
        <v>300000</v>
      </c>
      <c r="F24" s="15">
        <v>300000</v>
      </c>
      <c r="G24" s="13" t="s">
        <v>87</v>
      </c>
    </row>
    <row r="25" spans="2:7" x14ac:dyDescent="0.25">
      <c r="B25" s="10">
        <v>22</v>
      </c>
      <c r="C25" s="4" t="s">
        <v>32</v>
      </c>
      <c r="D25" s="4"/>
      <c r="E25" s="6">
        <v>110000</v>
      </c>
      <c r="F25" s="15">
        <v>100000</v>
      </c>
      <c r="G25" s="13" t="s">
        <v>90</v>
      </c>
    </row>
    <row r="26" spans="2:7" ht="30" x14ac:dyDescent="0.25">
      <c r="B26" s="10">
        <v>23</v>
      </c>
      <c r="C26" s="4" t="s">
        <v>33</v>
      </c>
      <c r="D26" s="4" t="s">
        <v>24</v>
      </c>
      <c r="E26" s="6">
        <v>640000</v>
      </c>
      <c r="F26" s="15">
        <v>800000</v>
      </c>
      <c r="G26" s="13" t="s">
        <v>86</v>
      </c>
    </row>
    <row r="27" spans="2:7" ht="45" x14ac:dyDescent="0.25">
      <c r="B27" s="10">
        <v>24</v>
      </c>
      <c r="C27" s="4" t="s">
        <v>34</v>
      </c>
      <c r="D27" s="4" t="s">
        <v>25</v>
      </c>
      <c r="E27" s="6">
        <v>195000</v>
      </c>
      <c r="F27" s="15">
        <v>248000</v>
      </c>
      <c r="G27" s="13" t="s">
        <v>87</v>
      </c>
    </row>
    <row r="28" spans="2:7" x14ac:dyDescent="0.25">
      <c r="B28" s="10">
        <v>25</v>
      </c>
      <c r="C28" s="4" t="s">
        <v>35</v>
      </c>
      <c r="D28" s="4"/>
      <c r="E28" s="6">
        <v>15155</v>
      </c>
      <c r="F28" s="15">
        <v>20000</v>
      </c>
      <c r="G28" s="13" t="s">
        <v>87</v>
      </c>
    </row>
    <row r="29" spans="2:7" x14ac:dyDescent="0.25">
      <c r="B29" s="10">
        <v>26</v>
      </c>
      <c r="C29" s="4" t="s">
        <v>36</v>
      </c>
      <c r="D29" s="4"/>
      <c r="E29" s="6">
        <v>31850</v>
      </c>
      <c r="F29" s="15">
        <v>50000</v>
      </c>
      <c r="G29" s="13" t="s">
        <v>87</v>
      </c>
    </row>
    <row r="30" spans="2:7" ht="30" x14ac:dyDescent="0.25">
      <c r="B30" s="10">
        <v>27</v>
      </c>
      <c r="C30" s="4" t="s">
        <v>37</v>
      </c>
      <c r="D30" s="4"/>
      <c r="E30" s="6">
        <v>34450</v>
      </c>
      <c r="F30" s="15">
        <v>48000</v>
      </c>
      <c r="G30" s="13" t="s">
        <v>87</v>
      </c>
    </row>
    <row r="31" spans="2:7" x14ac:dyDescent="0.25">
      <c r="B31" s="10">
        <v>28</v>
      </c>
      <c r="C31" s="4" t="s">
        <v>38</v>
      </c>
      <c r="D31" s="4"/>
      <c r="E31" s="6">
        <v>39000</v>
      </c>
      <c r="F31" s="15">
        <v>35000</v>
      </c>
      <c r="G31" s="13" t="s">
        <v>87</v>
      </c>
    </row>
    <row r="32" spans="2:7" x14ac:dyDescent="0.25">
      <c r="B32" s="10">
        <v>29</v>
      </c>
      <c r="C32" s="4" t="s">
        <v>39</v>
      </c>
      <c r="D32" s="4"/>
      <c r="E32" s="6">
        <v>12636</v>
      </c>
      <c r="F32" s="15">
        <v>13000</v>
      </c>
      <c r="G32" s="13" t="s">
        <v>87</v>
      </c>
    </row>
    <row r="33" spans="2:7" x14ac:dyDescent="0.25">
      <c r="B33" s="10">
        <v>30</v>
      </c>
      <c r="C33" s="4" t="s">
        <v>40</v>
      </c>
      <c r="D33" s="4"/>
      <c r="E33" s="6">
        <v>5915</v>
      </c>
      <c r="F33" s="15">
        <v>5000</v>
      </c>
      <c r="G33" s="13" t="s">
        <v>87</v>
      </c>
    </row>
    <row r="34" spans="2:7" x14ac:dyDescent="0.25">
      <c r="B34" s="10">
        <v>31</v>
      </c>
      <c r="C34" s="4" t="s">
        <v>41</v>
      </c>
      <c r="D34" s="4"/>
      <c r="E34" s="6">
        <v>4738</v>
      </c>
      <c r="F34" s="15">
        <v>4250</v>
      </c>
      <c r="G34" s="13" t="s">
        <v>89</v>
      </c>
    </row>
    <row r="35" spans="2:7" x14ac:dyDescent="0.25">
      <c r="B35" s="10">
        <v>32</v>
      </c>
      <c r="C35" s="4" t="s">
        <v>42</v>
      </c>
      <c r="D35" s="4"/>
      <c r="E35" s="6">
        <v>44785</v>
      </c>
      <c r="F35" s="15">
        <v>35000</v>
      </c>
      <c r="G35" s="13" t="s">
        <v>89</v>
      </c>
    </row>
    <row r="36" spans="2:7" x14ac:dyDescent="0.25">
      <c r="B36" s="10">
        <v>33</v>
      </c>
      <c r="C36" s="4" t="s">
        <v>43</v>
      </c>
      <c r="D36" s="4"/>
      <c r="E36" s="6">
        <v>13480</v>
      </c>
      <c r="F36" s="15">
        <v>14500</v>
      </c>
      <c r="G36" s="13" t="s">
        <v>89</v>
      </c>
    </row>
    <row r="37" spans="2:7" ht="30" x14ac:dyDescent="0.25">
      <c r="B37" s="10">
        <v>34</v>
      </c>
      <c r="C37" s="4" t="s">
        <v>44</v>
      </c>
      <c r="D37" s="4"/>
      <c r="E37" s="6">
        <v>60840</v>
      </c>
      <c r="F37" s="15">
        <v>75000</v>
      </c>
      <c r="G37" s="13" t="s">
        <v>89</v>
      </c>
    </row>
    <row r="38" spans="2:7" x14ac:dyDescent="0.25">
      <c r="B38" s="10">
        <v>35</v>
      </c>
      <c r="C38" s="4" t="s">
        <v>45</v>
      </c>
      <c r="D38" s="4"/>
      <c r="E38" s="6">
        <v>4985</v>
      </c>
      <c r="F38" s="15">
        <v>7000</v>
      </c>
      <c r="G38" s="13" t="s">
        <v>89</v>
      </c>
    </row>
    <row r="39" spans="2:7" x14ac:dyDescent="0.25">
      <c r="B39" s="10">
        <v>36</v>
      </c>
      <c r="C39" s="4" t="s">
        <v>46</v>
      </c>
      <c r="D39" s="4"/>
      <c r="E39" s="6">
        <v>5567</v>
      </c>
      <c r="F39" s="15">
        <v>6450</v>
      </c>
      <c r="G39" s="13" t="s">
        <v>89</v>
      </c>
    </row>
    <row r="40" spans="2:7" x14ac:dyDescent="0.25">
      <c r="B40" s="10">
        <v>37</v>
      </c>
      <c r="C40" s="4" t="s">
        <v>47</v>
      </c>
      <c r="D40" s="4"/>
      <c r="E40" s="6">
        <v>14365</v>
      </c>
      <c r="F40" s="15">
        <v>10000</v>
      </c>
      <c r="G40" s="13" t="s">
        <v>89</v>
      </c>
    </row>
    <row r="41" spans="2:7" ht="45" x14ac:dyDescent="0.25">
      <c r="B41" s="10">
        <v>38</v>
      </c>
      <c r="C41" s="4" t="s">
        <v>49</v>
      </c>
      <c r="D41" s="4" t="s">
        <v>48</v>
      </c>
      <c r="E41" s="6">
        <v>45000</v>
      </c>
      <c r="F41" s="15">
        <v>49000</v>
      </c>
      <c r="G41" s="13" t="s">
        <v>89</v>
      </c>
    </row>
    <row r="42" spans="2:7" x14ac:dyDescent="0.25">
      <c r="B42" s="10">
        <v>39</v>
      </c>
      <c r="C42" s="4" t="s">
        <v>50</v>
      </c>
      <c r="D42" s="4"/>
      <c r="E42" s="6">
        <v>19800</v>
      </c>
      <c r="F42" s="15">
        <f>E42</f>
        <v>19800</v>
      </c>
      <c r="G42" s="13" t="s">
        <v>89</v>
      </c>
    </row>
    <row r="43" spans="2:7" x14ac:dyDescent="0.25">
      <c r="B43" s="10">
        <v>40</v>
      </c>
      <c r="C43" s="4" t="s">
        <v>51</v>
      </c>
      <c r="D43" s="4"/>
      <c r="E43" s="6">
        <v>5500</v>
      </c>
      <c r="F43" s="15">
        <f t="shared" ref="F43:F47" si="0">E43</f>
        <v>5500</v>
      </c>
      <c r="G43" s="13" t="s">
        <v>89</v>
      </c>
    </row>
    <row r="44" spans="2:7" x14ac:dyDescent="0.25">
      <c r="B44" s="10">
        <v>41</v>
      </c>
      <c r="C44" s="4" t="s">
        <v>52</v>
      </c>
      <c r="D44" s="4"/>
      <c r="E44" s="6">
        <v>9800</v>
      </c>
      <c r="F44" s="15">
        <f t="shared" si="0"/>
        <v>9800</v>
      </c>
      <c r="G44" s="13" t="s">
        <v>89</v>
      </c>
    </row>
    <row r="45" spans="2:7" x14ac:dyDescent="0.25">
      <c r="B45" s="10">
        <v>42</v>
      </c>
      <c r="C45" s="4" t="s">
        <v>53</v>
      </c>
      <c r="D45" s="4"/>
      <c r="E45" s="6">
        <v>5500</v>
      </c>
      <c r="F45" s="15">
        <f t="shared" si="0"/>
        <v>5500</v>
      </c>
      <c r="G45" s="13" t="s">
        <v>89</v>
      </c>
    </row>
    <row r="46" spans="2:7" x14ac:dyDescent="0.25">
      <c r="B46" s="10">
        <v>43</v>
      </c>
      <c r="C46" s="4" t="s">
        <v>54</v>
      </c>
      <c r="D46" s="4"/>
      <c r="E46" s="6">
        <v>8800</v>
      </c>
      <c r="F46" s="15">
        <f t="shared" si="0"/>
        <v>8800</v>
      </c>
      <c r="G46" s="13" t="s">
        <v>89</v>
      </c>
    </row>
    <row r="47" spans="2:7" x14ac:dyDescent="0.25">
      <c r="B47" s="10">
        <v>44</v>
      </c>
      <c r="C47" s="4" t="s">
        <v>55</v>
      </c>
      <c r="D47" s="4"/>
      <c r="E47" s="6">
        <v>10500</v>
      </c>
      <c r="F47" s="15">
        <f t="shared" si="0"/>
        <v>10500</v>
      </c>
      <c r="G47" s="13" t="s">
        <v>89</v>
      </c>
    </row>
    <row r="48" spans="2:7" ht="45" x14ac:dyDescent="0.25">
      <c r="B48" s="10">
        <v>45</v>
      </c>
      <c r="C48" s="4" t="s">
        <v>57</v>
      </c>
      <c r="D48" s="4" t="s">
        <v>56</v>
      </c>
      <c r="E48" s="6">
        <v>54500</v>
      </c>
      <c r="F48" s="15">
        <v>52000</v>
      </c>
      <c r="G48" s="13" t="s">
        <v>87</v>
      </c>
    </row>
    <row r="49" spans="2:8" x14ac:dyDescent="0.25">
      <c r="B49" s="10">
        <v>46</v>
      </c>
      <c r="C49" s="4" t="s">
        <v>58</v>
      </c>
      <c r="D49" s="4"/>
      <c r="E49" s="6">
        <v>31500</v>
      </c>
      <c r="F49" s="15">
        <v>30000</v>
      </c>
      <c r="G49" s="13" t="s">
        <v>87</v>
      </c>
    </row>
    <row r="50" spans="2:8" ht="30" x14ac:dyDescent="0.25">
      <c r="B50" s="10">
        <v>47</v>
      </c>
      <c r="C50" s="4" t="s">
        <v>59</v>
      </c>
      <c r="D50" s="4"/>
      <c r="E50" s="6">
        <v>22500</v>
      </c>
      <c r="F50" s="15">
        <v>27250</v>
      </c>
      <c r="G50" s="13" t="s">
        <v>87</v>
      </c>
    </row>
    <row r="51" spans="2:8" x14ac:dyDescent="0.25">
      <c r="B51" s="10">
        <v>48</v>
      </c>
      <c r="C51" s="4" t="s">
        <v>60</v>
      </c>
      <c r="D51" s="4"/>
      <c r="E51" s="6">
        <v>56000</v>
      </c>
      <c r="F51" s="15">
        <v>50000</v>
      </c>
      <c r="G51" s="13" t="s">
        <v>87</v>
      </c>
    </row>
    <row r="52" spans="2:8" ht="30" x14ac:dyDescent="0.25">
      <c r="B52" s="10">
        <v>49</v>
      </c>
      <c r="C52" s="4" t="s">
        <v>62</v>
      </c>
      <c r="D52" s="4" t="s">
        <v>61</v>
      </c>
      <c r="E52" s="6">
        <v>500000</v>
      </c>
      <c r="F52" s="15">
        <v>490000</v>
      </c>
      <c r="G52" s="13" t="s">
        <v>86</v>
      </c>
    </row>
    <row r="53" spans="2:8" ht="30" x14ac:dyDescent="0.25">
      <c r="B53" s="10">
        <v>50</v>
      </c>
      <c r="C53" s="4" t="s">
        <v>63</v>
      </c>
      <c r="D53" s="4"/>
      <c r="E53" s="6">
        <v>525000</v>
      </c>
      <c r="F53" s="15">
        <v>550000</v>
      </c>
      <c r="G53" s="13" t="s">
        <v>86</v>
      </c>
    </row>
    <row r="54" spans="2:8" ht="45" x14ac:dyDescent="0.25">
      <c r="B54" s="10">
        <v>51</v>
      </c>
      <c r="C54" s="4" t="s">
        <v>69</v>
      </c>
      <c r="D54" s="4" t="s">
        <v>64</v>
      </c>
      <c r="E54" s="6">
        <v>450000</v>
      </c>
      <c r="F54" s="15">
        <f>E54</f>
        <v>450000</v>
      </c>
      <c r="G54" s="13"/>
    </row>
    <row r="55" spans="2:8" ht="30" x14ac:dyDescent="0.25">
      <c r="B55" s="10">
        <v>52</v>
      </c>
      <c r="C55" s="4" t="s">
        <v>70</v>
      </c>
      <c r="D55" s="4" t="s">
        <v>65</v>
      </c>
      <c r="E55" s="6">
        <v>800000</v>
      </c>
      <c r="F55" s="17">
        <v>1050000</v>
      </c>
      <c r="G55" s="13" t="s">
        <v>86</v>
      </c>
      <c r="H55" s="15" t="s">
        <v>87</v>
      </c>
    </row>
    <row r="56" spans="2:8" x14ac:dyDescent="0.25">
      <c r="B56" s="10">
        <v>53</v>
      </c>
      <c r="C56" s="4" t="s">
        <v>71</v>
      </c>
      <c r="D56" s="4"/>
      <c r="E56" s="6">
        <v>400000</v>
      </c>
      <c r="F56" s="15">
        <v>600000</v>
      </c>
      <c r="G56" s="13" t="s">
        <v>86</v>
      </c>
    </row>
    <row r="57" spans="2:8" ht="30" x14ac:dyDescent="0.25">
      <c r="B57" s="10">
        <v>54</v>
      </c>
      <c r="C57" s="4" t="s">
        <v>72</v>
      </c>
      <c r="D57" s="4"/>
      <c r="E57" s="6">
        <v>850000</v>
      </c>
      <c r="F57" s="15">
        <v>950000</v>
      </c>
      <c r="G57" s="13" t="s">
        <v>89</v>
      </c>
    </row>
    <row r="58" spans="2:8" s="22" customFormat="1" ht="30" x14ac:dyDescent="0.25">
      <c r="B58" s="10">
        <v>55</v>
      </c>
      <c r="C58" s="18" t="s">
        <v>73</v>
      </c>
      <c r="D58" s="18" t="s">
        <v>66</v>
      </c>
      <c r="E58" s="19">
        <v>650000</v>
      </c>
      <c r="F58" s="20">
        <v>550000</v>
      </c>
      <c r="G58" s="13" t="s">
        <v>89</v>
      </c>
    </row>
    <row r="59" spans="2:8" x14ac:dyDescent="0.25">
      <c r="B59" s="10">
        <v>56</v>
      </c>
      <c r="C59" s="4" t="s">
        <v>74</v>
      </c>
      <c r="D59" s="4"/>
      <c r="E59" s="6">
        <v>850000</v>
      </c>
      <c r="F59" s="15">
        <v>600000</v>
      </c>
      <c r="G59" s="13" t="s">
        <v>89</v>
      </c>
    </row>
    <row r="60" spans="2:8" x14ac:dyDescent="0.25">
      <c r="B60" s="10">
        <v>57</v>
      </c>
      <c r="C60" s="4" t="s">
        <v>75</v>
      </c>
      <c r="D60" s="4"/>
      <c r="E60" s="6">
        <v>1375000</v>
      </c>
      <c r="F60" s="15">
        <v>1200000</v>
      </c>
      <c r="G60" s="13" t="s">
        <v>89</v>
      </c>
    </row>
    <row r="61" spans="2:8" s="22" customFormat="1" x14ac:dyDescent="0.25">
      <c r="B61" s="10">
        <v>58</v>
      </c>
      <c r="C61" s="18" t="s">
        <v>76</v>
      </c>
      <c r="D61" s="18"/>
      <c r="E61" s="19">
        <v>650000</v>
      </c>
      <c r="F61" s="20">
        <f>E61</f>
        <v>650000</v>
      </c>
      <c r="G61" s="21"/>
    </row>
    <row r="62" spans="2:8" ht="30" x14ac:dyDescent="0.25">
      <c r="B62" s="10">
        <v>59</v>
      </c>
      <c r="C62" s="4" t="s">
        <v>77</v>
      </c>
      <c r="D62" s="4" t="s">
        <v>67</v>
      </c>
      <c r="E62" s="6">
        <v>1100000</v>
      </c>
      <c r="F62" s="15">
        <v>1200000</v>
      </c>
      <c r="G62" s="13" t="s">
        <v>87</v>
      </c>
    </row>
    <row r="63" spans="2:8" ht="30" x14ac:dyDescent="0.25">
      <c r="B63" s="10">
        <v>60</v>
      </c>
      <c r="C63" s="4" t="s">
        <v>78</v>
      </c>
      <c r="D63" s="4" t="s">
        <v>68</v>
      </c>
      <c r="E63" s="6">
        <v>1400000</v>
      </c>
      <c r="F63" s="15">
        <v>1500000</v>
      </c>
      <c r="G63" s="13" t="s">
        <v>89</v>
      </c>
    </row>
    <row r="64" spans="2:8" x14ac:dyDescent="0.25">
      <c r="B64" s="10"/>
      <c r="C64" s="5" t="s">
        <v>79</v>
      </c>
      <c r="D64" s="4"/>
      <c r="E64" s="7">
        <f>SUM(E4:E63)</f>
        <v>23664656</v>
      </c>
      <c r="F64" s="25">
        <f>SUM(F4:F63)</f>
        <v>24338662</v>
      </c>
      <c r="G64" s="13"/>
    </row>
    <row r="65" spans="2:7" x14ac:dyDescent="0.25">
      <c r="B65" s="10"/>
      <c r="C65" s="5" t="s">
        <v>80</v>
      </c>
      <c r="D65" s="4"/>
      <c r="E65" s="7">
        <f>E64*18%</f>
        <v>4259638.08</v>
      </c>
      <c r="F65" s="25">
        <f>F64*0.18</f>
        <v>4380959.16</v>
      </c>
      <c r="G65" s="13"/>
    </row>
    <row r="66" spans="2:7" x14ac:dyDescent="0.25">
      <c r="B66" s="10"/>
      <c r="C66" s="5" t="s">
        <v>81</v>
      </c>
      <c r="D66" s="4"/>
      <c r="E66" s="7">
        <f>SUM(E64:E65)</f>
        <v>27924294.079999998</v>
      </c>
      <c r="F66" s="25">
        <f>F65+F64</f>
        <v>28719621.16</v>
      </c>
      <c r="G66" s="13"/>
    </row>
    <row r="71" spans="2:7" x14ac:dyDescent="0.25">
      <c r="E71" s="8">
        <f>1.5*10^7</f>
        <v>15000000</v>
      </c>
    </row>
    <row r="72" spans="2:7" x14ac:dyDescent="0.25">
      <c r="E72" s="29">
        <f>E71/E64</f>
        <v>0.63385666793550688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Rahul Gupta</cp:lastModifiedBy>
  <dcterms:created xsi:type="dcterms:W3CDTF">2023-05-23T21:29:43Z</dcterms:created>
  <dcterms:modified xsi:type="dcterms:W3CDTF">2023-05-26T10:41:39Z</dcterms:modified>
</cp:coreProperties>
</file>