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amakant\BANKING\NIPL\"/>
    </mc:Choice>
  </mc:AlternateContent>
  <xr:revisionPtr revIDLastSave="0" documentId="8_{391BFAC2-5627-49CC-9F94-0C75906FC6FE}" xr6:coauthVersionLast="47" xr6:coauthVersionMax="47" xr10:uidLastSave="{00000000-0000-0000-0000-000000000000}"/>
  <bookViews>
    <workbookView xWindow="-108" yWindow="-108" windowWidth="23256" windowHeight="12456" xr2:uid="{5E20B327-A9D0-4FFC-BFD2-10D5178A9F42}"/>
  </bookViews>
  <sheets>
    <sheet name="12MW CPP" sheetId="1" r:id="rId1"/>
    <sheet name="30MW CPP" sheetId="2" r:id="rId2"/>
    <sheet name="SMS (Induction Furnace)" sheetId="3" r:id="rId3"/>
    <sheet name="SMS (Induction Furnace 15x4)" sheetId="4" r:id="rId4"/>
    <sheet name="Rolling Mill" sheetId="5" r:id="rId5"/>
    <sheet name="Rolling Mill Phase - 2" sheetId="6" r:id="rId6"/>
    <sheet name="DRI (600 TPD) 1st Kiln" sheetId="7" r:id="rId7"/>
    <sheet name="DRI (600 TPD) 2nd Kiln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8" l="1"/>
  <c r="E58" i="8"/>
  <c r="F58" i="8" s="1"/>
  <c r="E57" i="8"/>
  <c r="F57" i="8" s="1"/>
  <c r="E56" i="8"/>
  <c r="F56" i="8" s="1"/>
  <c r="E55" i="8"/>
  <c r="F55" i="8" s="1"/>
  <c r="E54" i="8"/>
  <c r="F54" i="8" s="1"/>
  <c r="E53" i="8"/>
  <c r="F53" i="8" s="1"/>
  <c r="E52" i="8"/>
  <c r="F52" i="8" s="1"/>
  <c r="E51" i="8"/>
  <c r="F51" i="8" s="1"/>
  <c r="E50" i="8"/>
  <c r="F50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 s="1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2" i="8"/>
  <c r="F11" i="8"/>
  <c r="F10" i="8"/>
  <c r="F9" i="8"/>
  <c r="F7" i="8"/>
  <c r="F6" i="8"/>
  <c r="F5" i="8"/>
  <c r="F4" i="8"/>
  <c r="F103" i="7"/>
  <c r="E103" i="7"/>
  <c r="F102" i="7"/>
  <c r="E102" i="7"/>
  <c r="F101" i="7"/>
  <c r="E101" i="7"/>
  <c r="F100" i="7"/>
  <c r="E100" i="7"/>
  <c r="F99" i="7"/>
  <c r="E99" i="7"/>
  <c r="F98" i="7"/>
  <c r="E98" i="7"/>
  <c r="F97" i="7"/>
  <c r="E97" i="7"/>
  <c r="F96" i="7"/>
  <c r="E96" i="7"/>
  <c r="F95" i="7"/>
  <c r="E95" i="7"/>
  <c r="F94" i="7"/>
  <c r="E94" i="7"/>
  <c r="F93" i="7"/>
  <c r="E93" i="7"/>
  <c r="F92" i="7"/>
  <c r="E92" i="7"/>
  <c r="F91" i="7"/>
  <c r="E91" i="7"/>
  <c r="F90" i="7"/>
  <c r="E90" i="7"/>
  <c r="F89" i="7"/>
  <c r="E89" i="7"/>
  <c r="D88" i="7"/>
  <c r="E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D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E66" i="7"/>
  <c r="F66" i="7" s="1"/>
  <c r="F65" i="7"/>
  <c r="F64" i="7"/>
  <c r="F63" i="7"/>
  <c r="F62" i="7"/>
  <c r="F61" i="7"/>
  <c r="F60" i="7"/>
  <c r="F59" i="7"/>
  <c r="F58" i="7"/>
  <c r="F57" i="7"/>
  <c r="F56" i="7"/>
  <c r="F55" i="7"/>
  <c r="D54" i="7"/>
  <c r="F54" i="7" s="1"/>
  <c r="F53" i="7"/>
  <c r="F52" i="7"/>
  <c r="E51" i="7"/>
  <c r="F51" i="7" s="1"/>
  <c r="F50" i="7"/>
  <c r="F49" i="7"/>
  <c r="F48" i="7"/>
  <c r="E47" i="7"/>
  <c r="F47" i="7" s="1"/>
  <c r="F46" i="7"/>
  <c r="F45" i="7"/>
  <c r="D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D32" i="7"/>
  <c r="F31" i="7"/>
  <c r="D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E13" i="7"/>
  <c r="F13" i="7" s="1"/>
  <c r="E12" i="7"/>
  <c r="F12" i="7" s="1"/>
  <c r="F11" i="7"/>
  <c r="F10" i="7"/>
  <c r="F9" i="7"/>
  <c r="F8" i="7"/>
  <c r="F7" i="7"/>
  <c r="F6" i="7"/>
  <c r="F5" i="7"/>
  <c r="F4" i="7"/>
  <c r="E27" i="6"/>
  <c r="D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F27" i="6" s="1"/>
  <c r="E4" i="6"/>
  <c r="D48" i="5"/>
  <c r="F47" i="5"/>
  <c r="F46" i="5"/>
  <c r="F45" i="5"/>
  <c r="F44" i="5"/>
  <c r="F43" i="5"/>
  <c r="F42" i="5"/>
  <c r="F41" i="5"/>
  <c r="F40" i="5"/>
  <c r="F39" i="5"/>
  <c r="F38" i="5"/>
  <c r="F37" i="5"/>
  <c r="F36" i="5"/>
  <c r="E35" i="5"/>
  <c r="E48" i="5" s="1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D31" i="4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E31" i="4" s="1"/>
  <c r="F7" i="4"/>
  <c r="F6" i="4"/>
  <c r="F5" i="4"/>
  <c r="F4" i="4"/>
  <c r="E46" i="3"/>
  <c r="D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D26" i="2"/>
  <c r="D75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70" i="1"/>
  <c r="D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70" i="1" s="1"/>
  <c r="E59" i="8" l="1"/>
  <c r="D104" i="7"/>
  <c r="F82" i="7"/>
  <c r="F35" i="5"/>
  <c r="F48" i="5" s="1"/>
  <c r="F46" i="3"/>
  <c r="F13" i="8"/>
  <c r="F59" i="8" s="1"/>
  <c r="F88" i="7"/>
  <c r="E104" i="7"/>
  <c r="F30" i="7"/>
  <c r="F104" i="7" s="1"/>
  <c r="F8" i="4"/>
  <c r="F31" i="4" s="1"/>
  <c r="E26" i="2"/>
  <c r="E75" i="2" s="1"/>
  <c r="F26" i="2" l="1"/>
  <c r="F7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0" authorId="0" shapeId="0" xr:uid="{66507262-A770-457C-A59B-1C8A24D079A3}">
      <text>
        <r>
          <rPr>
            <sz val="9"/>
            <color indexed="81"/>
            <rFont val="Tahoma"/>
            <family val="2"/>
          </rPr>
          <t xml:space="preserve">Order Value increased by 1,06,536
</t>
        </r>
      </text>
    </comment>
    <comment ref="D32" authorId="0" shapeId="0" xr:uid="{1C5E4285-7F6C-4E58-810C-844BCEC2DE42}">
      <text>
        <r>
          <rPr>
            <sz val="9"/>
            <color indexed="81"/>
            <rFont val="Tahoma"/>
            <family val="2"/>
          </rPr>
          <t xml:space="preserve">Order Value increased 3,44,580 
</t>
        </r>
      </text>
    </comment>
    <comment ref="D45" authorId="0" shapeId="0" xr:uid="{80A06FF7-6C11-4625-A713-398A7DFD9B7B}">
      <text>
        <r>
          <rPr>
            <sz val="9"/>
            <color indexed="81"/>
            <rFont val="Tahoma"/>
            <family val="2"/>
          </rPr>
          <t xml:space="preserve">order value increased by 1,07,00,150
</t>
        </r>
      </text>
    </comment>
    <comment ref="D54" authorId="0" shapeId="0" xr:uid="{D854133D-4209-42FC-957D-56F95ABF143A}">
      <text>
        <r>
          <rPr>
            <sz val="9"/>
            <color indexed="81"/>
            <rFont val="Tahoma"/>
            <family val="2"/>
          </rPr>
          <t xml:space="preserve">Order VALUE Rs. 13,00,000
</t>
        </r>
      </text>
    </comment>
  </commentList>
</comments>
</file>

<file path=xl/sharedStrings.xml><?xml version="1.0" encoding="utf-8"?>
<sst xmlns="http://schemas.openxmlformats.org/spreadsheetml/2006/main" count="920" uniqueCount="606">
  <si>
    <t>12 MW CPP</t>
  </si>
  <si>
    <t>Sl No.</t>
  </si>
  <si>
    <t>Vendor Name</t>
  </si>
  <si>
    <t>Description of Material</t>
  </si>
  <si>
    <t>Basic Value</t>
  </si>
  <si>
    <t>GST</t>
  </si>
  <si>
    <t>Total Value</t>
  </si>
  <si>
    <t>Cheema Boilers Ltd.</t>
  </si>
  <si>
    <t>2X10 &amp; 1 x 33 TPH Boiler</t>
  </si>
  <si>
    <t>Common Steam Dist Header</t>
  </si>
  <si>
    <t>Vent Silencer</t>
  </si>
  <si>
    <t xml:space="preserve">Erection &amp; Commissioning </t>
  </si>
  <si>
    <t>Siemens Ltd.</t>
  </si>
  <si>
    <t>Turbine</t>
  </si>
  <si>
    <t>DCS System</t>
  </si>
  <si>
    <t>Paharpur Cooling Towers</t>
  </si>
  <si>
    <t>Air Cooled Condensor</t>
  </si>
  <si>
    <t>Electricals &amp; Electronics (Kol)</t>
  </si>
  <si>
    <t>Motor for Boiler Feed Pump</t>
  </si>
  <si>
    <t>Motor for Misc Pump</t>
  </si>
  <si>
    <t>Vasuki Engineering &amp; Marketing</t>
  </si>
  <si>
    <t>Boiler Feed Pump</t>
  </si>
  <si>
    <t>IBR Valves</t>
  </si>
  <si>
    <t>Non IBR Valves</t>
  </si>
  <si>
    <t>Ravi Industries</t>
  </si>
  <si>
    <t>Deaerator</t>
  </si>
  <si>
    <t>Indo Tech Transformer</t>
  </si>
  <si>
    <t>15 MVA Transformer</t>
  </si>
  <si>
    <t xml:space="preserve">Pioneer Cranes &amp; Elevator </t>
  </si>
  <si>
    <t>EOT Crane for CPP</t>
  </si>
  <si>
    <t>Supertechnician Water Purifier</t>
  </si>
  <si>
    <t>Water Treatment Plant</t>
  </si>
  <si>
    <t>Water Treatment Plant Spares</t>
  </si>
  <si>
    <t>Cummins Products &amp; Services</t>
  </si>
  <si>
    <t>HT Switchgear Panel</t>
  </si>
  <si>
    <t>Drive Panel</t>
  </si>
  <si>
    <t>LT &amp; HT Cable</t>
  </si>
  <si>
    <t>Instrumentation Cable</t>
  </si>
  <si>
    <t>Cranefly Technology Pvt Ltd.</t>
  </si>
  <si>
    <t>Distribution Panel</t>
  </si>
  <si>
    <t xml:space="preserve">Spearhead Bus Duct </t>
  </si>
  <si>
    <t>Bus Duct</t>
  </si>
  <si>
    <t>LT Panel</t>
  </si>
  <si>
    <t xml:space="preserve">Paltech Cooling Towers </t>
  </si>
  <si>
    <t>Auxilliary Cooling Tower</t>
  </si>
  <si>
    <t>MIL Controls Ltd. (KSB)</t>
  </si>
  <si>
    <t>PRDS</t>
  </si>
  <si>
    <t>JMD Overseas</t>
  </si>
  <si>
    <t>Misc Pump</t>
  </si>
  <si>
    <t>Anand Utilities</t>
  </si>
  <si>
    <t>Anderson Green Sanmar Ltd.</t>
  </si>
  <si>
    <t>Safety Valve</t>
  </si>
  <si>
    <t>Flowtech Engineers</t>
  </si>
  <si>
    <t>Strainer</t>
  </si>
  <si>
    <t>Forbes Marshall Pvt Ltd.</t>
  </si>
  <si>
    <t>Steam Trap</t>
  </si>
  <si>
    <t>Rolex Industrial Corporation</t>
  </si>
  <si>
    <t>IBR &amp; Non IBR Pipes</t>
  </si>
  <si>
    <t>IBR &amp; Non IBR Pipes (Siemens)</t>
  </si>
  <si>
    <t>IBR &amp; Non IBR Fittings</t>
  </si>
  <si>
    <t>Inditech Valves Pvt Ltd.</t>
  </si>
  <si>
    <t>Dump PRDS</t>
  </si>
  <si>
    <t>Atlas Copco India Ltd.</t>
  </si>
  <si>
    <t>Compressoor, Dryer &amp; Receiver</t>
  </si>
  <si>
    <t>OSM Projects Pvt Ltd.</t>
  </si>
  <si>
    <t>Ash Handling System</t>
  </si>
  <si>
    <t>Om Engineering &amp; Consultancy</t>
  </si>
  <si>
    <t>Sarathi Engineering Enterprises (P) Ltd.</t>
  </si>
  <si>
    <t>Hanger Schedule</t>
  </si>
  <si>
    <t>Softaid Computer Consultant</t>
  </si>
  <si>
    <t>UPS &amp; Battery</t>
  </si>
  <si>
    <t>Techsnyper Associates (P) Ltd.</t>
  </si>
  <si>
    <t xml:space="preserve">Instrumentation   </t>
  </si>
  <si>
    <t>Earthing Solution (P) Ltd.</t>
  </si>
  <si>
    <t>Electrode Installation with material</t>
  </si>
  <si>
    <t>DCM India</t>
  </si>
  <si>
    <t>G.I.Strip &amp; Cable Tray</t>
  </si>
  <si>
    <t>Shree Balaji Trading Cpo.</t>
  </si>
  <si>
    <t>Cu Flat</t>
  </si>
  <si>
    <t>Thermotech</t>
  </si>
  <si>
    <t>Boiler Refractory with Installation</t>
  </si>
  <si>
    <t>Thermal Insulation</t>
  </si>
  <si>
    <t>ABC Duct &amp;n Boiler</t>
  </si>
  <si>
    <t>Aditya International</t>
  </si>
  <si>
    <t>Hookup Material</t>
  </si>
  <si>
    <t>Saico Cranes Pvt Ltd.</t>
  </si>
  <si>
    <t>90 LBS Rail - 60 Mtrs</t>
  </si>
  <si>
    <t>Sun Shine Furniture</t>
  </si>
  <si>
    <t>False Ceiling &amp; Flooring</t>
  </si>
  <si>
    <t>Forbes Marshall Arca Pvt Ltd</t>
  </si>
  <si>
    <t>Control Valve for Deaerator</t>
  </si>
  <si>
    <t>Junction Box</t>
  </si>
  <si>
    <t>LPBS</t>
  </si>
  <si>
    <t>Daga Power System &amp; Engg</t>
  </si>
  <si>
    <t>LT Cable Tray</t>
  </si>
  <si>
    <t>Rail Clamp for 90 LBS Rail</t>
  </si>
  <si>
    <t>SS Pipe &amp; Flange</t>
  </si>
  <si>
    <t>LDB Panel</t>
  </si>
  <si>
    <t>SSK Electricals</t>
  </si>
  <si>
    <t>Light Fittings</t>
  </si>
  <si>
    <t>Sachdeva Sales</t>
  </si>
  <si>
    <t>Air Conditioner</t>
  </si>
  <si>
    <t>Jakson Ltd,</t>
  </si>
  <si>
    <t xml:space="preserve">1010 KVA DG </t>
  </si>
  <si>
    <t>Alpha Solution</t>
  </si>
  <si>
    <t>Fire Fighting System</t>
  </si>
  <si>
    <t>Smoke Detector</t>
  </si>
  <si>
    <t>Laboratory Items</t>
  </si>
  <si>
    <t>G D Corporation</t>
  </si>
  <si>
    <t>Spectrophotometer &amp; Lab item</t>
  </si>
  <si>
    <t>30 MW CPP</t>
  </si>
  <si>
    <t>Thermax Babcock Ltd</t>
  </si>
  <si>
    <t>Boiler 2x65 TPH</t>
  </si>
  <si>
    <t>Siemens Ltd</t>
  </si>
  <si>
    <t>Paharpur Cooling Towers Ltd</t>
  </si>
  <si>
    <t>ACC</t>
  </si>
  <si>
    <t>Pioneer Crane &amp; Elevator</t>
  </si>
  <si>
    <t xml:space="preserve">EOT Crane </t>
  </si>
  <si>
    <t>Deaerator &amp; LP Dosing System</t>
  </si>
  <si>
    <t>KSB Ltd</t>
  </si>
  <si>
    <t>Electricals &amp; Electronics</t>
  </si>
  <si>
    <t>Bharat Bijlee Ltd</t>
  </si>
  <si>
    <t>Generator Transformer 40/50</t>
  </si>
  <si>
    <t>A M Enterprise</t>
  </si>
  <si>
    <t>Gratings for Boiler</t>
  </si>
  <si>
    <t>Supertechnician Waterpurifier</t>
  </si>
  <si>
    <t>Hitachi Energy India Ltd</t>
  </si>
  <si>
    <t>2 Nos. 2 MVA Dry Transformer</t>
  </si>
  <si>
    <t>Shanta Techno Pvt Ltd.</t>
  </si>
  <si>
    <t>CSDH (Distribution Header)</t>
  </si>
  <si>
    <t>Rolex Ferromat Pvt Ltd</t>
  </si>
  <si>
    <t>Alloy Steel IBR Pipe &amp; Fiitings</t>
  </si>
  <si>
    <t>Carbon Steel IBR Pipe &amp; Fittings</t>
  </si>
  <si>
    <t>Cummins Product &amp; Service</t>
  </si>
  <si>
    <t>11 KV HT Panel</t>
  </si>
  <si>
    <t>Emersion Process Management</t>
  </si>
  <si>
    <t xml:space="preserve">Aquatherm Enginerring </t>
  </si>
  <si>
    <t>Mecgale Pnumatice</t>
  </si>
  <si>
    <t>Spearhead Bus Duct</t>
  </si>
  <si>
    <t>11 KV Bus Duct</t>
  </si>
  <si>
    <t>Aux Cooling Tower</t>
  </si>
  <si>
    <t>Cranefly Technology Pvt Ltd</t>
  </si>
  <si>
    <t>LV &amp; Drive Panel</t>
  </si>
  <si>
    <t>T M Electricals</t>
  </si>
  <si>
    <t>DOL Starter Panel</t>
  </si>
  <si>
    <t>Manual IBR Valve</t>
  </si>
  <si>
    <t>IBR Motorised Valve</t>
  </si>
  <si>
    <t>T P Bhattacharjee</t>
  </si>
  <si>
    <t>Flowtech</t>
  </si>
  <si>
    <t>Stariner</t>
  </si>
  <si>
    <t>Healmax Export</t>
  </si>
  <si>
    <t>HT Panel</t>
  </si>
  <si>
    <t>Narsing Equipments &amp; Engg</t>
  </si>
  <si>
    <t>Compressor &amp; Dryer</t>
  </si>
  <si>
    <t>LT, HT &amp; Control Cable</t>
  </si>
  <si>
    <t>P R Associates</t>
  </si>
  <si>
    <t>Electro Service (India)</t>
  </si>
  <si>
    <t>Battery Charger</t>
  </si>
  <si>
    <t>SMP Smart Solution Centre</t>
  </si>
  <si>
    <t>UPS &amp; Batetry</t>
  </si>
  <si>
    <t>Emerson Process Management</t>
  </si>
  <si>
    <t>Additional IO Cards</t>
  </si>
  <si>
    <t>P K Engineering</t>
  </si>
  <si>
    <t>Warm Up Vent Silencer</t>
  </si>
  <si>
    <t>Voltas Ltd</t>
  </si>
  <si>
    <t>Package Air Conditioner</t>
  </si>
  <si>
    <t>Low Side Material of AC</t>
  </si>
  <si>
    <t xml:space="preserve">Sarathi Engg Enterprises </t>
  </si>
  <si>
    <t>DM &amp; RO Plant modification</t>
  </si>
  <si>
    <t>Daga Power System &amp; Engineers</t>
  </si>
  <si>
    <t>Cable Tray &amp; Accessories</t>
  </si>
  <si>
    <t>Saumya Enterprise</t>
  </si>
  <si>
    <t>Cable Gland &amp; Lugs</t>
  </si>
  <si>
    <t>Cable Jointing Kit</t>
  </si>
  <si>
    <t>Jaksons Ltd</t>
  </si>
  <si>
    <t>1500 KVA DG Set</t>
  </si>
  <si>
    <t>Techsnyper Associates</t>
  </si>
  <si>
    <t>Instrumentaion</t>
  </si>
  <si>
    <t>Alpha Solutions</t>
  </si>
  <si>
    <t>Fire Detection Unit</t>
  </si>
  <si>
    <t>Earthing Material</t>
  </si>
  <si>
    <t>Crystal Controls Pvt Ltd</t>
  </si>
  <si>
    <t>CT Arrangement</t>
  </si>
  <si>
    <t>Shree Balaji Trading Co.</t>
  </si>
  <si>
    <t>Cable Tie &amp; Ferrule</t>
  </si>
  <si>
    <t>Non IBR Fittings</t>
  </si>
  <si>
    <t>Shri Om Enterprise</t>
  </si>
  <si>
    <t>Non IBR Pipe</t>
  </si>
  <si>
    <t>Insulation of Boiler</t>
  </si>
  <si>
    <t>Refractory of Boiler</t>
  </si>
  <si>
    <t>Anchor of Boiler</t>
  </si>
  <si>
    <t>LED Panel &amp; Flood Light</t>
  </si>
  <si>
    <t>IBR Fittings &amp; Pipe</t>
  </si>
  <si>
    <t>Anand Utilities Pvt Ltd</t>
  </si>
  <si>
    <t>Bus Bar JB</t>
  </si>
  <si>
    <t>Narsing Rubber &amp; Oil</t>
  </si>
  <si>
    <t>Turbine Oil (Turbinol XT-46)</t>
  </si>
  <si>
    <t>Junction Box &amp; LDB</t>
  </si>
  <si>
    <t xml:space="preserve"> IBR Fittings</t>
  </si>
  <si>
    <t>IBR Pipe</t>
  </si>
  <si>
    <t>75 KW Soft Starter</t>
  </si>
  <si>
    <t>HT Panel Jointing</t>
  </si>
  <si>
    <t>Powervision Electrical Solution</t>
  </si>
  <si>
    <t>Reactive Power Management</t>
  </si>
  <si>
    <t>Filtration Plant</t>
  </si>
  <si>
    <t>Uniklinger Ltd</t>
  </si>
  <si>
    <t>Spares of TG</t>
  </si>
  <si>
    <t>Board Type Level Gauge</t>
  </si>
  <si>
    <t>Pipe Support Engineers</t>
  </si>
  <si>
    <t>Spring Support</t>
  </si>
  <si>
    <t>Total</t>
  </si>
  <si>
    <t>SMS (Induction Furnace)</t>
  </si>
  <si>
    <t>Inductotherm India Pvt Ltd.</t>
  </si>
  <si>
    <t>10x3 MT Induction Furnace</t>
  </si>
  <si>
    <t>Mehi Transformer</t>
  </si>
  <si>
    <t>3 Nos. Transformer (SMS)</t>
  </si>
  <si>
    <t>Concast India Ltd.</t>
  </si>
  <si>
    <t xml:space="preserve">CCM </t>
  </si>
  <si>
    <t>Laddle &amp; Hyd &amp; Lifting Bail</t>
  </si>
  <si>
    <t>SAICO Cranes</t>
  </si>
  <si>
    <t>EOT Crane for SMS</t>
  </si>
  <si>
    <t>SMS HT Panel</t>
  </si>
  <si>
    <t>Sangam Machine Tools</t>
  </si>
  <si>
    <t>Lathe Machine</t>
  </si>
  <si>
    <t>Elektromag Devices Pvt Ltd.</t>
  </si>
  <si>
    <t>Lifting Magnet</t>
  </si>
  <si>
    <t>Atlas Copco India Ltd</t>
  </si>
  <si>
    <t>Compressor, Air Receiver &amp; Dryer</t>
  </si>
  <si>
    <t>Jay Market Creators Pvt Ltd</t>
  </si>
  <si>
    <t>Copper Mould Tube</t>
  </si>
  <si>
    <t>HT Cable for SMS</t>
  </si>
  <si>
    <t>Strainer for SMS</t>
  </si>
  <si>
    <t>HT Panel for SMS</t>
  </si>
  <si>
    <t>Chaitanya Electricals</t>
  </si>
  <si>
    <t>MISC Pump of SMS</t>
  </si>
  <si>
    <t>Ion Exchange</t>
  </si>
  <si>
    <t>Softener Plant</t>
  </si>
  <si>
    <t xml:space="preserve">Batliboi Environmental </t>
  </si>
  <si>
    <t>Bag Filter</t>
  </si>
  <si>
    <t>Swivelling Arrangement</t>
  </si>
  <si>
    <t>Alfa Laval</t>
  </si>
  <si>
    <t>Heat Exchanger</t>
  </si>
  <si>
    <t>Apex Marketing</t>
  </si>
  <si>
    <t>Bus Duct 4 Nos.</t>
  </si>
  <si>
    <t>Spectro Analytical Instruments</t>
  </si>
  <si>
    <t>Spectro</t>
  </si>
  <si>
    <t xml:space="preserve">Earthing Solution </t>
  </si>
  <si>
    <t>Earthing material</t>
  </si>
  <si>
    <t xml:space="preserve">LT Cable &amp; Magnet </t>
  </si>
  <si>
    <t>Shree Balajee Trading Co</t>
  </si>
  <si>
    <t>Cable Tray</t>
  </si>
  <si>
    <t>Quality Steel Products</t>
  </si>
  <si>
    <t>Alumina Bricks</t>
  </si>
  <si>
    <t>Castable</t>
  </si>
  <si>
    <t>Crystal Controls Pvt Ltd.</t>
  </si>
  <si>
    <t>Load Manager</t>
  </si>
  <si>
    <t>Star Delta Panel</t>
  </si>
  <si>
    <t>Shri Krishna Commercial Co.</t>
  </si>
  <si>
    <t>Reserve Power Services</t>
  </si>
  <si>
    <t>UPS</t>
  </si>
  <si>
    <t>Spares of CCM</t>
  </si>
  <si>
    <t>Powertech Electricals</t>
  </si>
  <si>
    <t>Laboratory Item</t>
  </si>
  <si>
    <t>Testing Insruments</t>
  </si>
  <si>
    <t>Kwality Foundry Industries</t>
  </si>
  <si>
    <t>5 Nos Slag Pot</t>
  </si>
  <si>
    <t>Misc Item Electrical &amp; Mech)</t>
  </si>
  <si>
    <t>Fitting &amp; Electricals</t>
  </si>
  <si>
    <t>Siyaram Engg &amp; Casting Works</t>
  </si>
  <si>
    <t>Furnace Pre-Heater</t>
  </si>
  <si>
    <t>Apace &amp; Economy Engineering</t>
  </si>
  <si>
    <t>Trolley Wheel &amp; Shaft</t>
  </si>
  <si>
    <t>Saico Cranes Pvt Ltd</t>
  </si>
  <si>
    <t>Gear Box for Trolley</t>
  </si>
  <si>
    <t>Floret Industries</t>
  </si>
  <si>
    <t>Ridge for Sheeting</t>
  </si>
  <si>
    <t>Electrotherm India Ltd</t>
  </si>
  <si>
    <t>3 Arm Lining Vibrator</t>
  </si>
  <si>
    <t>SMS (Induction Furnace 15x4)</t>
  </si>
  <si>
    <t>Inductotherms India Ltd.</t>
  </si>
  <si>
    <t>15x4 Ton Induction Furnace</t>
  </si>
  <si>
    <t>Concast India Ltd</t>
  </si>
  <si>
    <t>CCM with Searing Machine</t>
  </si>
  <si>
    <t>Mehi Transformer Ltd</t>
  </si>
  <si>
    <t>Furnace duty Transformer</t>
  </si>
  <si>
    <t>Cooling Tower</t>
  </si>
  <si>
    <t>Pump &amp; Motor</t>
  </si>
  <si>
    <t>EOT Crane</t>
  </si>
  <si>
    <t>PCC &amp; MCC Panel</t>
  </si>
  <si>
    <t>Spearhead Busducts Pvt Ltd</t>
  </si>
  <si>
    <t>Bus Duct 5 Sets</t>
  </si>
  <si>
    <t>Alfa Laval India Pvt Ltd</t>
  </si>
  <si>
    <t>HT,LT &amp; Instrumentation Cable</t>
  </si>
  <si>
    <t>Jaksons Ltd.</t>
  </si>
  <si>
    <t>1010 KVA DG Set</t>
  </si>
  <si>
    <t>ISC Processors Pvt Ltd</t>
  </si>
  <si>
    <t>Circular Lifting Magnet</t>
  </si>
  <si>
    <t>Concast (India) Pvt Ltd</t>
  </si>
  <si>
    <t>Spares of CCM with 1 QC</t>
  </si>
  <si>
    <t>Gland &amp; Socket</t>
  </si>
  <si>
    <t>Termination Kit</t>
  </si>
  <si>
    <t>Flood Light</t>
  </si>
  <si>
    <t>Hydint Valves Automation</t>
  </si>
  <si>
    <t>Valve</t>
  </si>
  <si>
    <t>Techsnyper Associates PvT Ltd</t>
  </si>
  <si>
    <t>Molten Metal Temp System</t>
  </si>
  <si>
    <t>Daga Power Systems &amp; Engineers</t>
  </si>
  <si>
    <t>Cognitech Group of Industries</t>
  </si>
  <si>
    <t>Sintering Heater &amp; Lining Vibrator</t>
  </si>
  <si>
    <t>Hydraulic &amp; Gear Oil</t>
  </si>
  <si>
    <t>Mortex (India)</t>
  </si>
  <si>
    <t>High Alumina Bricks</t>
  </si>
  <si>
    <t>Rolling Mill</t>
  </si>
  <si>
    <t>A S Precision Machines (P) Ltd.</t>
  </si>
  <si>
    <t>R.Mill Hydraulic System</t>
  </si>
  <si>
    <t>Kirloskar Electric Co Ltd.</t>
  </si>
  <si>
    <t>DC Motor for Rolling Mill</t>
  </si>
  <si>
    <t>Electrotherm (India) Ltd.</t>
  </si>
  <si>
    <t>Transformer 3 Nos.</t>
  </si>
  <si>
    <t>Crane for Rolling Mill</t>
  </si>
  <si>
    <t>Uday Enterprise</t>
  </si>
  <si>
    <t>Bearing for Rolling Mill</t>
  </si>
  <si>
    <t>Santosh Trading Co.</t>
  </si>
  <si>
    <t>India Sales Service</t>
  </si>
  <si>
    <t>Manish Enterrises</t>
  </si>
  <si>
    <t>Bearing for R.M BT4B332642</t>
  </si>
  <si>
    <t>Bharat Roll Industry Pvt Ltd.</t>
  </si>
  <si>
    <t>Rolls for Rolling Mill</t>
  </si>
  <si>
    <t>Sparkonix (India) Pvt Ltd.</t>
  </si>
  <si>
    <t>CNC Machine &amp; Roll Branding Machine</t>
  </si>
  <si>
    <t>Vega Controls Pvt Ltd</t>
  </si>
  <si>
    <t>Automation System</t>
  </si>
  <si>
    <t xml:space="preserve">International Combustion </t>
  </si>
  <si>
    <t>Geared Motor</t>
  </si>
  <si>
    <t>Hollteck Guides Pvt Ltd</t>
  </si>
  <si>
    <t>Guides</t>
  </si>
  <si>
    <t>Motor</t>
  </si>
  <si>
    <t>APFC Panel</t>
  </si>
  <si>
    <t>Chaitanya Sales Pvt Ltd</t>
  </si>
  <si>
    <t>Kirloskar Pump</t>
  </si>
  <si>
    <t>ABB Motor</t>
  </si>
  <si>
    <t>MCC &amp; PCC Panel</t>
  </si>
  <si>
    <t xml:space="preserve">HT Panel </t>
  </si>
  <si>
    <t>Sri Krishna Commercial Co.</t>
  </si>
  <si>
    <t>Jaswant Founders</t>
  </si>
  <si>
    <t>Plate Bending Machine</t>
  </si>
  <si>
    <t>Geetech Engineering Co</t>
  </si>
  <si>
    <t>Roll Pass Tamplates</t>
  </si>
  <si>
    <t>Central Engineering Co.</t>
  </si>
  <si>
    <t>Philips Lamps</t>
  </si>
  <si>
    <t>Narsing Equipment &amp; Engg</t>
  </si>
  <si>
    <t>IR Compressor &amp; Air Receiver</t>
  </si>
  <si>
    <t>Blue Star Engg &amp; Electronics</t>
  </si>
  <si>
    <t>TMT Testing Machine</t>
  </si>
  <si>
    <t>Earthing Solution Pvt Ltd</t>
  </si>
  <si>
    <t>Earthing Material of R.Mill</t>
  </si>
  <si>
    <t>MESCAB Ltd</t>
  </si>
  <si>
    <t>LT Cable</t>
  </si>
  <si>
    <t xml:space="preserve">Bihar Electric &amp; Refrigeration </t>
  </si>
  <si>
    <t>Package Ducting AC (Blue Star)</t>
  </si>
  <si>
    <t>G.I. Flat</t>
  </si>
  <si>
    <t>Battery for UPS 22 Nos.</t>
  </si>
  <si>
    <t>Mahalaxmi Enterprise</t>
  </si>
  <si>
    <t>Busbar for Transformer</t>
  </si>
  <si>
    <t>Poppet Valve</t>
  </si>
  <si>
    <t>Gear Oil &amp; Hyd Oil</t>
  </si>
  <si>
    <t>New India Electricals</t>
  </si>
  <si>
    <t>Perfect Engineering</t>
  </si>
  <si>
    <t xml:space="preserve">Pathak Industries </t>
  </si>
  <si>
    <t>Shaper Machine</t>
  </si>
  <si>
    <t>Tempsens Instruments</t>
  </si>
  <si>
    <t>Measuring Tools</t>
  </si>
  <si>
    <t>Rolling Mill Phase - 2</t>
  </si>
  <si>
    <t>Rajendra Gears</t>
  </si>
  <si>
    <t>Rolling Mill Stand 2 Nos.</t>
  </si>
  <si>
    <t>M K Engineering</t>
  </si>
  <si>
    <t>R.Mill Consultancy</t>
  </si>
  <si>
    <t>Compressor</t>
  </si>
  <si>
    <t>New Field Engineers</t>
  </si>
  <si>
    <t>Block Mill</t>
  </si>
  <si>
    <t>Base Frame Modification</t>
  </si>
  <si>
    <t>Beharilal Ispat</t>
  </si>
  <si>
    <t>Rolls</t>
  </si>
  <si>
    <t>Kolkata Power Cable Co</t>
  </si>
  <si>
    <t>Cable</t>
  </si>
  <si>
    <t>Roller Table</t>
  </si>
  <si>
    <t>AC &amp; DC Drive Panel</t>
  </si>
  <si>
    <t>Integrated Electric Co</t>
  </si>
  <si>
    <t>DC Motor</t>
  </si>
  <si>
    <t>Holteck India Guides</t>
  </si>
  <si>
    <t>Electrotherm (India) Ltd</t>
  </si>
  <si>
    <t>Distributuon Transformer</t>
  </si>
  <si>
    <t>Santosh Trading Corporation</t>
  </si>
  <si>
    <t>Bearing of Rolls &amp; Stand</t>
  </si>
  <si>
    <t>WENDT (India) Ltd</t>
  </si>
  <si>
    <t>TC Grinding Machine</t>
  </si>
  <si>
    <t xml:space="preserve">Pioneer Crane &amp; Elevators </t>
  </si>
  <si>
    <t>10 Ton EOT Crane</t>
  </si>
  <si>
    <t>Perennial Metals Pvt Ltd</t>
  </si>
  <si>
    <t>TC Rings</t>
  </si>
  <si>
    <t>Vasuki Engineering &amp; Marketing Co</t>
  </si>
  <si>
    <t>KSB Pump with Motor</t>
  </si>
  <si>
    <t>Paharpur Cooling Tower Ltd</t>
  </si>
  <si>
    <t>Power Link Industries</t>
  </si>
  <si>
    <t>Worm Gear Box</t>
  </si>
  <si>
    <t>DRI (600 TPD) 1st Kiln</t>
  </si>
  <si>
    <t>Beekay Engineering Corporation</t>
  </si>
  <si>
    <t>Kiln &amp; Cooler (Fabrication item)</t>
  </si>
  <si>
    <t>Drive Frame &amp; Accessories</t>
  </si>
  <si>
    <t>Accessories</t>
  </si>
  <si>
    <t>Shape Machine Tools Pvt Ltd.</t>
  </si>
  <si>
    <t>Kiln &amp; Cooler Casting Item</t>
  </si>
  <si>
    <t>Dalian Metallurgical Bearing Co Ltd</t>
  </si>
  <si>
    <t>Bearing for Kiln &amp; Cooler</t>
  </si>
  <si>
    <t>Flender Ltd.</t>
  </si>
  <si>
    <t>Gear Boxes</t>
  </si>
  <si>
    <t>Thermax Ltd.</t>
  </si>
  <si>
    <t>ESP</t>
  </si>
  <si>
    <t>BEMCI</t>
  </si>
  <si>
    <t>2 Set Slipring</t>
  </si>
  <si>
    <t xml:space="preserve">Envirro Bulk Handling </t>
  </si>
  <si>
    <t>2 Set Wet Scrapper</t>
  </si>
  <si>
    <t>Size Increase Amendment</t>
  </si>
  <si>
    <t>International Combustion India</t>
  </si>
  <si>
    <t>Screen &amp; Feeder</t>
  </si>
  <si>
    <t>Metso India Ltd</t>
  </si>
  <si>
    <t>Cone Crusher</t>
  </si>
  <si>
    <t xml:space="preserve">Paharpur Cooling Towers </t>
  </si>
  <si>
    <t>Cooling Towers</t>
  </si>
  <si>
    <t>Chemtrols Samil India</t>
  </si>
  <si>
    <t>GCT</t>
  </si>
  <si>
    <t>Usha Cmpressors Pvt Ltd</t>
  </si>
  <si>
    <t>3 Nos Lobe Compressor</t>
  </si>
  <si>
    <t>McNally Sayaji Ltd</t>
  </si>
  <si>
    <t>Roll Crusher</t>
  </si>
  <si>
    <t>Elektromag Devices Pvt Ltd</t>
  </si>
  <si>
    <t>Magnetic Separator</t>
  </si>
  <si>
    <t>Schenck Process India Ltd</t>
  </si>
  <si>
    <t>Weigh Feeder</t>
  </si>
  <si>
    <t>Rotocast Industries Ltd</t>
  </si>
  <si>
    <t>Slip Seal Segment</t>
  </si>
  <si>
    <t>Healmax Export Pvt Ltd</t>
  </si>
  <si>
    <t>Transformer</t>
  </si>
  <si>
    <t xml:space="preserve">Wesman Thermal </t>
  </si>
  <si>
    <t>Blower of Kiln (Fans)</t>
  </si>
  <si>
    <t>National Refractory</t>
  </si>
  <si>
    <t>Mortar-40</t>
  </si>
  <si>
    <t xml:space="preserve">Narsing Equipment &amp; Engg </t>
  </si>
  <si>
    <t>Compressor, Dryer &amp; Receiver</t>
  </si>
  <si>
    <t>Shri Krishna Commercial</t>
  </si>
  <si>
    <t>Electro Mech (India)</t>
  </si>
  <si>
    <t>Motors</t>
  </si>
  <si>
    <t>Motors for Bag Filter ID Fan</t>
  </si>
  <si>
    <t>Sinha BMH Systems (India) Pvt Ltd.</t>
  </si>
  <si>
    <t>Pulley &amp; Idlers</t>
  </si>
  <si>
    <t>Uni Abex Alloy Products  Ltd</t>
  </si>
  <si>
    <t>HK-40 Castings</t>
  </si>
  <si>
    <t>GI Flat, Wire &amp; Cu Flat</t>
  </si>
  <si>
    <t>Evergreen Engineering Works</t>
  </si>
  <si>
    <t>Coal Injector</t>
  </si>
  <si>
    <t>Frontline Hydraulics</t>
  </si>
  <si>
    <t xml:space="preserve">Hydraulic &amp; Pneumatic </t>
  </si>
  <si>
    <t>Laxmi Project</t>
  </si>
  <si>
    <t>ESP ID Fan</t>
  </si>
  <si>
    <t>Sharda Insulation Refractories</t>
  </si>
  <si>
    <t>Calcium Silicate Block</t>
  </si>
  <si>
    <t>Anchor for ABC &amp; DSC</t>
  </si>
  <si>
    <t>Cenlub Systems</t>
  </si>
  <si>
    <t>Lubrication System</t>
  </si>
  <si>
    <t>New Allenberry Works</t>
  </si>
  <si>
    <t>Conveyor Gearbox</t>
  </si>
  <si>
    <t>Coupling for Gearbox (Input &amp; Output)</t>
  </si>
  <si>
    <t xml:space="preserve">Castable </t>
  </si>
  <si>
    <t>Castable for GCT &amp; Duct</t>
  </si>
  <si>
    <t>Insulite 11 (20 Ton)</t>
  </si>
  <si>
    <t>Shree Balaji Trading Co</t>
  </si>
  <si>
    <t>Belts way Switch</t>
  </si>
  <si>
    <t>Continental Conveyors Pvt Ltd</t>
  </si>
  <si>
    <t>Conveyor Belt</t>
  </si>
  <si>
    <t>Neogie Engineering Works</t>
  </si>
  <si>
    <t>ABC &amp; DSC Gun with Nozzle</t>
  </si>
  <si>
    <t>Flexocon Enginering Pvt Ltd</t>
  </si>
  <si>
    <t>Expansion Joint Matallic</t>
  </si>
  <si>
    <t>LT Panel, Drive Panel &amp; DCS</t>
  </si>
  <si>
    <t>PDC, LCS &amp; Junction Box</t>
  </si>
  <si>
    <t xml:space="preserve">Soil &amp; Enviro Engineering </t>
  </si>
  <si>
    <t>Bag Filter &amp; ID Fan</t>
  </si>
  <si>
    <t>Manish Enterprise</t>
  </si>
  <si>
    <t>Bearing &amp; Block for Idler &amp; Pulley</t>
  </si>
  <si>
    <t>Garg Trading Co.</t>
  </si>
  <si>
    <t>Welding Rod for G.Gear &amp; Anchor</t>
  </si>
  <si>
    <t>Mortex India</t>
  </si>
  <si>
    <t>Ceramic Paper for ABC &amp; DSC</t>
  </si>
  <si>
    <t xml:space="preserve">Chaitanya Sales </t>
  </si>
  <si>
    <t>Avery India Ltd.</t>
  </si>
  <si>
    <t>120 T Capacity Weigh Bridge</t>
  </si>
  <si>
    <t>Anchor for Kiln &amp; Cooler</t>
  </si>
  <si>
    <t>Sigma Metaltek Engineers</t>
  </si>
  <si>
    <t>Swirlers &amp; Thermowell</t>
  </si>
  <si>
    <t>Radiation Protection Tuve</t>
  </si>
  <si>
    <t>Geared Motor of Coal Injector</t>
  </si>
  <si>
    <t>P R Associates (Lapp)</t>
  </si>
  <si>
    <t xml:space="preserve">LT Cable </t>
  </si>
  <si>
    <t>MSA Instruments</t>
  </si>
  <si>
    <t>Transmitters &amp; Flow Meter</t>
  </si>
  <si>
    <t>Central Burner System</t>
  </si>
  <si>
    <t>Measuring Instruments</t>
  </si>
  <si>
    <t>Jagjan Pvt Ltd.</t>
  </si>
  <si>
    <t>Thermocouple &amp; QRT</t>
  </si>
  <si>
    <t>Hi-Tech Thermal Insulation</t>
  </si>
  <si>
    <t>Cable Jacket</t>
  </si>
  <si>
    <t>Slide Gate</t>
  </si>
  <si>
    <t>Espansion Joint</t>
  </si>
  <si>
    <t>ESP Insulation job</t>
  </si>
  <si>
    <t>RSC TechMech Services</t>
  </si>
  <si>
    <t>Ash Conditioner</t>
  </si>
  <si>
    <t>Sewage Treatment Plant</t>
  </si>
  <si>
    <t>Yes Techno Ltd</t>
  </si>
  <si>
    <t>Girth Gear Priming Grease</t>
  </si>
  <si>
    <t>GCT Anchor &amp; Duct Anchor</t>
  </si>
  <si>
    <t>Balajee Asbestos</t>
  </si>
  <si>
    <t>Graphite Rope &amp; CB Flexible</t>
  </si>
  <si>
    <t>Forbes Marshall Pvt Ltd</t>
  </si>
  <si>
    <t>Stack Monitoring System</t>
  </si>
  <si>
    <t>Butterfly VALVE, Valve &amp; Filter, Pressure GAUGE, CI footvalve</t>
  </si>
  <si>
    <t>D B PANEL</t>
  </si>
  <si>
    <t>Voltas Limited</t>
  </si>
  <si>
    <t xml:space="preserve">AC </t>
  </si>
  <si>
    <t>Ducting</t>
  </si>
  <si>
    <t>Apex MARKETING</t>
  </si>
  <si>
    <t>Cable Gland</t>
  </si>
  <si>
    <t>Gyros Gears</t>
  </si>
  <si>
    <t>Gear Box</t>
  </si>
  <si>
    <t>Cummins Products Services</t>
  </si>
  <si>
    <t>550 Kw Drive</t>
  </si>
  <si>
    <t>U V Anchor</t>
  </si>
  <si>
    <t>Shell Air Fan Damper</t>
  </si>
  <si>
    <t>425 HP Motor</t>
  </si>
  <si>
    <t>7 Nos. Gear Box</t>
  </si>
  <si>
    <t>Cu Cable 185 Sqmm</t>
  </si>
  <si>
    <t>Temperature Transmitter</t>
  </si>
  <si>
    <t>300 Sqmm Al Ar Cable</t>
  </si>
  <si>
    <t xml:space="preserve">Pelican Equipments </t>
  </si>
  <si>
    <t>Dedusting Fan</t>
  </si>
  <si>
    <t xml:space="preserve">Brokk </t>
  </si>
  <si>
    <t>Brokk Machine</t>
  </si>
  <si>
    <t xml:space="preserve">NRG Conveyor </t>
  </si>
  <si>
    <t>DRI (600 TPD) 2nd Kiln</t>
  </si>
  <si>
    <t>Shape Machine Tools Pvt Ltd</t>
  </si>
  <si>
    <t>ESP - Amendment</t>
  </si>
  <si>
    <t xml:space="preserve">Dalian Metallurgical Bearing </t>
  </si>
  <si>
    <t>Pelican Equipments Ltd</t>
  </si>
  <si>
    <t>Blower Fan &amp; ID Fan</t>
  </si>
  <si>
    <t>Hydraulic &amp; Pneumatic</t>
  </si>
  <si>
    <t>Advance Power Products</t>
  </si>
  <si>
    <t>Nutan Ispat &amp; Power Ltd</t>
  </si>
  <si>
    <t xml:space="preserve">Pump </t>
  </si>
  <si>
    <t>Segments of Kiln &amp; Cooler</t>
  </si>
  <si>
    <t>Wesman Thermal</t>
  </si>
  <si>
    <t>Burner System</t>
  </si>
  <si>
    <t>Hydraulic System</t>
  </si>
  <si>
    <t>Dinesh Ispat Pvt Ltd</t>
  </si>
  <si>
    <t>Clamping Flange</t>
  </si>
  <si>
    <t>I R Technology</t>
  </si>
  <si>
    <t>Satmagan Machine</t>
  </si>
  <si>
    <t>Kay International Pvt Ltd</t>
  </si>
  <si>
    <t>Roots Blower</t>
  </si>
  <si>
    <t>CI &amp; SS Ball Valve</t>
  </si>
  <si>
    <t>Elektromag Joist Vibration</t>
  </si>
  <si>
    <t>Unbalance Vibrator Motor</t>
  </si>
  <si>
    <t>Unbalance Motor</t>
  </si>
  <si>
    <t>PLC Module of Ash Handling</t>
  </si>
  <si>
    <t>Dry Fog System</t>
  </si>
  <si>
    <t xml:space="preserve">Cable  </t>
  </si>
  <si>
    <t>Schenck Process Solution</t>
  </si>
  <si>
    <t>Paharpur Cooling Tower</t>
  </si>
  <si>
    <t>Sharda Insulation</t>
  </si>
  <si>
    <t>Hisil Block</t>
  </si>
  <si>
    <t>Drive with Panel</t>
  </si>
  <si>
    <t>PDB, LCS &amp; JB</t>
  </si>
  <si>
    <t>Damper &amp; Holding Blocks</t>
  </si>
  <si>
    <t>Gyros Gears Industries</t>
  </si>
  <si>
    <t>Helical Gear Box</t>
  </si>
  <si>
    <t>Grease Lubrication System</t>
  </si>
  <si>
    <t>Clamp Meter</t>
  </si>
  <si>
    <t>33 KV Safety Hand Gloves</t>
  </si>
  <si>
    <t xml:space="preserve">Electrical Tools </t>
  </si>
  <si>
    <t>GI &amp; Cu Earth Flat</t>
  </si>
  <si>
    <t>AMI Refractrahold</t>
  </si>
  <si>
    <t>Anchor</t>
  </si>
  <si>
    <t>Flexocon Engineering Pvt Ltd</t>
  </si>
  <si>
    <t>Sheel Air Fan Joint</t>
  </si>
  <si>
    <t>Expansion Joint for ABC &amp; DSC</t>
  </si>
  <si>
    <t>Idler &amp; Pulley</t>
  </si>
  <si>
    <t>NRG Conveyor &amp; Transmission</t>
  </si>
  <si>
    <t>ABC &amp; DSC Gun</t>
  </si>
  <si>
    <t>Sigma Metaltek Engineers Pvt Ltd</t>
  </si>
  <si>
    <t>Radiation Protection Tube</t>
  </si>
  <si>
    <t>Jagjan Pvt Ltd</t>
  </si>
  <si>
    <t>Thermocouple &amp; Protection Tube</t>
  </si>
  <si>
    <t>Gear Oil &amp; Hydraulic Oil</t>
  </si>
  <si>
    <t>Degenai Teion</t>
  </si>
  <si>
    <t>Girth Gear &amp; Slipseal Grease</t>
  </si>
  <si>
    <t>Wesman Thermal Engineering</t>
  </si>
  <si>
    <t>Butterfly Damper</t>
  </si>
  <si>
    <t>SMP Samrt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</si>
</sst>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1" applyNumberFormat="1" applyFont="1" applyBorder="1"/>
    <xf numFmtId="164" fontId="2" fillId="0" borderId="3" xfId="1" applyNumberFormat="1" applyFont="1" applyBorder="1"/>
    <xf numFmtId="164" fontId="3" fillId="2" borderId="2" xfId="1" applyNumberFormat="1" applyFont="1" applyFill="1" applyBorder="1"/>
    <xf numFmtId="164" fontId="3" fillId="0" borderId="3" xfId="1" applyNumberFormat="1" applyFont="1" applyBorder="1"/>
    <xf numFmtId="0" fontId="3" fillId="0" borderId="2" xfId="0" applyFont="1" applyBorder="1" applyAlignment="1">
      <alignment wrapText="1"/>
    </xf>
    <xf numFmtId="164" fontId="2" fillId="0" borderId="2" xfId="0" applyNumberFormat="1" applyFont="1" applyBorder="1"/>
    <xf numFmtId="164" fontId="3" fillId="0" borderId="2" xfId="0" applyNumberFormat="1" applyFont="1" applyBorder="1"/>
    <xf numFmtId="164" fontId="3" fillId="2" borderId="2" xfId="0" applyNumberFormat="1" applyFont="1" applyFill="1" applyBorder="1"/>
    <xf numFmtId="164" fontId="2" fillId="0" borderId="2" xfId="1" applyNumberFormat="1" applyFont="1" applyBorder="1"/>
    <xf numFmtId="164" fontId="2" fillId="0" borderId="3" xfId="0" applyNumberFormat="1" applyFont="1" applyBorder="1"/>
    <xf numFmtId="164" fontId="5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28A3-78A4-412E-BFC9-3BAC9E31366A}">
  <dimension ref="A1:G70"/>
  <sheetViews>
    <sheetView tabSelected="1" workbookViewId="0">
      <selection activeCell="F1" sqref="F1"/>
    </sheetView>
  </sheetViews>
  <sheetFormatPr defaultRowHeight="14.4" x14ac:dyDescent="0.3"/>
  <cols>
    <col min="1" max="1" width="6.6640625" customWidth="1"/>
    <col min="2" max="2" width="36.77734375" bestFit="1" customWidth="1"/>
    <col min="3" max="3" width="32.6640625" bestFit="1" customWidth="1"/>
    <col min="4" max="4" width="13.88671875" bestFit="1" customWidth="1"/>
    <col min="5" max="5" width="12.6640625" bestFit="1" customWidth="1"/>
    <col min="6" max="6" width="13.88671875" bestFit="1" customWidth="1"/>
  </cols>
  <sheetData>
    <row r="1" spans="1:6" ht="15.6" x14ac:dyDescent="0.3">
      <c r="A1" s="1" t="s">
        <v>0</v>
      </c>
    </row>
    <row r="3" spans="1:6" ht="15.6" x14ac:dyDescent="0.3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spans="1:6" ht="15.6" x14ac:dyDescent="0.3">
      <c r="A4" s="4">
        <v>1</v>
      </c>
      <c r="B4" s="5" t="s">
        <v>7</v>
      </c>
      <c r="C4" s="5" t="s">
        <v>8</v>
      </c>
      <c r="D4" s="6">
        <v>98000000</v>
      </c>
      <c r="E4" s="6">
        <v>17640000</v>
      </c>
      <c r="F4" s="6">
        <f>D4+E4</f>
        <v>115640000</v>
      </c>
    </row>
    <row r="5" spans="1:6" ht="15.6" x14ac:dyDescent="0.3">
      <c r="A5" s="4">
        <v>2</v>
      </c>
      <c r="B5" s="5" t="s">
        <v>7</v>
      </c>
      <c r="C5" s="5" t="s">
        <v>9</v>
      </c>
      <c r="D5" s="6">
        <v>585000</v>
      </c>
      <c r="E5" s="6">
        <v>105300</v>
      </c>
      <c r="F5" s="6">
        <f>D5+E5</f>
        <v>690300</v>
      </c>
    </row>
    <row r="6" spans="1:6" ht="15.6" x14ac:dyDescent="0.3">
      <c r="A6" s="4">
        <v>3</v>
      </c>
      <c r="B6" s="5" t="s">
        <v>7</v>
      </c>
      <c r="C6" s="5" t="s">
        <v>10</v>
      </c>
      <c r="D6" s="6">
        <v>247000</v>
      </c>
      <c r="E6" s="6">
        <v>44460</v>
      </c>
      <c r="F6" s="6">
        <f>D6+E6</f>
        <v>291460</v>
      </c>
    </row>
    <row r="7" spans="1:6" ht="15.6" x14ac:dyDescent="0.3">
      <c r="A7" s="4"/>
      <c r="B7" s="5" t="s">
        <v>7</v>
      </c>
      <c r="C7" s="5" t="s">
        <v>11</v>
      </c>
      <c r="D7" s="6">
        <v>302454</v>
      </c>
      <c r="E7" s="6">
        <v>54442</v>
      </c>
      <c r="F7" s="6">
        <f>D7+E7</f>
        <v>356896</v>
      </c>
    </row>
    <row r="8" spans="1:6" ht="15.6" x14ac:dyDescent="0.3">
      <c r="A8" s="4">
        <v>4</v>
      </c>
      <c r="B8" s="5" t="s">
        <v>12</v>
      </c>
      <c r="C8" s="5" t="s">
        <v>13</v>
      </c>
      <c r="D8" s="6">
        <v>67500000</v>
      </c>
      <c r="E8" s="6">
        <v>12150000</v>
      </c>
      <c r="F8" s="6">
        <f>D8+E8</f>
        <v>79650000</v>
      </c>
    </row>
    <row r="9" spans="1:6" ht="15.6" x14ac:dyDescent="0.3">
      <c r="A9" s="4">
        <v>5</v>
      </c>
      <c r="B9" s="5" t="s">
        <v>12</v>
      </c>
      <c r="C9" s="5" t="s">
        <v>14</v>
      </c>
      <c r="D9" s="6">
        <v>6700000</v>
      </c>
      <c r="E9" s="6">
        <v>1206000</v>
      </c>
      <c r="F9" s="6">
        <f t="shared" ref="F9:F69" si="0">D9+E9</f>
        <v>7906000</v>
      </c>
    </row>
    <row r="10" spans="1:6" ht="15.6" x14ac:dyDescent="0.3">
      <c r="A10" s="4">
        <v>6</v>
      </c>
      <c r="B10" s="5" t="s">
        <v>15</v>
      </c>
      <c r="C10" s="5" t="s">
        <v>16</v>
      </c>
      <c r="D10" s="6">
        <v>63100000</v>
      </c>
      <c r="E10" s="6">
        <v>11358000</v>
      </c>
      <c r="F10" s="6">
        <f t="shared" si="0"/>
        <v>74458000</v>
      </c>
    </row>
    <row r="11" spans="1:6" ht="15.6" x14ac:dyDescent="0.3">
      <c r="A11" s="4">
        <v>7</v>
      </c>
      <c r="B11" s="5" t="s">
        <v>17</v>
      </c>
      <c r="C11" s="5" t="s">
        <v>18</v>
      </c>
      <c r="D11" s="6">
        <v>1628442</v>
      </c>
      <c r="E11" s="6">
        <v>293120</v>
      </c>
      <c r="F11" s="6">
        <f t="shared" si="0"/>
        <v>1921562</v>
      </c>
    </row>
    <row r="12" spans="1:6" ht="15.6" x14ac:dyDescent="0.3">
      <c r="A12" s="4">
        <v>8</v>
      </c>
      <c r="B12" s="5" t="s">
        <v>17</v>
      </c>
      <c r="C12" s="5" t="s">
        <v>19</v>
      </c>
      <c r="D12" s="6">
        <v>572155.65</v>
      </c>
      <c r="E12" s="6">
        <v>102988.02</v>
      </c>
      <c r="F12" s="6">
        <f t="shared" si="0"/>
        <v>675143.67</v>
      </c>
    </row>
    <row r="13" spans="1:6" ht="15.6" x14ac:dyDescent="0.3">
      <c r="A13" s="4">
        <v>9</v>
      </c>
      <c r="B13" s="5" t="s">
        <v>20</v>
      </c>
      <c r="C13" s="5" t="s">
        <v>21</v>
      </c>
      <c r="D13" s="6">
        <v>4487094</v>
      </c>
      <c r="E13" s="6">
        <v>807677</v>
      </c>
      <c r="F13" s="6">
        <f t="shared" si="0"/>
        <v>5294771</v>
      </c>
    </row>
    <row r="14" spans="1:6" ht="15.6" x14ac:dyDescent="0.3">
      <c r="A14" s="4">
        <v>10</v>
      </c>
      <c r="B14" s="5" t="s">
        <v>20</v>
      </c>
      <c r="C14" s="5" t="s">
        <v>22</v>
      </c>
      <c r="D14" s="6">
        <v>6850028</v>
      </c>
      <c r="E14" s="6">
        <v>1233005</v>
      </c>
      <c r="F14" s="6">
        <f t="shared" si="0"/>
        <v>8083033</v>
      </c>
    </row>
    <row r="15" spans="1:6" ht="15.6" x14ac:dyDescent="0.3">
      <c r="A15" s="4">
        <v>11</v>
      </c>
      <c r="B15" s="5" t="s">
        <v>20</v>
      </c>
      <c r="C15" s="5" t="s">
        <v>23</v>
      </c>
      <c r="D15" s="6">
        <v>1175000</v>
      </c>
      <c r="E15" s="6">
        <v>211500</v>
      </c>
      <c r="F15" s="6">
        <f t="shared" si="0"/>
        <v>1386500</v>
      </c>
    </row>
    <row r="16" spans="1:6" ht="15.6" x14ac:dyDescent="0.3">
      <c r="A16" s="4">
        <v>12</v>
      </c>
      <c r="B16" s="5" t="s">
        <v>24</v>
      </c>
      <c r="C16" s="5" t="s">
        <v>25</v>
      </c>
      <c r="D16" s="6">
        <v>4500000</v>
      </c>
      <c r="E16" s="6">
        <v>810000</v>
      </c>
      <c r="F16" s="6">
        <f t="shared" si="0"/>
        <v>5310000</v>
      </c>
    </row>
    <row r="17" spans="1:6" ht="15.6" x14ac:dyDescent="0.3">
      <c r="A17" s="4">
        <v>13</v>
      </c>
      <c r="B17" s="5" t="s">
        <v>26</v>
      </c>
      <c r="C17" s="5" t="s">
        <v>27</v>
      </c>
      <c r="D17" s="6">
        <v>12100000</v>
      </c>
      <c r="E17" s="6">
        <v>2178000</v>
      </c>
      <c r="F17" s="6">
        <f t="shared" si="0"/>
        <v>14278000</v>
      </c>
    </row>
    <row r="18" spans="1:6" ht="15.6" x14ac:dyDescent="0.3">
      <c r="A18" s="4">
        <v>14</v>
      </c>
      <c r="B18" s="5" t="s">
        <v>28</v>
      </c>
      <c r="C18" s="5" t="s">
        <v>29</v>
      </c>
      <c r="D18" s="6">
        <v>2425000</v>
      </c>
      <c r="E18" s="6">
        <v>436500</v>
      </c>
      <c r="F18" s="6">
        <f t="shared" si="0"/>
        <v>2861500</v>
      </c>
    </row>
    <row r="19" spans="1:6" ht="15.6" x14ac:dyDescent="0.3">
      <c r="A19" s="4">
        <v>15</v>
      </c>
      <c r="B19" s="5" t="s">
        <v>30</v>
      </c>
      <c r="C19" s="5" t="s">
        <v>31</v>
      </c>
      <c r="D19" s="6">
        <v>9500000</v>
      </c>
      <c r="E19" s="6">
        <v>1710000</v>
      </c>
      <c r="F19" s="6">
        <f t="shared" si="0"/>
        <v>11210000</v>
      </c>
    </row>
    <row r="20" spans="1:6" ht="15.6" x14ac:dyDescent="0.3">
      <c r="A20" s="4">
        <v>16</v>
      </c>
      <c r="B20" s="5" t="s">
        <v>30</v>
      </c>
      <c r="C20" s="5" t="s">
        <v>32</v>
      </c>
      <c r="D20" s="6">
        <v>296281</v>
      </c>
      <c r="E20" s="6">
        <v>53331</v>
      </c>
      <c r="F20" s="6">
        <f t="shared" si="0"/>
        <v>349612</v>
      </c>
    </row>
    <row r="21" spans="1:6" ht="15.6" x14ac:dyDescent="0.3">
      <c r="A21" s="4">
        <v>17</v>
      </c>
      <c r="B21" s="5" t="s">
        <v>33</v>
      </c>
      <c r="C21" s="5" t="s">
        <v>34</v>
      </c>
      <c r="D21" s="6">
        <v>7500000</v>
      </c>
      <c r="E21" s="6">
        <v>1350000</v>
      </c>
      <c r="F21" s="6">
        <f t="shared" si="0"/>
        <v>8850000</v>
      </c>
    </row>
    <row r="22" spans="1:6" ht="15.6" x14ac:dyDescent="0.3">
      <c r="A22" s="4">
        <v>18</v>
      </c>
      <c r="B22" s="5" t="s">
        <v>33</v>
      </c>
      <c r="C22" s="5" t="s">
        <v>35</v>
      </c>
      <c r="D22" s="6">
        <v>3100000</v>
      </c>
      <c r="E22" s="6">
        <v>558000</v>
      </c>
      <c r="F22" s="6">
        <f t="shared" si="0"/>
        <v>3658000</v>
      </c>
    </row>
    <row r="23" spans="1:6" ht="15.6" x14ac:dyDescent="0.3">
      <c r="A23" s="4">
        <v>19</v>
      </c>
      <c r="B23" s="5" t="s">
        <v>33</v>
      </c>
      <c r="C23" s="5" t="s">
        <v>36</v>
      </c>
      <c r="D23" s="6">
        <v>8859147</v>
      </c>
      <c r="E23" s="6">
        <v>1594646</v>
      </c>
      <c r="F23" s="6">
        <f t="shared" si="0"/>
        <v>10453793</v>
      </c>
    </row>
    <row r="24" spans="1:6" ht="15.6" x14ac:dyDescent="0.3">
      <c r="A24" s="4">
        <v>20</v>
      </c>
      <c r="B24" s="5" t="s">
        <v>33</v>
      </c>
      <c r="C24" s="5" t="s">
        <v>37</v>
      </c>
      <c r="D24" s="6">
        <v>7637434</v>
      </c>
      <c r="E24" s="6">
        <v>1374738</v>
      </c>
      <c r="F24" s="6">
        <f t="shared" si="0"/>
        <v>9012172</v>
      </c>
    </row>
    <row r="25" spans="1:6" ht="15.6" x14ac:dyDescent="0.3">
      <c r="A25" s="4">
        <v>21</v>
      </c>
      <c r="B25" s="5" t="s">
        <v>38</v>
      </c>
      <c r="C25" s="5" t="s">
        <v>39</v>
      </c>
      <c r="D25" s="6">
        <v>440000</v>
      </c>
      <c r="E25" s="6">
        <v>79200</v>
      </c>
      <c r="F25" s="6">
        <f t="shared" si="0"/>
        <v>519200</v>
      </c>
    </row>
    <row r="26" spans="1:6" ht="15.6" x14ac:dyDescent="0.3">
      <c r="A26" s="4">
        <v>22</v>
      </c>
      <c r="B26" s="5" t="s">
        <v>40</v>
      </c>
      <c r="C26" s="5" t="s">
        <v>41</v>
      </c>
      <c r="D26" s="6">
        <v>450000</v>
      </c>
      <c r="E26" s="6">
        <v>81000</v>
      </c>
      <c r="F26" s="6">
        <f t="shared" si="0"/>
        <v>531000</v>
      </c>
    </row>
    <row r="27" spans="1:6" ht="15.6" x14ac:dyDescent="0.3">
      <c r="A27" s="4">
        <v>23</v>
      </c>
      <c r="B27" s="5" t="s">
        <v>38</v>
      </c>
      <c r="C27" s="5" t="s">
        <v>42</v>
      </c>
      <c r="D27" s="6">
        <v>8500000</v>
      </c>
      <c r="E27" s="6">
        <v>1530000</v>
      </c>
      <c r="F27" s="6">
        <f t="shared" si="0"/>
        <v>10030000</v>
      </c>
    </row>
    <row r="28" spans="1:6" ht="15.6" x14ac:dyDescent="0.3">
      <c r="A28" s="4">
        <v>24</v>
      </c>
      <c r="B28" s="5" t="s">
        <v>43</v>
      </c>
      <c r="C28" s="5" t="s">
        <v>44</v>
      </c>
      <c r="D28" s="6">
        <v>1500000</v>
      </c>
      <c r="E28" s="6">
        <v>270000</v>
      </c>
      <c r="F28" s="6">
        <f t="shared" si="0"/>
        <v>1770000</v>
      </c>
    </row>
    <row r="29" spans="1:6" ht="15.6" x14ac:dyDescent="0.3">
      <c r="A29" s="4">
        <v>25</v>
      </c>
      <c r="B29" s="5" t="s">
        <v>45</v>
      </c>
      <c r="C29" s="5" t="s">
        <v>46</v>
      </c>
      <c r="D29" s="6">
        <v>1700000</v>
      </c>
      <c r="E29" s="6">
        <v>306000</v>
      </c>
      <c r="F29" s="6">
        <f t="shared" si="0"/>
        <v>2006000</v>
      </c>
    </row>
    <row r="30" spans="1:6" ht="15.6" x14ac:dyDescent="0.3">
      <c r="A30" s="4">
        <v>26</v>
      </c>
      <c r="B30" s="5" t="s">
        <v>47</v>
      </c>
      <c r="C30" s="5" t="s">
        <v>48</v>
      </c>
      <c r="D30" s="6">
        <v>700000</v>
      </c>
      <c r="E30" s="6">
        <v>126000</v>
      </c>
      <c r="F30" s="6">
        <f t="shared" si="0"/>
        <v>826000</v>
      </c>
    </row>
    <row r="31" spans="1:6" ht="15.6" x14ac:dyDescent="0.3">
      <c r="A31" s="4">
        <v>27</v>
      </c>
      <c r="B31" s="5" t="s">
        <v>49</v>
      </c>
      <c r="C31" s="5" t="s">
        <v>39</v>
      </c>
      <c r="D31" s="6">
        <v>460000</v>
      </c>
      <c r="E31" s="6">
        <v>82800</v>
      </c>
      <c r="F31" s="6">
        <f t="shared" si="0"/>
        <v>542800</v>
      </c>
    </row>
    <row r="32" spans="1:6" ht="15.6" x14ac:dyDescent="0.3">
      <c r="A32" s="4">
        <v>28</v>
      </c>
      <c r="B32" s="5" t="s">
        <v>50</v>
      </c>
      <c r="C32" s="5" t="s">
        <v>51</v>
      </c>
      <c r="D32" s="6">
        <v>645000</v>
      </c>
      <c r="E32" s="6">
        <v>116100</v>
      </c>
      <c r="F32" s="6">
        <f t="shared" si="0"/>
        <v>761100</v>
      </c>
    </row>
    <row r="33" spans="1:6" ht="15.6" x14ac:dyDescent="0.3">
      <c r="A33" s="4">
        <v>29</v>
      </c>
      <c r="B33" s="5" t="s">
        <v>52</v>
      </c>
      <c r="C33" s="5" t="s">
        <v>53</v>
      </c>
      <c r="D33" s="6">
        <v>140000</v>
      </c>
      <c r="E33" s="6">
        <v>25200</v>
      </c>
      <c r="F33" s="6">
        <f t="shared" si="0"/>
        <v>165200</v>
      </c>
    </row>
    <row r="34" spans="1:6" ht="15.6" x14ac:dyDescent="0.3">
      <c r="A34" s="4">
        <v>30</v>
      </c>
      <c r="B34" s="5" t="s">
        <v>54</v>
      </c>
      <c r="C34" s="5" t="s">
        <v>55</v>
      </c>
      <c r="D34" s="6">
        <v>640000</v>
      </c>
      <c r="E34" s="6">
        <v>115200</v>
      </c>
      <c r="F34" s="6">
        <f t="shared" si="0"/>
        <v>755200</v>
      </c>
    </row>
    <row r="35" spans="1:6" ht="15.6" x14ac:dyDescent="0.3">
      <c r="A35" s="4">
        <v>31</v>
      </c>
      <c r="B35" s="5" t="s">
        <v>56</v>
      </c>
      <c r="C35" s="5" t="s">
        <v>57</v>
      </c>
      <c r="D35" s="6">
        <v>6900000</v>
      </c>
      <c r="E35" s="6">
        <v>1242000</v>
      </c>
      <c r="F35" s="6">
        <f t="shared" si="0"/>
        <v>8142000</v>
      </c>
    </row>
    <row r="36" spans="1:6" ht="15.6" x14ac:dyDescent="0.3">
      <c r="A36" s="4">
        <v>32</v>
      </c>
      <c r="B36" s="5" t="s">
        <v>56</v>
      </c>
      <c r="C36" s="5" t="s">
        <v>58</v>
      </c>
      <c r="D36" s="6">
        <v>870000</v>
      </c>
      <c r="E36" s="6">
        <v>156600</v>
      </c>
      <c r="F36" s="6">
        <f t="shared" si="0"/>
        <v>1026600</v>
      </c>
    </row>
    <row r="37" spans="1:6" ht="15.6" x14ac:dyDescent="0.3">
      <c r="A37" s="4">
        <v>33</v>
      </c>
      <c r="B37" s="5" t="s">
        <v>56</v>
      </c>
      <c r="C37" s="5" t="s">
        <v>59</v>
      </c>
      <c r="D37" s="6">
        <v>1208988</v>
      </c>
      <c r="E37" s="6">
        <v>217618</v>
      </c>
      <c r="F37" s="6">
        <f t="shared" si="0"/>
        <v>1426606</v>
      </c>
    </row>
    <row r="38" spans="1:6" ht="15.6" x14ac:dyDescent="0.3">
      <c r="A38" s="4">
        <v>34</v>
      </c>
      <c r="B38" s="5" t="s">
        <v>60</v>
      </c>
      <c r="C38" s="5" t="s">
        <v>61</v>
      </c>
      <c r="D38" s="6">
        <v>725000</v>
      </c>
      <c r="E38" s="6">
        <v>130500</v>
      </c>
      <c r="F38" s="6">
        <f t="shared" si="0"/>
        <v>855500</v>
      </c>
    </row>
    <row r="39" spans="1:6" ht="15.6" x14ac:dyDescent="0.3">
      <c r="A39" s="4">
        <v>35</v>
      </c>
      <c r="B39" s="5" t="s">
        <v>62</v>
      </c>
      <c r="C39" s="5" t="s">
        <v>63</v>
      </c>
      <c r="D39" s="6">
        <v>1950000</v>
      </c>
      <c r="E39" s="6">
        <v>351000</v>
      </c>
      <c r="F39" s="6">
        <f t="shared" si="0"/>
        <v>2301000</v>
      </c>
    </row>
    <row r="40" spans="1:6" ht="15.6" x14ac:dyDescent="0.3">
      <c r="A40" s="4">
        <v>36</v>
      </c>
      <c r="B40" s="5" t="s">
        <v>64</v>
      </c>
      <c r="C40" s="5" t="s">
        <v>65</v>
      </c>
      <c r="D40" s="6">
        <v>2700000</v>
      </c>
      <c r="E40" s="6">
        <v>486000</v>
      </c>
      <c r="F40" s="6">
        <f t="shared" si="0"/>
        <v>3186000</v>
      </c>
    </row>
    <row r="41" spans="1:6" ht="15.6" x14ac:dyDescent="0.3">
      <c r="A41" s="4">
        <v>37</v>
      </c>
      <c r="B41" s="5" t="s">
        <v>66</v>
      </c>
      <c r="C41" s="5" t="s">
        <v>65</v>
      </c>
      <c r="D41" s="6">
        <v>760000</v>
      </c>
      <c r="E41" s="6">
        <v>136800</v>
      </c>
      <c r="F41" s="6">
        <f t="shared" si="0"/>
        <v>896800</v>
      </c>
    </row>
    <row r="42" spans="1:6" ht="15.6" x14ac:dyDescent="0.3">
      <c r="A42" s="4">
        <v>38</v>
      </c>
      <c r="B42" s="5" t="s">
        <v>67</v>
      </c>
      <c r="C42" s="5" t="s">
        <v>68</v>
      </c>
      <c r="D42" s="6">
        <v>150000</v>
      </c>
      <c r="E42" s="6">
        <v>27000</v>
      </c>
      <c r="F42" s="6">
        <f t="shared" si="0"/>
        <v>177000</v>
      </c>
    </row>
    <row r="43" spans="1:6" ht="15.6" x14ac:dyDescent="0.3">
      <c r="A43" s="4">
        <v>39</v>
      </c>
      <c r="B43" s="5" t="s">
        <v>69</v>
      </c>
      <c r="C43" s="5" t="s">
        <v>70</v>
      </c>
      <c r="D43" s="6">
        <v>1550000</v>
      </c>
      <c r="E43" s="6">
        <v>279000</v>
      </c>
      <c r="F43" s="6">
        <f t="shared" si="0"/>
        <v>1829000</v>
      </c>
    </row>
    <row r="44" spans="1:6" ht="15.6" x14ac:dyDescent="0.3">
      <c r="A44" s="4">
        <v>40</v>
      </c>
      <c r="B44" s="5" t="s">
        <v>71</v>
      </c>
      <c r="C44" s="5" t="s">
        <v>72</v>
      </c>
      <c r="D44" s="6">
        <v>800000</v>
      </c>
      <c r="E44" s="6">
        <v>144000</v>
      </c>
      <c r="F44" s="6">
        <f t="shared" si="0"/>
        <v>944000</v>
      </c>
    </row>
    <row r="45" spans="1:6" ht="15.6" x14ac:dyDescent="0.3">
      <c r="A45" s="4">
        <v>41</v>
      </c>
      <c r="B45" s="5" t="s">
        <v>73</v>
      </c>
      <c r="C45" s="5" t="s">
        <v>74</v>
      </c>
      <c r="D45" s="6">
        <v>575000</v>
      </c>
      <c r="E45" s="6">
        <v>103500</v>
      </c>
      <c r="F45" s="6">
        <f t="shared" si="0"/>
        <v>678500</v>
      </c>
    </row>
    <row r="46" spans="1:6" ht="15.6" x14ac:dyDescent="0.3">
      <c r="A46" s="4">
        <v>42</v>
      </c>
      <c r="B46" s="5" t="s">
        <v>75</v>
      </c>
      <c r="C46" s="5" t="s">
        <v>76</v>
      </c>
      <c r="D46" s="6">
        <v>1295000</v>
      </c>
      <c r="E46" s="6">
        <v>233100</v>
      </c>
      <c r="F46" s="6">
        <f t="shared" si="0"/>
        <v>1528100</v>
      </c>
    </row>
    <row r="47" spans="1:6" ht="15.6" x14ac:dyDescent="0.3">
      <c r="A47" s="4">
        <v>43</v>
      </c>
      <c r="B47" s="5" t="s">
        <v>77</v>
      </c>
      <c r="C47" s="5" t="s">
        <v>78</v>
      </c>
      <c r="D47" s="6">
        <v>750000</v>
      </c>
      <c r="E47" s="6">
        <v>135000</v>
      </c>
      <c r="F47" s="6">
        <f t="shared" si="0"/>
        <v>885000</v>
      </c>
    </row>
    <row r="48" spans="1:6" ht="15.6" x14ac:dyDescent="0.3">
      <c r="A48" s="4">
        <v>44</v>
      </c>
      <c r="B48" s="5" t="s">
        <v>79</v>
      </c>
      <c r="C48" s="5" t="s">
        <v>80</v>
      </c>
      <c r="D48" s="6">
        <v>3600000</v>
      </c>
      <c r="E48" s="6">
        <v>648000</v>
      </c>
      <c r="F48" s="6">
        <f t="shared" si="0"/>
        <v>4248000</v>
      </c>
    </row>
    <row r="49" spans="1:6" ht="15.6" x14ac:dyDescent="0.3">
      <c r="A49" s="4">
        <v>45</v>
      </c>
      <c r="B49" s="5" t="s">
        <v>79</v>
      </c>
      <c r="C49" s="5" t="s">
        <v>81</v>
      </c>
      <c r="D49" s="6">
        <v>8000000</v>
      </c>
      <c r="E49" s="6">
        <v>1440000</v>
      </c>
      <c r="F49" s="6">
        <f t="shared" si="0"/>
        <v>9440000</v>
      </c>
    </row>
    <row r="50" spans="1:6" ht="15.6" x14ac:dyDescent="0.3">
      <c r="A50" s="4">
        <v>46</v>
      </c>
      <c r="B50" s="5" t="s">
        <v>79</v>
      </c>
      <c r="C50" s="5" t="s">
        <v>82</v>
      </c>
      <c r="D50" s="6">
        <v>3600000</v>
      </c>
      <c r="E50" s="6">
        <v>648000</v>
      </c>
      <c r="F50" s="6">
        <f t="shared" si="0"/>
        <v>4248000</v>
      </c>
    </row>
    <row r="51" spans="1:6" ht="15.6" x14ac:dyDescent="0.3">
      <c r="A51" s="4">
        <v>47</v>
      </c>
      <c r="B51" s="5" t="s">
        <v>79</v>
      </c>
      <c r="C51" s="5" t="s">
        <v>81</v>
      </c>
      <c r="D51" s="6">
        <v>3318920</v>
      </c>
      <c r="E51" s="6">
        <v>597406</v>
      </c>
      <c r="F51" s="6">
        <f t="shared" si="0"/>
        <v>3916326</v>
      </c>
    </row>
    <row r="52" spans="1:6" ht="15.6" x14ac:dyDescent="0.3">
      <c r="A52" s="4">
        <v>48</v>
      </c>
      <c r="B52" s="5" t="s">
        <v>83</v>
      </c>
      <c r="C52" s="5" t="s">
        <v>84</v>
      </c>
      <c r="D52" s="6">
        <v>210000</v>
      </c>
      <c r="E52" s="6">
        <v>37800</v>
      </c>
      <c r="F52" s="6">
        <f t="shared" si="0"/>
        <v>247800</v>
      </c>
    </row>
    <row r="53" spans="1:6" ht="15.6" x14ac:dyDescent="0.3">
      <c r="A53" s="4">
        <v>49</v>
      </c>
      <c r="B53" s="5" t="s">
        <v>85</v>
      </c>
      <c r="C53" s="5" t="s">
        <v>86</v>
      </c>
      <c r="D53" s="6">
        <v>210000</v>
      </c>
      <c r="E53" s="6">
        <v>37800</v>
      </c>
      <c r="F53" s="6">
        <f t="shared" si="0"/>
        <v>247800</v>
      </c>
    </row>
    <row r="54" spans="1:6" ht="15.6" x14ac:dyDescent="0.3">
      <c r="A54" s="4">
        <v>50</v>
      </c>
      <c r="B54" s="5" t="s">
        <v>87</v>
      </c>
      <c r="C54" s="5" t="s">
        <v>88</v>
      </c>
      <c r="D54" s="6">
        <v>1050000</v>
      </c>
      <c r="E54" s="6">
        <v>189000</v>
      </c>
      <c r="F54" s="6">
        <f t="shared" si="0"/>
        <v>1239000</v>
      </c>
    </row>
    <row r="55" spans="1:6" ht="15.6" x14ac:dyDescent="0.3">
      <c r="A55" s="4">
        <v>51</v>
      </c>
      <c r="B55" s="5" t="s">
        <v>89</v>
      </c>
      <c r="C55" s="5" t="s">
        <v>90</v>
      </c>
      <c r="D55" s="6">
        <v>250000</v>
      </c>
      <c r="E55" s="6">
        <v>45000</v>
      </c>
      <c r="F55" s="6">
        <f t="shared" si="0"/>
        <v>295000</v>
      </c>
    </row>
    <row r="56" spans="1:6" ht="15.6" x14ac:dyDescent="0.3">
      <c r="A56" s="4">
        <v>52</v>
      </c>
      <c r="B56" s="5" t="s">
        <v>71</v>
      </c>
      <c r="C56" s="5" t="s">
        <v>91</v>
      </c>
      <c r="D56" s="6">
        <v>105000</v>
      </c>
      <c r="E56" s="6">
        <v>18900</v>
      </c>
      <c r="F56" s="6">
        <f t="shared" si="0"/>
        <v>123900</v>
      </c>
    </row>
    <row r="57" spans="1:6" ht="15.6" x14ac:dyDescent="0.3">
      <c r="A57" s="4">
        <v>53</v>
      </c>
      <c r="B57" s="5" t="s">
        <v>38</v>
      </c>
      <c r="C57" s="5" t="s">
        <v>92</v>
      </c>
      <c r="D57" s="6">
        <v>740000</v>
      </c>
      <c r="E57" s="6">
        <v>133200</v>
      </c>
      <c r="F57" s="6">
        <f t="shared" si="0"/>
        <v>873200</v>
      </c>
    </row>
    <row r="58" spans="1:6" ht="15.6" x14ac:dyDescent="0.3">
      <c r="A58" s="4">
        <v>54</v>
      </c>
      <c r="B58" s="5" t="s">
        <v>93</v>
      </c>
      <c r="C58" s="5" t="s">
        <v>94</v>
      </c>
      <c r="D58" s="6">
        <v>2170683</v>
      </c>
      <c r="E58" s="6">
        <v>390723</v>
      </c>
      <c r="F58" s="6">
        <f t="shared" si="0"/>
        <v>2561406</v>
      </c>
    </row>
    <row r="59" spans="1:6" ht="15.6" x14ac:dyDescent="0.3">
      <c r="A59" s="4">
        <v>55</v>
      </c>
      <c r="B59" s="5" t="s">
        <v>85</v>
      </c>
      <c r="C59" s="5" t="s">
        <v>95</v>
      </c>
      <c r="D59" s="6">
        <v>41250</v>
      </c>
      <c r="E59" s="6">
        <v>7425</v>
      </c>
      <c r="F59" s="6">
        <f t="shared" si="0"/>
        <v>48675</v>
      </c>
    </row>
    <row r="60" spans="1:6" ht="15.6" x14ac:dyDescent="0.3">
      <c r="A60" s="4">
        <v>56</v>
      </c>
      <c r="B60" s="5" t="s">
        <v>56</v>
      </c>
      <c r="C60" s="5" t="s">
        <v>96</v>
      </c>
      <c r="D60" s="6">
        <v>116750</v>
      </c>
      <c r="E60" s="6">
        <v>21015</v>
      </c>
      <c r="F60" s="6">
        <f t="shared" si="0"/>
        <v>137765</v>
      </c>
    </row>
    <row r="61" spans="1:6" ht="15.6" x14ac:dyDescent="0.3">
      <c r="A61" s="4">
        <v>57</v>
      </c>
      <c r="B61" s="5" t="s">
        <v>71</v>
      </c>
      <c r="C61" s="5" t="s">
        <v>97</v>
      </c>
      <c r="D61" s="6">
        <v>230000</v>
      </c>
      <c r="E61" s="6">
        <v>41400</v>
      </c>
      <c r="F61" s="6">
        <f t="shared" si="0"/>
        <v>271400</v>
      </c>
    </row>
    <row r="62" spans="1:6" ht="15.6" x14ac:dyDescent="0.3">
      <c r="A62" s="4">
        <v>58</v>
      </c>
      <c r="B62" s="5" t="s">
        <v>98</v>
      </c>
      <c r="C62" s="5" t="s">
        <v>99</v>
      </c>
      <c r="D62" s="6">
        <v>688150</v>
      </c>
      <c r="E62" s="6">
        <v>83809</v>
      </c>
      <c r="F62" s="6">
        <f t="shared" si="0"/>
        <v>771959</v>
      </c>
    </row>
    <row r="63" spans="1:6" ht="15.6" x14ac:dyDescent="0.3">
      <c r="A63" s="4">
        <v>59</v>
      </c>
      <c r="B63" s="5" t="s">
        <v>100</v>
      </c>
      <c r="C63" s="5" t="s">
        <v>101</v>
      </c>
      <c r="D63" s="6">
        <v>900000</v>
      </c>
      <c r="E63" s="6">
        <v>150000</v>
      </c>
      <c r="F63" s="6">
        <f t="shared" si="0"/>
        <v>1050000</v>
      </c>
    </row>
    <row r="64" spans="1:6" ht="15.6" x14ac:dyDescent="0.3">
      <c r="A64" s="4">
        <v>60</v>
      </c>
      <c r="B64" s="5" t="s">
        <v>102</v>
      </c>
      <c r="C64" s="5" t="s">
        <v>103</v>
      </c>
      <c r="D64" s="6">
        <v>5260000</v>
      </c>
      <c r="E64" s="6">
        <v>947705</v>
      </c>
      <c r="F64" s="6">
        <f t="shared" si="0"/>
        <v>6207705</v>
      </c>
    </row>
    <row r="65" spans="1:7" ht="15.6" x14ac:dyDescent="0.3">
      <c r="A65" s="4">
        <v>61</v>
      </c>
      <c r="B65" s="5" t="s">
        <v>104</v>
      </c>
      <c r="C65" s="5" t="s">
        <v>105</v>
      </c>
      <c r="D65" s="6">
        <v>3425000</v>
      </c>
      <c r="E65" s="6">
        <v>616500</v>
      </c>
      <c r="F65" s="6">
        <f t="shared" si="0"/>
        <v>4041500</v>
      </c>
    </row>
    <row r="66" spans="1:7" ht="15.6" x14ac:dyDescent="0.3">
      <c r="A66" s="4">
        <v>62</v>
      </c>
      <c r="B66" s="5" t="s">
        <v>104</v>
      </c>
      <c r="C66" s="5" t="s">
        <v>106</v>
      </c>
      <c r="D66" s="6">
        <v>410000</v>
      </c>
      <c r="E66" s="6">
        <v>73800</v>
      </c>
      <c r="F66" s="6">
        <f t="shared" si="0"/>
        <v>483800</v>
      </c>
    </row>
    <row r="67" spans="1:7" ht="15.6" x14ac:dyDescent="0.3">
      <c r="A67" s="4">
        <v>63</v>
      </c>
      <c r="B67" s="5" t="s">
        <v>71</v>
      </c>
      <c r="C67" s="5" t="s">
        <v>107</v>
      </c>
      <c r="D67" s="6">
        <v>570000</v>
      </c>
      <c r="E67" s="6">
        <v>102600</v>
      </c>
      <c r="F67" s="6">
        <f t="shared" si="0"/>
        <v>672600</v>
      </c>
    </row>
    <row r="68" spans="1:7" ht="15.6" x14ac:dyDescent="0.3">
      <c r="A68" s="4">
        <v>64</v>
      </c>
      <c r="B68" s="5" t="s">
        <v>108</v>
      </c>
      <c r="C68" s="5" t="s">
        <v>109</v>
      </c>
      <c r="D68" s="6">
        <v>1500000</v>
      </c>
      <c r="E68" s="6">
        <v>270000</v>
      </c>
      <c r="F68" s="6">
        <f t="shared" si="0"/>
        <v>1770000</v>
      </c>
    </row>
    <row r="69" spans="1:7" ht="15.6" x14ac:dyDescent="0.3">
      <c r="A69" s="4">
        <v>65</v>
      </c>
      <c r="B69" s="5" t="s">
        <v>66</v>
      </c>
      <c r="C69" s="5" t="s">
        <v>65</v>
      </c>
      <c r="D69" s="6">
        <v>875000</v>
      </c>
      <c r="E69" s="6">
        <v>157500</v>
      </c>
      <c r="F69" s="6">
        <f t="shared" si="0"/>
        <v>1032500</v>
      </c>
    </row>
    <row r="70" spans="1:7" ht="15.6" x14ac:dyDescent="0.3">
      <c r="C70" s="2" t="s">
        <v>210</v>
      </c>
      <c r="D70" s="7">
        <f t="shared" ref="D70:F70" si="1">SUM(D4:D69)</f>
        <v>379744776.64999998</v>
      </c>
      <c r="E70" s="7">
        <f t="shared" si="1"/>
        <v>68302908.020000011</v>
      </c>
      <c r="F70" s="7">
        <f t="shared" si="1"/>
        <v>448047684.67000002</v>
      </c>
      <c r="G7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7A98-EC07-406A-82B8-52E2225C75E8}">
  <dimension ref="A1:F75"/>
  <sheetViews>
    <sheetView topLeftCell="A51" workbookViewId="0">
      <selection activeCell="F75" sqref="F75"/>
    </sheetView>
  </sheetViews>
  <sheetFormatPr defaultRowHeight="14.4" x14ac:dyDescent="0.3"/>
  <cols>
    <col min="1" max="1" width="7" customWidth="1"/>
    <col min="2" max="2" width="30.6640625" bestFit="1" customWidth="1"/>
    <col min="3" max="3" width="31" bestFit="1" customWidth="1"/>
    <col min="4" max="6" width="13.88671875" bestFit="1" customWidth="1"/>
  </cols>
  <sheetData>
    <row r="1" spans="1:6" ht="15.6" x14ac:dyDescent="0.3">
      <c r="A1" s="2" t="s">
        <v>110</v>
      </c>
    </row>
    <row r="3" spans="1:6" ht="15.6" x14ac:dyDescent="0.3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spans="1:6" ht="15.6" x14ac:dyDescent="0.3">
      <c r="A4" s="4">
        <v>1</v>
      </c>
      <c r="B4" s="5" t="s">
        <v>111</v>
      </c>
      <c r="C4" s="5" t="s">
        <v>112</v>
      </c>
      <c r="D4" s="6">
        <v>217500000</v>
      </c>
      <c r="E4" s="6">
        <v>39150000</v>
      </c>
      <c r="F4" s="6">
        <f t="shared" ref="F4:F67" si="0">D4+E4</f>
        <v>256650000</v>
      </c>
    </row>
    <row r="5" spans="1:6" ht="15.6" x14ac:dyDescent="0.3">
      <c r="A5" s="4">
        <v>2</v>
      </c>
      <c r="B5" s="5" t="s">
        <v>113</v>
      </c>
      <c r="C5" s="5" t="s">
        <v>13</v>
      </c>
      <c r="D5" s="6">
        <v>140000000</v>
      </c>
      <c r="E5" s="6">
        <v>25200000</v>
      </c>
      <c r="F5" s="6">
        <f t="shared" si="0"/>
        <v>165200000</v>
      </c>
    </row>
    <row r="6" spans="1:6" ht="15.6" x14ac:dyDescent="0.3">
      <c r="A6" s="4">
        <v>3</v>
      </c>
      <c r="B6" s="5" t="s">
        <v>114</v>
      </c>
      <c r="C6" s="5" t="s">
        <v>115</v>
      </c>
      <c r="D6" s="6">
        <v>147000000</v>
      </c>
      <c r="E6" s="6">
        <v>26460000</v>
      </c>
      <c r="F6" s="6">
        <f t="shared" si="0"/>
        <v>173460000</v>
      </c>
    </row>
    <row r="7" spans="1:6" ht="15.6" x14ac:dyDescent="0.3">
      <c r="A7" s="4">
        <v>4</v>
      </c>
      <c r="B7" s="5" t="s">
        <v>116</v>
      </c>
      <c r="C7" s="5" t="s">
        <v>117</v>
      </c>
      <c r="D7" s="6">
        <v>5200000</v>
      </c>
      <c r="E7" s="6">
        <v>936000</v>
      </c>
      <c r="F7" s="6">
        <f t="shared" si="0"/>
        <v>6136000</v>
      </c>
    </row>
    <row r="8" spans="1:6" ht="15.6" x14ac:dyDescent="0.3">
      <c r="A8" s="4">
        <v>5</v>
      </c>
      <c r="B8" s="5" t="s">
        <v>24</v>
      </c>
      <c r="C8" s="5" t="s">
        <v>118</v>
      </c>
      <c r="D8" s="6">
        <v>6500000</v>
      </c>
      <c r="E8" s="6">
        <v>1170000</v>
      </c>
      <c r="F8" s="6">
        <f t="shared" si="0"/>
        <v>7670000</v>
      </c>
    </row>
    <row r="9" spans="1:6" ht="15.6" x14ac:dyDescent="0.3">
      <c r="A9" s="4">
        <v>6</v>
      </c>
      <c r="B9" s="5" t="s">
        <v>119</v>
      </c>
      <c r="C9" s="5" t="s">
        <v>21</v>
      </c>
      <c r="D9" s="6">
        <v>8125000</v>
      </c>
      <c r="E9" s="6">
        <v>1462500</v>
      </c>
      <c r="F9" s="6">
        <f t="shared" si="0"/>
        <v>9587500</v>
      </c>
    </row>
    <row r="10" spans="1:6" ht="15.6" x14ac:dyDescent="0.3">
      <c r="A10" s="4">
        <v>7</v>
      </c>
      <c r="B10" s="5" t="s">
        <v>120</v>
      </c>
      <c r="C10" s="5" t="s">
        <v>18</v>
      </c>
      <c r="D10" s="6">
        <v>4050000</v>
      </c>
      <c r="E10" s="6">
        <v>729000</v>
      </c>
      <c r="F10" s="6">
        <f t="shared" si="0"/>
        <v>4779000</v>
      </c>
    </row>
    <row r="11" spans="1:6" ht="15.6" x14ac:dyDescent="0.3">
      <c r="A11" s="4">
        <v>8</v>
      </c>
      <c r="B11" s="5" t="s">
        <v>121</v>
      </c>
      <c r="C11" s="5" t="s">
        <v>122</v>
      </c>
      <c r="D11" s="6">
        <v>35700000</v>
      </c>
      <c r="E11" s="6">
        <v>6426000</v>
      </c>
      <c r="F11" s="6">
        <f t="shared" si="0"/>
        <v>42126000</v>
      </c>
    </row>
    <row r="12" spans="1:6" ht="15.6" x14ac:dyDescent="0.3">
      <c r="A12" s="4">
        <v>9</v>
      </c>
      <c r="B12" s="5" t="s">
        <v>123</v>
      </c>
      <c r="C12" s="5" t="s">
        <v>124</v>
      </c>
      <c r="D12" s="6">
        <v>2185000</v>
      </c>
      <c r="E12" s="6">
        <v>393300</v>
      </c>
      <c r="F12" s="6">
        <f t="shared" si="0"/>
        <v>2578300</v>
      </c>
    </row>
    <row r="13" spans="1:6" ht="15.6" x14ac:dyDescent="0.3">
      <c r="A13" s="4">
        <v>10</v>
      </c>
      <c r="B13" s="5" t="s">
        <v>125</v>
      </c>
      <c r="C13" s="5" t="s">
        <v>31</v>
      </c>
      <c r="D13" s="6">
        <v>2350000</v>
      </c>
      <c r="E13" s="6">
        <v>423000</v>
      </c>
      <c r="F13" s="6">
        <f t="shared" si="0"/>
        <v>2773000</v>
      </c>
    </row>
    <row r="14" spans="1:6" ht="15.6" x14ac:dyDescent="0.3">
      <c r="A14" s="4">
        <v>11</v>
      </c>
      <c r="B14" s="5" t="s">
        <v>126</v>
      </c>
      <c r="C14" s="5" t="s">
        <v>127</v>
      </c>
      <c r="D14" s="6">
        <v>7800000</v>
      </c>
      <c r="E14" s="6">
        <v>1404000</v>
      </c>
      <c r="F14" s="6">
        <f t="shared" si="0"/>
        <v>9204000</v>
      </c>
    </row>
    <row r="15" spans="1:6" ht="15.6" x14ac:dyDescent="0.3">
      <c r="A15" s="4">
        <v>12</v>
      </c>
      <c r="B15" s="5" t="s">
        <v>128</v>
      </c>
      <c r="C15" s="5" t="s">
        <v>129</v>
      </c>
      <c r="D15" s="6">
        <v>2375000</v>
      </c>
      <c r="E15" s="6">
        <v>427500</v>
      </c>
      <c r="F15" s="6">
        <f t="shared" si="0"/>
        <v>2802500</v>
      </c>
    </row>
    <row r="16" spans="1:6" ht="15.6" x14ac:dyDescent="0.3">
      <c r="A16" s="4">
        <v>13</v>
      </c>
      <c r="B16" s="5" t="s">
        <v>130</v>
      </c>
      <c r="C16" s="5" t="s">
        <v>131</v>
      </c>
      <c r="D16" s="6">
        <v>24000000</v>
      </c>
      <c r="E16" s="6">
        <v>4320000</v>
      </c>
      <c r="F16" s="6">
        <f t="shared" si="0"/>
        <v>28320000</v>
      </c>
    </row>
    <row r="17" spans="1:6" ht="15.6" x14ac:dyDescent="0.3">
      <c r="A17" s="4">
        <v>14</v>
      </c>
      <c r="B17" s="5" t="s">
        <v>130</v>
      </c>
      <c r="C17" s="5" t="s">
        <v>132</v>
      </c>
      <c r="D17" s="6">
        <v>7900000</v>
      </c>
      <c r="E17" s="6">
        <v>1422000</v>
      </c>
      <c r="F17" s="6">
        <f t="shared" si="0"/>
        <v>9322000</v>
      </c>
    </row>
    <row r="18" spans="1:6" ht="15.6" x14ac:dyDescent="0.3">
      <c r="A18" s="4">
        <v>15</v>
      </c>
      <c r="B18" s="5" t="s">
        <v>133</v>
      </c>
      <c r="C18" s="5" t="s">
        <v>134</v>
      </c>
      <c r="D18" s="8">
        <v>5100000</v>
      </c>
      <c r="E18" s="6">
        <f t="shared" ref="E18:E39" si="1">D18*18%</f>
        <v>918000</v>
      </c>
      <c r="F18" s="6">
        <f t="shared" si="0"/>
        <v>6018000</v>
      </c>
    </row>
    <row r="19" spans="1:6" ht="15.6" x14ac:dyDescent="0.3">
      <c r="A19" s="4">
        <v>16</v>
      </c>
      <c r="B19" s="5" t="s">
        <v>135</v>
      </c>
      <c r="C19" s="5" t="s">
        <v>14</v>
      </c>
      <c r="D19" s="8">
        <v>6500000</v>
      </c>
      <c r="E19" s="6">
        <f t="shared" si="1"/>
        <v>1170000</v>
      </c>
      <c r="F19" s="6">
        <f t="shared" si="0"/>
        <v>7670000</v>
      </c>
    </row>
    <row r="20" spans="1:6" ht="15.6" x14ac:dyDescent="0.3">
      <c r="A20" s="4">
        <v>17</v>
      </c>
      <c r="B20" s="5" t="s">
        <v>136</v>
      </c>
      <c r="C20" s="5" t="s">
        <v>46</v>
      </c>
      <c r="D20" s="8">
        <v>10000000</v>
      </c>
      <c r="E20" s="6">
        <f t="shared" si="1"/>
        <v>1800000</v>
      </c>
      <c r="F20" s="6">
        <f t="shared" si="0"/>
        <v>11800000</v>
      </c>
    </row>
    <row r="21" spans="1:6" ht="15.6" x14ac:dyDescent="0.3">
      <c r="A21" s="4">
        <v>18</v>
      </c>
      <c r="B21" s="5" t="s">
        <v>137</v>
      </c>
      <c r="C21" s="5" t="s">
        <v>65</v>
      </c>
      <c r="D21" s="8">
        <v>5510000</v>
      </c>
      <c r="E21" s="6">
        <f t="shared" si="1"/>
        <v>991800</v>
      </c>
      <c r="F21" s="6">
        <f t="shared" si="0"/>
        <v>6501800</v>
      </c>
    </row>
    <row r="22" spans="1:6" ht="15.6" x14ac:dyDescent="0.3">
      <c r="A22" s="4">
        <v>19</v>
      </c>
      <c r="B22" s="5" t="s">
        <v>138</v>
      </c>
      <c r="C22" s="5" t="s">
        <v>41</v>
      </c>
      <c r="D22" s="8">
        <v>1650000</v>
      </c>
      <c r="E22" s="6">
        <f t="shared" si="1"/>
        <v>297000</v>
      </c>
      <c r="F22" s="6">
        <f t="shared" si="0"/>
        <v>1947000</v>
      </c>
    </row>
    <row r="23" spans="1:6" ht="15.6" x14ac:dyDescent="0.3">
      <c r="A23" s="4">
        <v>20</v>
      </c>
      <c r="B23" s="5" t="s">
        <v>138</v>
      </c>
      <c r="C23" s="5" t="s">
        <v>139</v>
      </c>
      <c r="D23" s="6">
        <v>2500000</v>
      </c>
      <c r="E23" s="6">
        <f t="shared" si="1"/>
        <v>450000</v>
      </c>
      <c r="F23" s="6">
        <f t="shared" si="0"/>
        <v>2950000</v>
      </c>
    </row>
    <row r="24" spans="1:6" ht="15.6" x14ac:dyDescent="0.3">
      <c r="A24" s="4">
        <v>21</v>
      </c>
      <c r="B24" s="5" t="s">
        <v>114</v>
      </c>
      <c r="C24" s="5" t="s">
        <v>140</v>
      </c>
      <c r="D24" s="6">
        <v>2800000</v>
      </c>
      <c r="E24" s="6">
        <f t="shared" si="1"/>
        <v>504000</v>
      </c>
      <c r="F24" s="6">
        <f t="shared" si="0"/>
        <v>3304000</v>
      </c>
    </row>
    <row r="25" spans="1:6" ht="15.6" x14ac:dyDescent="0.3">
      <c r="A25" s="4">
        <v>22</v>
      </c>
      <c r="B25" s="5" t="s">
        <v>141</v>
      </c>
      <c r="C25" s="5" t="s">
        <v>142</v>
      </c>
      <c r="D25" s="6">
        <v>29400000</v>
      </c>
      <c r="E25" s="6">
        <f t="shared" si="1"/>
        <v>5292000</v>
      </c>
      <c r="F25" s="6">
        <f t="shared" si="0"/>
        <v>34692000</v>
      </c>
    </row>
    <row r="26" spans="1:6" ht="15.6" x14ac:dyDescent="0.3">
      <c r="A26" s="4">
        <v>23</v>
      </c>
      <c r="B26" s="5" t="s">
        <v>143</v>
      </c>
      <c r="C26" s="5" t="s">
        <v>144</v>
      </c>
      <c r="D26" s="6">
        <f>137000</f>
        <v>137000</v>
      </c>
      <c r="E26" s="6">
        <f t="shared" si="1"/>
        <v>24660</v>
      </c>
      <c r="F26" s="6">
        <f t="shared" si="0"/>
        <v>161660</v>
      </c>
    </row>
    <row r="27" spans="1:6" ht="15.6" x14ac:dyDescent="0.3">
      <c r="A27" s="4">
        <v>24</v>
      </c>
      <c r="B27" s="5" t="s">
        <v>119</v>
      </c>
      <c r="C27" s="5" t="s">
        <v>145</v>
      </c>
      <c r="D27" s="6">
        <v>6727673</v>
      </c>
      <c r="E27" s="6">
        <f t="shared" si="1"/>
        <v>1210981.1399999999</v>
      </c>
      <c r="F27" s="6">
        <f t="shared" si="0"/>
        <v>7938654.1399999997</v>
      </c>
    </row>
    <row r="28" spans="1:6" ht="15.6" x14ac:dyDescent="0.3">
      <c r="A28" s="4">
        <v>25</v>
      </c>
      <c r="B28" s="5" t="s">
        <v>119</v>
      </c>
      <c r="C28" s="5" t="s">
        <v>146</v>
      </c>
      <c r="D28" s="6">
        <v>5772329</v>
      </c>
      <c r="E28" s="6">
        <f t="shared" si="1"/>
        <v>1039019.22</v>
      </c>
      <c r="F28" s="6">
        <f t="shared" si="0"/>
        <v>6811348.2199999997</v>
      </c>
    </row>
    <row r="29" spans="1:6" ht="15.6" x14ac:dyDescent="0.3">
      <c r="A29" s="4">
        <v>26</v>
      </c>
      <c r="B29" s="5" t="s">
        <v>147</v>
      </c>
      <c r="C29" s="5" t="s">
        <v>23</v>
      </c>
      <c r="D29" s="6">
        <v>2231019</v>
      </c>
      <c r="E29" s="6">
        <f t="shared" si="1"/>
        <v>401583.42</v>
      </c>
      <c r="F29" s="6">
        <f t="shared" si="0"/>
        <v>2632602.42</v>
      </c>
    </row>
    <row r="30" spans="1:6" ht="15.6" x14ac:dyDescent="0.3">
      <c r="A30" s="4">
        <v>27</v>
      </c>
      <c r="B30" s="5" t="s">
        <v>148</v>
      </c>
      <c r="C30" s="5" t="s">
        <v>149</v>
      </c>
      <c r="D30" s="6">
        <v>199248</v>
      </c>
      <c r="E30" s="6">
        <f t="shared" si="1"/>
        <v>35864.639999999999</v>
      </c>
      <c r="F30" s="6">
        <f t="shared" si="0"/>
        <v>235112.64</v>
      </c>
    </row>
    <row r="31" spans="1:6" ht="15.6" x14ac:dyDescent="0.3">
      <c r="A31" s="4">
        <v>28</v>
      </c>
      <c r="B31" s="5" t="s">
        <v>150</v>
      </c>
      <c r="C31" s="5" t="s">
        <v>151</v>
      </c>
      <c r="D31" s="6">
        <v>4100000</v>
      </c>
      <c r="E31" s="6">
        <f t="shared" si="1"/>
        <v>738000</v>
      </c>
      <c r="F31" s="6">
        <f t="shared" si="0"/>
        <v>4838000</v>
      </c>
    </row>
    <row r="32" spans="1:6" ht="15.6" x14ac:dyDescent="0.3">
      <c r="A32" s="4">
        <v>29</v>
      </c>
      <c r="B32" s="5" t="s">
        <v>152</v>
      </c>
      <c r="C32" s="5" t="s">
        <v>153</v>
      </c>
      <c r="D32" s="6">
        <v>5468628</v>
      </c>
      <c r="E32" s="6">
        <f t="shared" si="1"/>
        <v>984353.03999999992</v>
      </c>
      <c r="F32" s="6">
        <f t="shared" si="0"/>
        <v>6452981.04</v>
      </c>
    </row>
    <row r="33" spans="1:6" ht="15.6" x14ac:dyDescent="0.3">
      <c r="A33" s="4">
        <v>30</v>
      </c>
      <c r="B33" s="5" t="s">
        <v>20</v>
      </c>
      <c r="C33" s="5" t="s">
        <v>48</v>
      </c>
      <c r="D33" s="6">
        <v>1480000</v>
      </c>
      <c r="E33" s="6">
        <f t="shared" si="1"/>
        <v>266400</v>
      </c>
      <c r="F33" s="6">
        <f t="shared" si="0"/>
        <v>1746400</v>
      </c>
    </row>
    <row r="34" spans="1:6" ht="15.6" x14ac:dyDescent="0.3">
      <c r="A34" s="4">
        <v>31</v>
      </c>
      <c r="B34" s="5" t="s">
        <v>133</v>
      </c>
      <c r="C34" s="5" t="s">
        <v>154</v>
      </c>
      <c r="D34" s="6">
        <v>20500000</v>
      </c>
      <c r="E34" s="6">
        <f t="shared" si="1"/>
        <v>3690000</v>
      </c>
      <c r="F34" s="6">
        <f t="shared" si="0"/>
        <v>24190000</v>
      </c>
    </row>
    <row r="35" spans="1:6" ht="15.6" x14ac:dyDescent="0.3">
      <c r="A35" s="4">
        <v>32</v>
      </c>
      <c r="B35" s="5" t="s">
        <v>155</v>
      </c>
      <c r="C35" s="5" t="s">
        <v>37</v>
      </c>
      <c r="D35" s="6">
        <v>9400000</v>
      </c>
      <c r="E35" s="6">
        <f t="shared" si="1"/>
        <v>1692000</v>
      </c>
      <c r="F35" s="6">
        <f t="shared" si="0"/>
        <v>11092000</v>
      </c>
    </row>
    <row r="36" spans="1:6" ht="15.6" x14ac:dyDescent="0.3">
      <c r="A36" s="4">
        <v>33</v>
      </c>
      <c r="B36" s="5" t="s">
        <v>156</v>
      </c>
      <c r="C36" s="5" t="s">
        <v>157</v>
      </c>
      <c r="D36" s="6">
        <v>1800000</v>
      </c>
      <c r="E36" s="6">
        <f t="shared" si="1"/>
        <v>324000</v>
      </c>
      <c r="F36" s="6">
        <f t="shared" si="0"/>
        <v>2124000</v>
      </c>
    </row>
    <row r="37" spans="1:6" ht="15.6" x14ac:dyDescent="0.3">
      <c r="A37" s="4">
        <v>34</v>
      </c>
      <c r="B37" s="5" t="s">
        <v>158</v>
      </c>
      <c r="C37" s="5" t="s">
        <v>159</v>
      </c>
      <c r="D37" s="6">
        <v>2590000</v>
      </c>
      <c r="E37" s="6">
        <f t="shared" si="1"/>
        <v>466200</v>
      </c>
      <c r="F37" s="6">
        <f t="shared" si="0"/>
        <v>3056200</v>
      </c>
    </row>
    <row r="38" spans="1:6" ht="15.6" x14ac:dyDescent="0.3">
      <c r="A38" s="4">
        <v>35</v>
      </c>
      <c r="B38" s="5" t="s">
        <v>160</v>
      </c>
      <c r="C38" s="5" t="s">
        <v>161</v>
      </c>
      <c r="D38" s="6">
        <v>800000</v>
      </c>
      <c r="E38" s="6">
        <f t="shared" si="1"/>
        <v>144000</v>
      </c>
      <c r="F38" s="6">
        <f t="shared" si="0"/>
        <v>944000</v>
      </c>
    </row>
    <row r="39" spans="1:6" ht="15.6" x14ac:dyDescent="0.3">
      <c r="A39" s="4">
        <v>36</v>
      </c>
      <c r="B39" s="5" t="s">
        <v>162</v>
      </c>
      <c r="C39" s="5" t="s">
        <v>163</v>
      </c>
      <c r="D39" s="6">
        <v>160000</v>
      </c>
      <c r="E39" s="6">
        <f t="shared" si="1"/>
        <v>28800</v>
      </c>
      <c r="F39" s="6">
        <f t="shared" si="0"/>
        <v>188800</v>
      </c>
    </row>
    <row r="40" spans="1:6" ht="15.6" x14ac:dyDescent="0.3">
      <c r="A40" s="4">
        <v>37</v>
      </c>
      <c r="B40" s="5" t="s">
        <v>164</v>
      </c>
      <c r="C40" s="5" t="s">
        <v>165</v>
      </c>
      <c r="D40" s="6">
        <v>1525000</v>
      </c>
      <c r="E40" s="6">
        <f>D40*28%</f>
        <v>427000.00000000006</v>
      </c>
      <c r="F40" s="6">
        <f t="shared" si="0"/>
        <v>1952000</v>
      </c>
    </row>
    <row r="41" spans="1:6" ht="15.6" x14ac:dyDescent="0.3">
      <c r="A41" s="4">
        <v>38</v>
      </c>
      <c r="B41" s="5" t="s">
        <v>164</v>
      </c>
      <c r="C41" s="5" t="s">
        <v>166</v>
      </c>
      <c r="D41" s="6">
        <v>2475000</v>
      </c>
      <c r="E41" s="6">
        <f t="shared" ref="E41:E74" si="2">D41*18%</f>
        <v>445500</v>
      </c>
      <c r="F41" s="6">
        <f t="shared" si="0"/>
        <v>2920500</v>
      </c>
    </row>
    <row r="42" spans="1:6" ht="15.6" x14ac:dyDescent="0.3">
      <c r="A42" s="4">
        <v>39</v>
      </c>
      <c r="B42" s="5" t="s">
        <v>167</v>
      </c>
      <c r="C42" s="5" t="s">
        <v>68</v>
      </c>
      <c r="D42" s="6">
        <v>375000</v>
      </c>
      <c r="E42" s="6">
        <f t="shared" si="2"/>
        <v>67500</v>
      </c>
      <c r="F42" s="6">
        <f t="shared" si="0"/>
        <v>442500</v>
      </c>
    </row>
    <row r="43" spans="1:6" ht="15.6" x14ac:dyDescent="0.3">
      <c r="A43" s="4">
        <v>40</v>
      </c>
      <c r="B43" s="5" t="s">
        <v>125</v>
      </c>
      <c r="C43" s="5" t="s">
        <v>168</v>
      </c>
      <c r="D43" s="6">
        <v>925000</v>
      </c>
      <c r="E43" s="6">
        <f t="shared" si="2"/>
        <v>166500</v>
      </c>
      <c r="F43" s="6">
        <f t="shared" si="0"/>
        <v>1091500</v>
      </c>
    </row>
    <row r="44" spans="1:6" ht="15.6" x14ac:dyDescent="0.3">
      <c r="A44" s="4">
        <v>41</v>
      </c>
      <c r="B44" s="5" t="s">
        <v>169</v>
      </c>
      <c r="C44" s="5" t="s">
        <v>170</v>
      </c>
      <c r="D44" s="6">
        <v>3800000</v>
      </c>
      <c r="E44" s="6">
        <f t="shared" si="2"/>
        <v>684000</v>
      </c>
      <c r="F44" s="6">
        <f t="shared" si="0"/>
        <v>4484000</v>
      </c>
    </row>
    <row r="45" spans="1:6" ht="15.6" x14ac:dyDescent="0.3">
      <c r="A45" s="4">
        <v>42</v>
      </c>
      <c r="B45" s="5" t="s">
        <v>141</v>
      </c>
      <c r="C45" s="5" t="s">
        <v>92</v>
      </c>
      <c r="D45" s="6">
        <v>185900</v>
      </c>
      <c r="E45" s="6">
        <f t="shared" si="2"/>
        <v>33462</v>
      </c>
      <c r="F45" s="6">
        <f t="shared" si="0"/>
        <v>219362</v>
      </c>
    </row>
    <row r="46" spans="1:6" ht="15.6" x14ac:dyDescent="0.3">
      <c r="A46" s="4">
        <v>43</v>
      </c>
      <c r="B46" s="5" t="s">
        <v>171</v>
      </c>
      <c r="C46" s="5" t="s">
        <v>172</v>
      </c>
      <c r="D46" s="6">
        <v>569229</v>
      </c>
      <c r="E46" s="6">
        <f t="shared" si="2"/>
        <v>102461.22</v>
      </c>
      <c r="F46" s="6">
        <f t="shared" si="0"/>
        <v>671690.22</v>
      </c>
    </row>
    <row r="47" spans="1:6" ht="15.6" x14ac:dyDescent="0.3">
      <c r="A47" s="4">
        <v>44</v>
      </c>
      <c r="B47" s="5" t="s">
        <v>171</v>
      </c>
      <c r="C47" s="5" t="s">
        <v>91</v>
      </c>
      <c r="D47" s="6">
        <v>97700</v>
      </c>
      <c r="E47" s="6">
        <f t="shared" si="2"/>
        <v>17586</v>
      </c>
      <c r="F47" s="6">
        <f t="shared" si="0"/>
        <v>115286</v>
      </c>
    </row>
    <row r="48" spans="1:6" ht="15.6" x14ac:dyDescent="0.3">
      <c r="A48" s="4">
        <v>45</v>
      </c>
      <c r="B48" s="5" t="s">
        <v>171</v>
      </c>
      <c r="C48" s="5" t="s">
        <v>173</v>
      </c>
      <c r="D48" s="6">
        <v>329850</v>
      </c>
      <c r="E48" s="6">
        <f t="shared" si="2"/>
        <v>59373</v>
      </c>
      <c r="F48" s="6">
        <f t="shared" si="0"/>
        <v>389223</v>
      </c>
    </row>
    <row r="49" spans="1:6" ht="15.6" x14ac:dyDescent="0.3">
      <c r="A49" s="4">
        <v>46</v>
      </c>
      <c r="B49" s="5" t="s">
        <v>174</v>
      </c>
      <c r="C49" s="5" t="s">
        <v>175</v>
      </c>
      <c r="D49" s="8">
        <v>13820000</v>
      </c>
      <c r="E49" s="6">
        <f t="shared" si="2"/>
        <v>2487600</v>
      </c>
      <c r="F49" s="6">
        <f t="shared" si="0"/>
        <v>16307600</v>
      </c>
    </row>
    <row r="50" spans="1:6" ht="15.6" x14ac:dyDescent="0.3">
      <c r="A50" s="4">
        <v>47</v>
      </c>
      <c r="B50" s="5" t="s">
        <v>176</v>
      </c>
      <c r="C50" s="5" t="s">
        <v>177</v>
      </c>
      <c r="D50" s="6">
        <v>700000</v>
      </c>
      <c r="E50" s="6">
        <f t="shared" si="2"/>
        <v>126000</v>
      </c>
      <c r="F50" s="6">
        <f t="shared" si="0"/>
        <v>826000</v>
      </c>
    </row>
    <row r="51" spans="1:6" ht="15.6" x14ac:dyDescent="0.3">
      <c r="A51" s="4">
        <v>48</v>
      </c>
      <c r="B51" s="5" t="s">
        <v>178</v>
      </c>
      <c r="C51" s="5" t="s">
        <v>179</v>
      </c>
      <c r="D51" s="6">
        <v>450000</v>
      </c>
      <c r="E51" s="6">
        <f t="shared" si="2"/>
        <v>81000</v>
      </c>
      <c r="F51" s="6">
        <f t="shared" si="0"/>
        <v>531000</v>
      </c>
    </row>
    <row r="52" spans="1:6" ht="15.6" x14ac:dyDescent="0.3">
      <c r="A52" s="4">
        <v>49</v>
      </c>
      <c r="B52" s="5" t="s">
        <v>171</v>
      </c>
      <c r="C52" s="5" t="s">
        <v>180</v>
      </c>
      <c r="D52" s="6">
        <v>1485545</v>
      </c>
      <c r="E52" s="6">
        <f t="shared" si="2"/>
        <v>267398.09999999998</v>
      </c>
      <c r="F52" s="6">
        <f t="shared" si="0"/>
        <v>1752943.1</v>
      </c>
    </row>
    <row r="53" spans="1:6" ht="15.6" x14ac:dyDescent="0.3">
      <c r="A53" s="4">
        <v>50</v>
      </c>
      <c r="B53" s="5" t="s">
        <v>181</v>
      </c>
      <c r="C53" s="5" t="s">
        <v>182</v>
      </c>
      <c r="D53" s="6">
        <v>190000</v>
      </c>
      <c r="E53" s="6">
        <f t="shared" si="2"/>
        <v>34200</v>
      </c>
      <c r="F53" s="6">
        <f t="shared" si="0"/>
        <v>224200</v>
      </c>
    </row>
    <row r="54" spans="1:6" ht="15.6" x14ac:dyDescent="0.3">
      <c r="A54" s="4">
        <v>51</v>
      </c>
      <c r="B54" s="5" t="s">
        <v>183</v>
      </c>
      <c r="C54" s="5" t="s">
        <v>184</v>
      </c>
      <c r="D54" s="6">
        <v>48990</v>
      </c>
      <c r="E54" s="6">
        <f t="shared" si="2"/>
        <v>8818.1999999999989</v>
      </c>
      <c r="F54" s="6">
        <f t="shared" si="0"/>
        <v>57808.2</v>
      </c>
    </row>
    <row r="55" spans="1:6" ht="15.6" x14ac:dyDescent="0.3">
      <c r="A55" s="4">
        <v>52</v>
      </c>
      <c r="B55" s="5" t="s">
        <v>130</v>
      </c>
      <c r="C55" s="5" t="s">
        <v>185</v>
      </c>
      <c r="D55" s="6">
        <v>800000</v>
      </c>
      <c r="E55" s="6">
        <f t="shared" si="2"/>
        <v>144000</v>
      </c>
      <c r="F55" s="6">
        <f t="shared" si="0"/>
        <v>944000</v>
      </c>
    </row>
    <row r="56" spans="1:6" ht="15.6" x14ac:dyDescent="0.3">
      <c r="A56" s="4">
        <v>53</v>
      </c>
      <c r="B56" s="5" t="s">
        <v>186</v>
      </c>
      <c r="C56" s="5" t="s">
        <v>187</v>
      </c>
      <c r="D56" s="6">
        <v>1500000</v>
      </c>
      <c r="E56" s="6">
        <f t="shared" si="2"/>
        <v>270000</v>
      </c>
      <c r="F56" s="6">
        <f t="shared" si="0"/>
        <v>1770000</v>
      </c>
    </row>
    <row r="57" spans="1:6" ht="15.6" x14ac:dyDescent="0.3">
      <c r="A57" s="4">
        <v>54</v>
      </c>
      <c r="B57" s="5" t="s">
        <v>79</v>
      </c>
      <c r="C57" s="5" t="s">
        <v>188</v>
      </c>
      <c r="D57" s="6">
        <v>4000000</v>
      </c>
      <c r="E57" s="6">
        <f t="shared" si="2"/>
        <v>720000</v>
      </c>
      <c r="F57" s="6">
        <f t="shared" si="0"/>
        <v>4720000</v>
      </c>
    </row>
    <row r="58" spans="1:6" ht="15.6" x14ac:dyDescent="0.3">
      <c r="A58" s="4">
        <v>55</v>
      </c>
      <c r="B58" s="5" t="s">
        <v>79</v>
      </c>
      <c r="C58" s="5" t="s">
        <v>189</v>
      </c>
      <c r="D58" s="6">
        <v>4800000</v>
      </c>
      <c r="E58" s="6">
        <f t="shared" si="2"/>
        <v>864000</v>
      </c>
      <c r="F58" s="6">
        <f t="shared" si="0"/>
        <v>5664000</v>
      </c>
    </row>
    <row r="59" spans="1:6" ht="15.6" x14ac:dyDescent="0.3">
      <c r="A59" s="4">
        <v>56</v>
      </c>
      <c r="B59" s="5" t="s">
        <v>123</v>
      </c>
      <c r="C59" s="5" t="s">
        <v>190</v>
      </c>
      <c r="D59" s="6">
        <v>1469500</v>
      </c>
      <c r="E59" s="6">
        <f t="shared" si="2"/>
        <v>264510</v>
      </c>
      <c r="F59" s="6">
        <f t="shared" si="0"/>
        <v>1734010</v>
      </c>
    </row>
    <row r="60" spans="1:6" ht="15.6" x14ac:dyDescent="0.3">
      <c r="A60" s="4">
        <v>57</v>
      </c>
      <c r="B60" s="5" t="s">
        <v>171</v>
      </c>
      <c r="C60" s="5" t="s">
        <v>191</v>
      </c>
      <c r="D60" s="6">
        <v>690540</v>
      </c>
      <c r="E60" s="6">
        <f t="shared" si="2"/>
        <v>124297.2</v>
      </c>
      <c r="F60" s="6">
        <f t="shared" si="0"/>
        <v>814837.2</v>
      </c>
    </row>
    <row r="61" spans="1:6" ht="15.6" x14ac:dyDescent="0.3">
      <c r="A61" s="4">
        <v>58</v>
      </c>
      <c r="B61" s="5" t="s">
        <v>56</v>
      </c>
      <c r="C61" s="5" t="s">
        <v>192</v>
      </c>
      <c r="D61" s="6">
        <v>163036</v>
      </c>
      <c r="E61" s="6">
        <f t="shared" si="2"/>
        <v>29346.48</v>
      </c>
      <c r="F61" s="6">
        <f t="shared" si="0"/>
        <v>192382.48</v>
      </c>
    </row>
    <row r="62" spans="1:6" ht="15.6" x14ac:dyDescent="0.3">
      <c r="A62" s="4">
        <v>59</v>
      </c>
      <c r="B62" s="5" t="s">
        <v>193</v>
      </c>
      <c r="C62" s="5" t="s">
        <v>194</v>
      </c>
      <c r="D62" s="6">
        <v>129000</v>
      </c>
      <c r="E62" s="6">
        <f t="shared" si="2"/>
        <v>23220</v>
      </c>
      <c r="F62" s="6">
        <f t="shared" si="0"/>
        <v>152220</v>
      </c>
    </row>
    <row r="63" spans="1:6" ht="15.6" x14ac:dyDescent="0.3">
      <c r="A63" s="4">
        <v>60</v>
      </c>
      <c r="B63" s="5" t="s">
        <v>195</v>
      </c>
      <c r="C63" s="5" t="s">
        <v>196</v>
      </c>
      <c r="D63" s="6">
        <v>3783780</v>
      </c>
      <c r="E63" s="6">
        <f t="shared" si="2"/>
        <v>681080.4</v>
      </c>
      <c r="F63" s="6">
        <f t="shared" si="0"/>
        <v>4464860.4000000004</v>
      </c>
    </row>
    <row r="64" spans="1:6" ht="15.6" x14ac:dyDescent="0.3">
      <c r="A64" s="4">
        <v>61</v>
      </c>
      <c r="B64" s="5" t="s">
        <v>183</v>
      </c>
      <c r="C64" s="5" t="s">
        <v>197</v>
      </c>
      <c r="D64" s="6">
        <v>416321</v>
      </c>
      <c r="E64" s="6">
        <f t="shared" si="2"/>
        <v>74937.78</v>
      </c>
      <c r="F64" s="6">
        <f t="shared" si="0"/>
        <v>491258.78</v>
      </c>
    </row>
    <row r="65" spans="1:6" ht="15.6" x14ac:dyDescent="0.3">
      <c r="A65" s="4">
        <v>62</v>
      </c>
      <c r="B65" s="5" t="s">
        <v>56</v>
      </c>
      <c r="C65" s="5" t="s">
        <v>198</v>
      </c>
      <c r="D65" s="6">
        <v>487250</v>
      </c>
      <c r="E65" s="6">
        <f t="shared" si="2"/>
        <v>87705</v>
      </c>
      <c r="F65" s="6">
        <f t="shared" si="0"/>
        <v>574955</v>
      </c>
    </row>
    <row r="66" spans="1:6" ht="15.6" x14ac:dyDescent="0.3">
      <c r="A66" s="4">
        <v>63</v>
      </c>
      <c r="B66" s="5" t="s">
        <v>56</v>
      </c>
      <c r="C66" s="5" t="s">
        <v>199</v>
      </c>
      <c r="D66" s="6">
        <v>669720</v>
      </c>
      <c r="E66" s="6">
        <f t="shared" si="2"/>
        <v>120549.59999999999</v>
      </c>
      <c r="F66" s="6">
        <f t="shared" si="0"/>
        <v>790269.6</v>
      </c>
    </row>
    <row r="67" spans="1:6" ht="15.6" x14ac:dyDescent="0.3">
      <c r="A67" s="4">
        <v>64</v>
      </c>
      <c r="B67" s="5" t="s">
        <v>193</v>
      </c>
      <c r="C67" s="5" t="s">
        <v>200</v>
      </c>
      <c r="D67" s="6">
        <v>460000</v>
      </c>
      <c r="E67" s="6">
        <f t="shared" si="2"/>
        <v>82800</v>
      </c>
      <c r="F67" s="6">
        <f t="shared" si="0"/>
        <v>542800</v>
      </c>
    </row>
    <row r="68" spans="1:6" ht="15.6" x14ac:dyDescent="0.3">
      <c r="A68" s="4">
        <v>65</v>
      </c>
      <c r="B68" s="5" t="s">
        <v>150</v>
      </c>
      <c r="C68" s="5" t="s">
        <v>201</v>
      </c>
      <c r="D68" s="6">
        <v>450000</v>
      </c>
      <c r="E68" s="6">
        <f t="shared" si="2"/>
        <v>81000</v>
      </c>
      <c r="F68" s="6">
        <f t="shared" ref="F68:F74" si="3">D68+E68</f>
        <v>531000</v>
      </c>
    </row>
    <row r="69" spans="1:6" ht="15.6" x14ac:dyDescent="0.3">
      <c r="A69" s="4">
        <v>56</v>
      </c>
      <c r="B69" s="5" t="s">
        <v>202</v>
      </c>
      <c r="C69" s="5" t="s">
        <v>203</v>
      </c>
      <c r="D69" s="9">
        <v>1475000</v>
      </c>
      <c r="E69" s="9">
        <f t="shared" si="2"/>
        <v>265500</v>
      </c>
      <c r="F69" s="9">
        <f t="shared" si="3"/>
        <v>1740500</v>
      </c>
    </row>
    <row r="70" spans="1:6" ht="15.6" x14ac:dyDescent="0.3">
      <c r="A70" s="4">
        <v>57</v>
      </c>
      <c r="B70" s="5" t="s">
        <v>125</v>
      </c>
      <c r="C70" s="5" t="s">
        <v>204</v>
      </c>
      <c r="D70" s="9">
        <v>2950000</v>
      </c>
      <c r="E70" s="9">
        <f t="shared" si="2"/>
        <v>531000</v>
      </c>
      <c r="F70" s="9">
        <f t="shared" si="3"/>
        <v>3481000</v>
      </c>
    </row>
    <row r="71" spans="1:6" ht="15.6" x14ac:dyDescent="0.3">
      <c r="A71" s="4">
        <v>58</v>
      </c>
      <c r="B71" s="5" t="s">
        <v>205</v>
      </c>
      <c r="C71" s="5" t="s">
        <v>55</v>
      </c>
      <c r="D71" s="9">
        <v>474200</v>
      </c>
      <c r="E71" s="9">
        <f t="shared" si="2"/>
        <v>85356</v>
      </c>
      <c r="F71" s="9">
        <f t="shared" si="3"/>
        <v>559556</v>
      </c>
    </row>
    <row r="72" spans="1:6" ht="15.6" x14ac:dyDescent="0.3">
      <c r="A72" s="4">
        <v>59</v>
      </c>
      <c r="B72" s="5" t="s">
        <v>113</v>
      </c>
      <c r="C72" s="5" t="s">
        <v>206</v>
      </c>
      <c r="D72" s="9">
        <v>700000</v>
      </c>
      <c r="E72" s="9">
        <f t="shared" si="2"/>
        <v>126000</v>
      </c>
      <c r="F72" s="9">
        <f t="shared" si="3"/>
        <v>826000</v>
      </c>
    </row>
    <row r="73" spans="1:6" ht="15.6" x14ac:dyDescent="0.3">
      <c r="A73" s="4">
        <v>60</v>
      </c>
      <c r="B73" s="5" t="s">
        <v>176</v>
      </c>
      <c r="C73" s="5" t="s">
        <v>207</v>
      </c>
      <c r="D73" s="9">
        <v>22500</v>
      </c>
      <c r="E73" s="9">
        <f t="shared" si="2"/>
        <v>4050</v>
      </c>
      <c r="F73" s="9">
        <f t="shared" si="3"/>
        <v>26550</v>
      </c>
    </row>
    <row r="74" spans="1:6" ht="15.6" x14ac:dyDescent="0.3">
      <c r="A74" s="4">
        <v>60</v>
      </c>
      <c r="B74" s="5" t="s">
        <v>208</v>
      </c>
      <c r="C74" s="5" t="s">
        <v>209</v>
      </c>
      <c r="D74" s="9">
        <v>56800</v>
      </c>
      <c r="E74" s="9">
        <f t="shared" si="2"/>
        <v>10224</v>
      </c>
      <c r="F74" s="9">
        <f t="shared" si="3"/>
        <v>67024</v>
      </c>
    </row>
    <row r="75" spans="1:6" ht="15.6" x14ac:dyDescent="0.3">
      <c r="A75" s="4"/>
      <c r="B75" s="5"/>
      <c r="C75" s="2" t="s">
        <v>210</v>
      </c>
      <c r="D75" s="7">
        <f>SUM(D4:D74)</f>
        <v>787985758</v>
      </c>
      <c r="E75" s="7">
        <f>SUM(E4:E74)</f>
        <v>141989936.43999997</v>
      </c>
      <c r="F75" s="7">
        <f>SUM(F4:F74)</f>
        <v>929975694.44000006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1297-45E5-4258-B352-CE5275793A82}">
  <dimension ref="A1:F46"/>
  <sheetViews>
    <sheetView topLeftCell="A22" workbookViewId="0">
      <selection activeCell="F46" sqref="F46"/>
    </sheetView>
  </sheetViews>
  <sheetFormatPr defaultRowHeight="14.4" x14ac:dyDescent="0.3"/>
  <cols>
    <col min="1" max="1" width="6.33203125" customWidth="1"/>
    <col min="2" max="2" width="29.21875" bestFit="1" customWidth="1"/>
    <col min="3" max="3" width="33.33203125" customWidth="1"/>
    <col min="4" max="4" width="13.88671875" bestFit="1" customWidth="1"/>
    <col min="5" max="5" width="12.6640625" bestFit="1" customWidth="1"/>
    <col min="6" max="6" width="13.88671875" bestFit="1" customWidth="1"/>
  </cols>
  <sheetData>
    <row r="1" spans="1:6" ht="15.6" x14ac:dyDescent="0.3">
      <c r="A1" s="2" t="s">
        <v>211</v>
      </c>
    </row>
    <row r="3" spans="1:6" ht="15.6" x14ac:dyDescent="0.3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spans="1:6" ht="15.6" x14ac:dyDescent="0.3">
      <c r="A4" s="4">
        <v>1</v>
      </c>
      <c r="B4" s="5" t="s">
        <v>212</v>
      </c>
      <c r="C4" s="5" t="s">
        <v>213</v>
      </c>
      <c r="D4" s="6">
        <v>33000000</v>
      </c>
      <c r="E4" s="6">
        <v>5940000</v>
      </c>
      <c r="F4" s="6">
        <f t="shared" ref="F4:F46" si="0">D4+E4</f>
        <v>38940000</v>
      </c>
    </row>
    <row r="5" spans="1:6" ht="15.6" x14ac:dyDescent="0.3">
      <c r="A5" s="4">
        <v>2</v>
      </c>
      <c r="B5" s="5" t="s">
        <v>214</v>
      </c>
      <c r="C5" s="5" t="s">
        <v>215</v>
      </c>
      <c r="D5" s="6">
        <v>8000000</v>
      </c>
      <c r="E5" s="6">
        <v>1440000</v>
      </c>
      <c r="F5" s="6">
        <f t="shared" si="0"/>
        <v>9440000</v>
      </c>
    </row>
    <row r="6" spans="1:6" ht="15.6" x14ac:dyDescent="0.3">
      <c r="A6" s="4">
        <v>3</v>
      </c>
      <c r="B6" s="5" t="s">
        <v>216</v>
      </c>
      <c r="C6" s="5" t="s">
        <v>217</v>
      </c>
      <c r="D6" s="6">
        <v>16900000</v>
      </c>
      <c r="E6" s="6">
        <v>3042000</v>
      </c>
      <c r="F6" s="6">
        <f t="shared" si="0"/>
        <v>19942000</v>
      </c>
    </row>
    <row r="7" spans="1:6" ht="15.6" x14ac:dyDescent="0.3">
      <c r="A7" s="4">
        <v>4</v>
      </c>
      <c r="B7" s="5" t="s">
        <v>216</v>
      </c>
      <c r="C7" s="5" t="s">
        <v>218</v>
      </c>
      <c r="D7" s="6">
        <v>3100000</v>
      </c>
      <c r="E7" s="6">
        <v>558000</v>
      </c>
      <c r="F7" s="6">
        <f t="shared" si="0"/>
        <v>3658000</v>
      </c>
    </row>
    <row r="8" spans="1:6" ht="15.6" x14ac:dyDescent="0.3">
      <c r="A8" s="4">
        <v>5</v>
      </c>
      <c r="B8" s="5" t="s">
        <v>219</v>
      </c>
      <c r="C8" s="5" t="s">
        <v>220</v>
      </c>
      <c r="D8" s="6">
        <v>37530000</v>
      </c>
      <c r="E8" s="6">
        <v>6755400</v>
      </c>
      <c r="F8" s="6">
        <f t="shared" si="0"/>
        <v>44285400</v>
      </c>
    </row>
    <row r="9" spans="1:6" ht="15.6" x14ac:dyDescent="0.3">
      <c r="A9" s="4">
        <v>6</v>
      </c>
      <c r="B9" s="5" t="s">
        <v>33</v>
      </c>
      <c r="C9" s="5" t="s">
        <v>221</v>
      </c>
      <c r="D9" s="6">
        <v>2400000</v>
      </c>
      <c r="E9" s="6">
        <v>432000</v>
      </c>
      <c r="F9" s="6">
        <f t="shared" si="0"/>
        <v>2832000</v>
      </c>
    </row>
    <row r="10" spans="1:6" ht="15.6" x14ac:dyDescent="0.3">
      <c r="A10" s="4">
        <v>7</v>
      </c>
      <c r="B10" s="5" t="s">
        <v>222</v>
      </c>
      <c r="C10" s="5" t="s">
        <v>223</v>
      </c>
      <c r="D10" s="6">
        <v>3400000</v>
      </c>
      <c r="E10" s="6">
        <v>612000</v>
      </c>
      <c r="F10" s="6">
        <f t="shared" si="0"/>
        <v>4012000</v>
      </c>
    </row>
    <row r="11" spans="1:6" ht="15.6" x14ac:dyDescent="0.3">
      <c r="A11" s="4">
        <v>8</v>
      </c>
      <c r="B11" s="5" t="s">
        <v>224</v>
      </c>
      <c r="C11" s="5" t="s">
        <v>225</v>
      </c>
      <c r="D11" s="6">
        <v>6700000</v>
      </c>
      <c r="E11" s="6">
        <v>1211930</v>
      </c>
      <c r="F11" s="6">
        <f t="shared" si="0"/>
        <v>7911930</v>
      </c>
    </row>
    <row r="12" spans="1:6" ht="15.6" x14ac:dyDescent="0.3">
      <c r="A12" s="4">
        <v>9</v>
      </c>
      <c r="B12" s="5" t="s">
        <v>226</v>
      </c>
      <c r="C12" s="10" t="s">
        <v>227</v>
      </c>
      <c r="D12" s="6">
        <v>2350000</v>
      </c>
      <c r="E12" s="6">
        <v>423000</v>
      </c>
      <c r="F12" s="6">
        <f t="shared" si="0"/>
        <v>2773000</v>
      </c>
    </row>
    <row r="13" spans="1:6" ht="15.6" x14ac:dyDescent="0.3">
      <c r="A13" s="4">
        <v>10</v>
      </c>
      <c r="B13" s="5" t="s">
        <v>228</v>
      </c>
      <c r="C13" s="10" t="s">
        <v>229</v>
      </c>
      <c r="D13" s="6">
        <v>799800</v>
      </c>
      <c r="E13" s="6">
        <v>143964</v>
      </c>
      <c r="F13" s="6">
        <f t="shared" si="0"/>
        <v>943764</v>
      </c>
    </row>
    <row r="14" spans="1:6" ht="15.6" x14ac:dyDescent="0.3">
      <c r="A14" s="4">
        <v>11</v>
      </c>
      <c r="B14" s="5" t="s">
        <v>33</v>
      </c>
      <c r="C14" s="10" t="s">
        <v>230</v>
      </c>
      <c r="D14" s="6">
        <v>7500000</v>
      </c>
      <c r="E14" s="6">
        <v>1350000</v>
      </c>
      <c r="F14" s="6">
        <f t="shared" si="0"/>
        <v>8850000</v>
      </c>
    </row>
    <row r="15" spans="1:6" ht="15.6" x14ac:dyDescent="0.3">
      <c r="A15" s="4">
        <v>12</v>
      </c>
      <c r="B15" s="5" t="s">
        <v>52</v>
      </c>
      <c r="C15" s="10" t="s">
        <v>231</v>
      </c>
      <c r="D15" s="6">
        <v>110822</v>
      </c>
      <c r="E15" s="6">
        <v>19948</v>
      </c>
      <c r="F15" s="6">
        <f t="shared" si="0"/>
        <v>130770</v>
      </c>
    </row>
    <row r="16" spans="1:6" ht="15.6" x14ac:dyDescent="0.3">
      <c r="A16" s="4">
        <v>13</v>
      </c>
      <c r="B16" s="5" t="s">
        <v>33</v>
      </c>
      <c r="C16" s="10" t="s">
        <v>232</v>
      </c>
      <c r="D16" s="6">
        <v>5000000</v>
      </c>
      <c r="E16" s="6">
        <v>900000</v>
      </c>
      <c r="F16" s="6">
        <f t="shared" si="0"/>
        <v>5900000</v>
      </c>
    </row>
    <row r="17" spans="1:6" ht="15.6" x14ac:dyDescent="0.3">
      <c r="A17" s="4">
        <v>14</v>
      </c>
      <c r="B17" s="5" t="s">
        <v>233</v>
      </c>
      <c r="C17" s="10" t="s">
        <v>234</v>
      </c>
      <c r="D17" s="6">
        <v>2375000</v>
      </c>
      <c r="E17" s="6">
        <v>427500</v>
      </c>
      <c r="F17" s="6">
        <f t="shared" si="0"/>
        <v>2802500</v>
      </c>
    </row>
    <row r="18" spans="1:6" ht="15.6" x14ac:dyDescent="0.3">
      <c r="A18" s="4">
        <v>15</v>
      </c>
      <c r="B18" s="5" t="s">
        <v>235</v>
      </c>
      <c r="C18" s="10" t="s">
        <v>236</v>
      </c>
      <c r="D18" s="6">
        <v>885000</v>
      </c>
      <c r="E18" s="6">
        <v>159300</v>
      </c>
      <c r="F18" s="6">
        <f t="shared" si="0"/>
        <v>1044300</v>
      </c>
    </row>
    <row r="19" spans="1:6" ht="15.6" x14ac:dyDescent="0.3">
      <c r="A19" s="4">
        <v>16</v>
      </c>
      <c r="B19" s="5" t="s">
        <v>237</v>
      </c>
      <c r="C19" s="10" t="s">
        <v>238</v>
      </c>
      <c r="D19" s="6">
        <v>3700000</v>
      </c>
      <c r="E19" s="6">
        <v>666000</v>
      </c>
      <c r="F19" s="6">
        <f t="shared" si="0"/>
        <v>4366000</v>
      </c>
    </row>
    <row r="20" spans="1:6" ht="15.6" x14ac:dyDescent="0.3">
      <c r="A20" s="4">
        <v>17</v>
      </c>
      <c r="B20" s="5" t="s">
        <v>237</v>
      </c>
      <c r="C20" s="10" t="s">
        <v>239</v>
      </c>
      <c r="D20" s="6">
        <v>937500</v>
      </c>
      <c r="E20" s="6">
        <v>168750</v>
      </c>
      <c r="F20" s="6">
        <f t="shared" si="0"/>
        <v>1106250</v>
      </c>
    </row>
    <row r="21" spans="1:6" ht="15.6" x14ac:dyDescent="0.3">
      <c r="A21" s="4">
        <v>18</v>
      </c>
      <c r="B21" s="5" t="s">
        <v>240</v>
      </c>
      <c r="C21" s="10" t="s">
        <v>241</v>
      </c>
      <c r="D21" s="6">
        <v>700000</v>
      </c>
      <c r="E21" s="6">
        <v>126000</v>
      </c>
      <c r="F21" s="6">
        <f t="shared" si="0"/>
        <v>826000</v>
      </c>
    </row>
    <row r="22" spans="1:6" ht="15.6" x14ac:dyDescent="0.3">
      <c r="A22" s="4">
        <v>19</v>
      </c>
      <c r="B22" s="5" t="s">
        <v>242</v>
      </c>
      <c r="C22" s="10" t="s">
        <v>243</v>
      </c>
      <c r="D22" s="6">
        <v>5500000</v>
      </c>
      <c r="E22" s="6">
        <v>990000</v>
      </c>
      <c r="F22" s="6">
        <f t="shared" si="0"/>
        <v>6490000</v>
      </c>
    </row>
    <row r="23" spans="1:6" ht="15.6" x14ac:dyDescent="0.3">
      <c r="A23" s="4">
        <v>20</v>
      </c>
      <c r="B23" s="5" t="s">
        <v>141</v>
      </c>
      <c r="C23" s="10" t="s">
        <v>42</v>
      </c>
      <c r="D23" s="6">
        <v>5000000</v>
      </c>
      <c r="E23" s="6">
        <v>900000</v>
      </c>
      <c r="F23" s="6">
        <f t="shared" si="0"/>
        <v>5900000</v>
      </c>
    </row>
    <row r="24" spans="1:6" ht="15.6" x14ac:dyDescent="0.3">
      <c r="A24" s="4">
        <v>21</v>
      </c>
      <c r="B24" s="5" t="s">
        <v>244</v>
      </c>
      <c r="C24" s="10" t="s">
        <v>245</v>
      </c>
      <c r="D24" s="6">
        <v>2556838</v>
      </c>
      <c r="E24" s="6"/>
      <c r="F24" s="6">
        <v>2556838</v>
      </c>
    </row>
    <row r="25" spans="1:6" ht="15.6" x14ac:dyDescent="0.3">
      <c r="A25" s="4">
        <v>22</v>
      </c>
      <c r="B25" s="5" t="s">
        <v>246</v>
      </c>
      <c r="C25" s="10" t="s">
        <v>247</v>
      </c>
      <c r="D25" s="6">
        <v>355000</v>
      </c>
      <c r="E25" s="6">
        <v>63900</v>
      </c>
      <c r="F25" s="6">
        <f t="shared" ref="F25:F45" si="1">D25+E25</f>
        <v>418900</v>
      </c>
    </row>
    <row r="26" spans="1:6" ht="15.6" x14ac:dyDescent="0.3">
      <c r="A26" s="4">
        <v>23</v>
      </c>
      <c r="B26" s="5" t="s">
        <v>33</v>
      </c>
      <c r="C26" s="10" t="s">
        <v>248</v>
      </c>
      <c r="D26" s="6">
        <v>7030000</v>
      </c>
      <c r="E26" s="6">
        <v>1265400</v>
      </c>
      <c r="F26" s="6">
        <f t="shared" si="1"/>
        <v>8295400</v>
      </c>
    </row>
    <row r="27" spans="1:6" ht="15.6" x14ac:dyDescent="0.3">
      <c r="A27" s="4">
        <v>24</v>
      </c>
      <c r="B27" s="5" t="s">
        <v>249</v>
      </c>
      <c r="C27" s="10" t="s">
        <v>99</v>
      </c>
      <c r="D27" s="6">
        <v>1000000</v>
      </c>
      <c r="E27" s="6">
        <v>180000</v>
      </c>
      <c r="F27" s="6">
        <f t="shared" si="1"/>
        <v>1180000</v>
      </c>
    </row>
    <row r="28" spans="1:6" ht="15.6" x14ac:dyDescent="0.3">
      <c r="A28" s="4">
        <v>25</v>
      </c>
      <c r="B28" s="5" t="s">
        <v>75</v>
      </c>
      <c r="C28" s="10" t="s">
        <v>250</v>
      </c>
      <c r="D28" s="6">
        <v>808200</v>
      </c>
      <c r="E28" s="6">
        <v>145475</v>
      </c>
      <c r="F28" s="6">
        <f t="shared" si="1"/>
        <v>953675</v>
      </c>
    </row>
    <row r="29" spans="1:6" ht="15.6" x14ac:dyDescent="0.3">
      <c r="A29" s="4">
        <v>26</v>
      </c>
      <c r="B29" s="5" t="s">
        <v>251</v>
      </c>
      <c r="C29" s="10" t="s">
        <v>252</v>
      </c>
      <c r="D29" s="6">
        <v>1043000</v>
      </c>
      <c r="E29" s="6">
        <v>187740</v>
      </c>
      <c r="F29" s="6">
        <f t="shared" si="1"/>
        <v>1230740</v>
      </c>
    </row>
    <row r="30" spans="1:6" ht="15.6" x14ac:dyDescent="0.3">
      <c r="A30" s="4">
        <v>27</v>
      </c>
      <c r="B30" s="5" t="s">
        <v>251</v>
      </c>
      <c r="C30" s="10" t="s">
        <v>253</v>
      </c>
      <c r="D30" s="6">
        <v>930000</v>
      </c>
      <c r="E30" s="6">
        <v>167400</v>
      </c>
      <c r="F30" s="6">
        <f t="shared" si="1"/>
        <v>1097400</v>
      </c>
    </row>
    <row r="31" spans="1:6" ht="15.6" x14ac:dyDescent="0.3">
      <c r="A31" s="4">
        <v>28</v>
      </c>
      <c r="B31" s="5" t="s">
        <v>254</v>
      </c>
      <c r="C31" s="10" t="s">
        <v>255</v>
      </c>
      <c r="D31" s="6">
        <v>2090000</v>
      </c>
      <c r="E31" s="6">
        <v>376200</v>
      </c>
      <c r="F31" s="6">
        <f t="shared" si="1"/>
        <v>2466200</v>
      </c>
    </row>
    <row r="32" spans="1:6" ht="15.6" x14ac:dyDescent="0.3">
      <c r="A32" s="4">
        <v>29</v>
      </c>
      <c r="B32" s="5" t="s">
        <v>33</v>
      </c>
      <c r="C32" s="10" t="s">
        <v>256</v>
      </c>
      <c r="D32" s="6">
        <v>180000</v>
      </c>
      <c r="E32" s="6">
        <v>32400</v>
      </c>
      <c r="F32" s="6">
        <f t="shared" si="1"/>
        <v>212400</v>
      </c>
    </row>
    <row r="33" spans="1:6" ht="15.6" x14ac:dyDescent="0.3">
      <c r="A33" s="4">
        <v>30</v>
      </c>
      <c r="B33" s="5" t="s">
        <v>257</v>
      </c>
      <c r="C33" s="10" t="s">
        <v>157</v>
      </c>
      <c r="D33" s="6">
        <v>470000</v>
      </c>
      <c r="E33" s="6">
        <v>84600</v>
      </c>
      <c r="F33" s="6">
        <f t="shared" si="1"/>
        <v>554600</v>
      </c>
    </row>
    <row r="34" spans="1:6" ht="15.6" x14ac:dyDescent="0.3">
      <c r="A34" s="4">
        <v>31</v>
      </c>
      <c r="B34" s="5" t="s">
        <v>258</v>
      </c>
      <c r="C34" s="10" t="s">
        <v>259</v>
      </c>
      <c r="D34" s="6">
        <v>450000</v>
      </c>
      <c r="E34" s="6">
        <v>81000</v>
      </c>
      <c r="F34" s="6">
        <f t="shared" si="1"/>
        <v>531000</v>
      </c>
    </row>
    <row r="35" spans="1:6" ht="15.6" x14ac:dyDescent="0.3">
      <c r="A35" s="4">
        <v>32</v>
      </c>
      <c r="B35" s="5" t="s">
        <v>216</v>
      </c>
      <c r="C35" s="10" t="s">
        <v>260</v>
      </c>
      <c r="D35" s="6">
        <v>1150000</v>
      </c>
      <c r="E35" s="6">
        <v>207000</v>
      </c>
      <c r="F35" s="6">
        <f t="shared" si="1"/>
        <v>1357000</v>
      </c>
    </row>
    <row r="36" spans="1:6" ht="15.6" x14ac:dyDescent="0.3">
      <c r="A36" s="4">
        <v>33</v>
      </c>
      <c r="B36" s="5" t="s">
        <v>261</v>
      </c>
      <c r="C36" s="10" t="s">
        <v>173</v>
      </c>
      <c r="D36" s="6">
        <v>568459</v>
      </c>
      <c r="E36" s="6">
        <v>102323</v>
      </c>
      <c r="F36" s="6">
        <f t="shared" si="1"/>
        <v>670782</v>
      </c>
    </row>
    <row r="37" spans="1:6" ht="15.6" x14ac:dyDescent="0.3">
      <c r="A37" s="4">
        <v>34</v>
      </c>
      <c r="B37" s="5" t="s">
        <v>108</v>
      </c>
      <c r="C37" s="10" t="s">
        <v>262</v>
      </c>
      <c r="D37" s="6">
        <v>722860</v>
      </c>
      <c r="E37" s="6">
        <v>130115</v>
      </c>
      <c r="F37" s="6">
        <f t="shared" si="1"/>
        <v>852975</v>
      </c>
    </row>
    <row r="38" spans="1:6" ht="15.6" x14ac:dyDescent="0.3">
      <c r="A38" s="4">
        <v>35</v>
      </c>
      <c r="B38" s="5" t="s">
        <v>263</v>
      </c>
      <c r="C38" s="10" t="s">
        <v>262</v>
      </c>
      <c r="D38" s="6">
        <v>375500</v>
      </c>
      <c r="E38" s="6">
        <v>67590</v>
      </c>
      <c r="F38" s="6">
        <f t="shared" si="1"/>
        <v>443090</v>
      </c>
    </row>
    <row r="39" spans="1:6" ht="15.6" x14ac:dyDescent="0.3">
      <c r="A39" s="4">
        <v>36</v>
      </c>
      <c r="B39" s="5" t="s">
        <v>264</v>
      </c>
      <c r="C39" s="10" t="s">
        <v>265</v>
      </c>
      <c r="D39" s="6">
        <v>1416786</v>
      </c>
      <c r="E39" s="6">
        <v>255021</v>
      </c>
      <c r="F39" s="6">
        <f t="shared" si="1"/>
        <v>1671807</v>
      </c>
    </row>
    <row r="40" spans="1:6" ht="15.6" x14ac:dyDescent="0.3">
      <c r="A40" s="4">
        <v>37</v>
      </c>
      <c r="B40" s="5" t="s">
        <v>266</v>
      </c>
      <c r="C40" s="10" t="s">
        <v>267</v>
      </c>
      <c r="D40" s="6">
        <v>4000000</v>
      </c>
      <c r="E40" s="6">
        <v>720000</v>
      </c>
      <c r="F40" s="6">
        <f t="shared" si="1"/>
        <v>4720000</v>
      </c>
    </row>
    <row r="41" spans="1:6" ht="15.6" x14ac:dyDescent="0.3">
      <c r="A41" s="4">
        <v>38</v>
      </c>
      <c r="B41" s="5" t="s">
        <v>268</v>
      </c>
      <c r="C41" s="10" t="s">
        <v>269</v>
      </c>
      <c r="D41" s="6">
        <v>625000</v>
      </c>
      <c r="E41" s="6">
        <v>112500</v>
      </c>
      <c r="F41" s="6">
        <f t="shared" si="1"/>
        <v>737500</v>
      </c>
    </row>
    <row r="42" spans="1:6" ht="15.6" x14ac:dyDescent="0.3">
      <c r="A42" s="4">
        <v>39</v>
      </c>
      <c r="B42" s="5" t="s">
        <v>270</v>
      </c>
      <c r="C42" s="10" t="s">
        <v>271</v>
      </c>
      <c r="D42" s="6">
        <v>849000</v>
      </c>
      <c r="E42" s="6">
        <v>152820</v>
      </c>
      <c r="F42" s="6">
        <f t="shared" si="1"/>
        <v>1001820</v>
      </c>
    </row>
    <row r="43" spans="1:6" ht="15.6" x14ac:dyDescent="0.3">
      <c r="A43" s="4">
        <v>40</v>
      </c>
      <c r="B43" s="5" t="s">
        <v>272</v>
      </c>
      <c r="C43" s="10" t="s">
        <v>273</v>
      </c>
      <c r="D43" s="6">
        <v>603000</v>
      </c>
      <c r="E43" s="6">
        <v>108540</v>
      </c>
      <c r="F43" s="6">
        <f t="shared" si="1"/>
        <v>711540</v>
      </c>
    </row>
    <row r="44" spans="1:6" ht="15.6" x14ac:dyDescent="0.3">
      <c r="A44" s="4">
        <v>41</v>
      </c>
      <c r="B44" s="5" t="s">
        <v>274</v>
      </c>
      <c r="C44" s="10" t="s">
        <v>275</v>
      </c>
      <c r="D44" s="6">
        <v>197200</v>
      </c>
      <c r="E44" s="6">
        <v>35496</v>
      </c>
      <c r="F44" s="6">
        <f t="shared" si="1"/>
        <v>232696</v>
      </c>
    </row>
    <row r="45" spans="1:6" ht="15.6" x14ac:dyDescent="0.3">
      <c r="A45" s="4">
        <v>42</v>
      </c>
      <c r="B45" s="5" t="s">
        <v>276</v>
      </c>
      <c r="C45" s="10" t="s">
        <v>277</v>
      </c>
      <c r="D45" s="6">
        <v>780000</v>
      </c>
      <c r="E45" s="6">
        <v>140400</v>
      </c>
      <c r="F45" s="6">
        <f t="shared" si="1"/>
        <v>920400</v>
      </c>
    </row>
    <row r="46" spans="1:6" ht="15.6" x14ac:dyDescent="0.3">
      <c r="A46" s="5"/>
      <c r="B46" s="5"/>
      <c r="C46" s="2" t="s">
        <v>210</v>
      </c>
      <c r="D46" s="11">
        <f>SUM(D4:D45)</f>
        <v>174088965</v>
      </c>
      <c r="E46" s="11">
        <f>SUM(E4:E45)</f>
        <v>30881712</v>
      </c>
      <c r="F46" s="11">
        <f>SUM(F4:F45)</f>
        <v>204970677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FF2F-43FD-4BC2-BB56-D64CE6327311}">
  <dimension ref="A1:F31"/>
  <sheetViews>
    <sheetView topLeftCell="A7" workbookViewId="0">
      <selection activeCell="F31" sqref="F31"/>
    </sheetView>
  </sheetViews>
  <sheetFormatPr defaultRowHeight="14.4" x14ac:dyDescent="0.3"/>
  <cols>
    <col min="1" max="1" width="6.21875" customWidth="1"/>
    <col min="2" max="2" width="31.5546875" bestFit="1" customWidth="1"/>
    <col min="3" max="3" width="32.21875" bestFit="1" customWidth="1"/>
    <col min="4" max="4" width="13.88671875" bestFit="1" customWidth="1"/>
    <col min="5" max="5" width="12.6640625" bestFit="1" customWidth="1"/>
    <col min="6" max="6" width="13.88671875" bestFit="1" customWidth="1"/>
  </cols>
  <sheetData>
    <row r="1" spans="1:6" ht="15.6" x14ac:dyDescent="0.3">
      <c r="A1" s="2" t="s">
        <v>278</v>
      </c>
    </row>
    <row r="3" spans="1:6" ht="15.6" x14ac:dyDescent="0.3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spans="1:6" ht="15.6" x14ac:dyDescent="0.3">
      <c r="A4" s="4">
        <v>1</v>
      </c>
      <c r="B4" s="5" t="s">
        <v>279</v>
      </c>
      <c r="C4" s="5" t="s">
        <v>280</v>
      </c>
      <c r="D4" s="12">
        <v>65600000</v>
      </c>
      <c r="E4" s="12">
        <v>11808000</v>
      </c>
      <c r="F4" s="12">
        <f t="shared" ref="F4:F30" si="0">D4+E4</f>
        <v>77408000</v>
      </c>
    </row>
    <row r="5" spans="1:6" ht="15.6" x14ac:dyDescent="0.3">
      <c r="A5" s="4">
        <v>2</v>
      </c>
      <c r="B5" s="5" t="s">
        <v>281</v>
      </c>
      <c r="C5" s="5" t="s">
        <v>282</v>
      </c>
      <c r="D5" s="12">
        <v>26900000</v>
      </c>
      <c r="E5" s="12">
        <v>4842000</v>
      </c>
      <c r="F5" s="12">
        <f t="shared" si="0"/>
        <v>31742000</v>
      </c>
    </row>
    <row r="6" spans="1:6" ht="15.6" x14ac:dyDescent="0.3">
      <c r="A6" s="4">
        <v>3</v>
      </c>
      <c r="B6" s="5" t="s">
        <v>33</v>
      </c>
      <c r="C6" s="5" t="s">
        <v>151</v>
      </c>
      <c r="D6" s="12">
        <v>11200000</v>
      </c>
      <c r="E6" s="12">
        <v>2016000</v>
      </c>
      <c r="F6" s="12">
        <f t="shared" si="0"/>
        <v>13216000</v>
      </c>
    </row>
    <row r="7" spans="1:6" ht="15.6" x14ac:dyDescent="0.3">
      <c r="A7" s="4">
        <v>4</v>
      </c>
      <c r="B7" s="5" t="s">
        <v>283</v>
      </c>
      <c r="C7" s="5" t="s">
        <v>284</v>
      </c>
      <c r="D7" s="12">
        <v>29500000</v>
      </c>
      <c r="E7" s="12">
        <v>5310000</v>
      </c>
      <c r="F7" s="12">
        <f t="shared" si="0"/>
        <v>34810000</v>
      </c>
    </row>
    <row r="8" spans="1:6" ht="15.6" x14ac:dyDescent="0.3">
      <c r="A8" s="4">
        <v>5</v>
      </c>
      <c r="B8" s="5" t="s">
        <v>15</v>
      </c>
      <c r="C8" s="5" t="s">
        <v>285</v>
      </c>
      <c r="D8" s="13">
        <v>4700000</v>
      </c>
      <c r="E8" s="12">
        <f t="shared" ref="E8:E30" si="1">D8*0.18</f>
        <v>846000</v>
      </c>
      <c r="F8" s="12">
        <f t="shared" si="0"/>
        <v>5546000</v>
      </c>
    </row>
    <row r="9" spans="1:6" ht="15.6" x14ac:dyDescent="0.3">
      <c r="A9" s="4">
        <v>6</v>
      </c>
      <c r="B9" s="5" t="s">
        <v>233</v>
      </c>
      <c r="C9" s="5" t="s">
        <v>286</v>
      </c>
      <c r="D9" s="12">
        <v>5000000</v>
      </c>
      <c r="E9" s="12">
        <f t="shared" si="1"/>
        <v>900000</v>
      </c>
      <c r="F9" s="12">
        <f t="shared" si="0"/>
        <v>5900000</v>
      </c>
    </row>
    <row r="10" spans="1:6" ht="15.6" x14ac:dyDescent="0.3">
      <c r="A10" s="4">
        <v>7</v>
      </c>
      <c r="B10" s="5" t="s">
        <v>28</v>
      </c>
      <c r="C10" s="5" t="s">
        <v>287</v>
      </c>
      <c r="D10" s="12">
        <v>24650000</v>
      </c>
      <c r="E10" s="12">
        <f t="shared" si="1"/>
        <v>4437000</v>
      </c>
      <c r="F10" s="12">
        <f t="shared" si="0"/>
        <v>29087000</v>
      </c>
    </row>
    <row r="11" spans="1:6" ht="15.6" x14ac:dyDescent="0.3">
      <c r="A11" s="4">
        <v>8</v>
      </c>
      <c r="B11" s="5" t="s">
        <v>141</v>
      </c>
      <c r="C11" s="5" t="s">
        <v>288</v>
      </c>
      <c r="D11" s="12">
        <v>9900000</v>
      </c>
      <c r="E11" s="12">
        <f t="shared" si="1"/>
        <v>1782000</v>
      </c>
      <c r="F11" s="12">
        <f t="shared" si="0"/>
        <v>11682000</v>
      </c>
    </row>
    <row r="12" spans="1:6" ht="15.6" x14ac:dyDescent="0.3">
      <c r="A12" s="4">
        <v>9</v>
      </c>
      <c r="B12" s="5" t="s">
        <v>289</v>
      </c>
      <c r="C12" s="5" t="s">
        <v>290</v>
      </c>
      <c r="D12" s="12">
        <v>10800000</v>
      </c>
      <c r="E12" s="12">
        <f t="shared" si="1"/>
        <v>1944000</v>
      </c>
      <c r="F12" s="12">
        <f t="shared" si="0"/>
        <v>12744000</v>
      </c>
    </row>
    <row r="13" spans="1:6" ht="15.6" x14ac:dyDescent="0.3">
      <c r="A13" s="4">
        <v>10</v>
      </c>
      <c r="B13" s="5" t="s">
        <v>291</v>
      </c>
      <c r="C13" s="5" t="s">
        <v>241</v>
      </c>
      <c r="D13" s="12">
        <v>1800000</v>
      </c>
      <c r="E13" s="12">
        <f t="shared" si="1"/>
        <v>324000</v>
      </c>
      <c r="F13" s="12">
        <f t="shared" si="0"/>
        <v>2124000</v>
      </c>
    </row>
    <row r="14" spans="1:6" ht="15.6" x14ac:dyDescent="0.3">
      <c r="A14" s="4">
        <v>11</v>
      </c>
      <c r="B14" s="5" t="s">
        <v>158</v>
      </c>
      <c r="C14" s="5" t="s">
        <v>70</v>
      </c>
      <c r="D14" s="12">
        <v>620000</v>
      </c>
      <c r="E14" s="12">
        <f t="shared" si="1"/>
        <v>111600</v>
      </c>
      <c r="F14" s="12">
        <f t="shared" si="0"/>
        <v>731600</v>
      </c>
    </row>
    <row r="15" spans="1:6" ht="15.6" x14ac:dyDescent="0.3">
      <c r="A15" s="4">
        <v>12</v>
      </c>
      <c r="B15" s="5" t="s">
        <v>33</v>
      </c>
      <c r="C15" s="5" t="s">
        <v>292</v>
      </c>
      <c r="D15" s="12">
        <v>6500000</v>
      </c>
      <c r="E15" s="12">
        <f t="shared" si="1"/>
        <v>1170000</v>
      </c>
      <c r="F15" s="12">
        <f t="shared" si="0"/>
        <v>7670000</v>
      </c>
    </row>
    <row r="16" spans="1:6" ht="15.6" x14ac:dyDescent="0.3">
      <c r="A16" s="4">
        <v>13</v>
      </c>
      <c r="B16" s="5" t="s">
        <v>293</v>
      </c>
      <c r="C16" s="5" t="s">
        <v>294</v>
      </c>
      <c r="D16" s="12">
        <v>6600000</v>
      </c>
      <c r="E16" s="12">
        <f t="shared" si="1"/>
        <v>1188000</v>
      </c>
      <c r="F16" s="12">
        <f t="shared" si="0"/>
        <v>7788000</v>
      </c>
    </row>
    <row r="17" spans="1:6" ht="15.6" x14ac:dyDescent="0.3">
      <c r="A17" s="4">
        <v>14</v>
      </c>
      <c r="B17" s="5" t="s">
        <v>295</v>
      </c>
      <c r="C17" s="5" t="s">
        <v>296</v>
      </c>
      <c r="D17" s="12">
        <v>5200000</v>
      </c>
      <c r="E17" s="12">
        <f t="shared" si="1"/>
        <v>936000</v>
      </c>
      <c r="F17" s="12">
        <f t="shared" si="0"/>
        <v>6136000</v>
      </c>
    </row>
    <row r="18" spans="1:6" ht="15.6" x14ac:dyDescent="0.3">
      <c r="A18" s="4">
        <v>15</v>
      </c>
      <c r="B18" s="5" t="s">
        <v>297</v>
      </c>
      <c r="C18" s="5" t="s">
        <v>298</v>
      </c>
      <c r="D18" s="12">
        <v>7600000</v>
      </c>
      <c r="E18" s="12">
        <f t="shared" si="1"/>
        <v>1368000</v>
      </c>
      <c r="F18" s="12">
        <f t="shared" si="0"/>
        <v>8968000</v>
      </c>
    </row>
    <row r="19" spans="1:6" ht="15.6" x14ac:dyDescent="0.3">
      <c r="A19" s="4">
        <v>16</v>
      </c>
      <c r="B19" s="5" t="s">
        <v>171</v>
      </c>
      <c r="C19" s="5" t="s">
        <v>180</v>
      </c>
      <c r="D19" s="12">
        <v>271100</v>
      </c>
      <c r="E19" s="12">
        <f t="shared" si="1"/>
        <v>48798</v>
      </c>
      <c r="F19" s="12">
        <f t="shared" si="0"/>
        <v>319898</v>
      </c>
    </row>
    <row r="20" spans="1:6" ht="15.6" x14ac:dyDescent="0.3">
      <c r="A20" s="4">
        <v>17</v>
      </c>
      <c r="B20" s="5" t="s">
        <v>171</v>
      </c>
      <c r="C20" s="5" t="s">
        <v>299</v>
      </c>
      <c r="D20" s="12">
        <v>286252</v>
      </c>
      <c r="E20" s="12">
        <f t="shared" si="1"/>
        <v>51525.36</v>
      </c>
      <c r="F20" s="12">
        <f t="shared" si="0"/>
        <v>337777.36</v>
      </c>
    </row>
    <row r="21" spans="1:6" ht="15.6" x14ac:dyDescent="0.3">
      <c r="A21" s="4">
        <v>18</v>
      </c>
      <c r="B21" s="5" t="s">
        <v>171</v>
      </c>
      <c r="C21" s="5" t="s">
        <v>300</v>
      </c>
      <c r="D21" s="12">
        <v>458304</v>
      </c>
      <c r="E21" s="12">
        <f t="shared" si="1"/>
        <v>82494.720000000001</v>
      </c>
      <c r="F21" s="12">
        <f t="shared" si="0"/>
        <v>540798.71999999997</v>
      </c>
    </row>
    <row r="22" spans="1:6" ht="15.6" x14ac:dyDescent="0.3">
      <c r="A22" s="4">
        <v>19</v>
      </c>
      <c r="B22" s="5" t="s">
        <v>249</v>
      </c>
      <c r="C22" s="5" t="s">
        <v>92</v>
      </c>
      <c r="D22" s="12">
        <v>168750</v>
      </c>
      <c r="E22" s="12">
        <f t="shared" si="1"/>
        <v>30375</v>
      </c>
      <c r="F22" s="12">
        <f t="shared" si="0"/>
        <v>199125</v>
      </c>
    </row>
    <row r="23" spans="1:6" ht="15.6" x14ac:dyDescent="0.3">
      <c r="A23" s="4">
        <v>20</v>
      </c>
      <c r="B23" s="5" t="s">
        <v>249</v>
      </c>
      <c r="C23" s="5" t="s">
        <v>301</v>
      </c>
      <c r="D23" s="12">
        <v>119066</v>
      </c>
      <c r="E23" s="12">
        <f t="shared" si="1"/>
        <v>21431.88</v>
      </c>
      <c r="F23" s="12">
        <f t="shared" si="0"/>
        <v>140497.88</v>
      </c>
    </row>
    <row r="24" spans="1:6" ht="15.6" x14ac:dyDescent="0.3">
      <c r="A24" s="4">
        <v>21</v>
      </c>
      <c r="B24" s="5" t="s">
        <v>302</v>
      </c>
      <c r="C24" s="5" t="s">
        <v>303</v>
      </c>
      <c r="D24" s="12">
        <v>1774350</v>
      </c>
      <c r="E24" s="12">
        <f t="shared" si="1"/>
        <v>319383</v>
      </c>
      <c r="F24" s="12">
        <f t="shared" si="0"/>
        <v>2093733</v>
      </c>
    </row>
    <row r="25" spans="1:6" ht="15.6" x14ac:dyDescent="0.3">
      <c r="A25" s="4">
        <v>22</v>
      </c>
      <c r="B25" s="5" t="s">
        <v>304</v>
      </c>
      <c r="C25" s="5" t="s">
        <v>305</v>
      </c>
      <c r="D25" s="12">
        <v>270000</v>
      </c>
      <c r="E25" s="12">
        <f t="shared" si="1"/>
        <v>48600</v>
      </c>
      <c r="F25" s="12">
        <f t="shared" si="0"/>
        <v>318600</v>
      </c>
    </row>
    <row r="26" spans="1:6" ht="15.6" x14ac:dyDescent="0.3">
      <c r="A26" s="4">
        <v>23</v>
      </c>
      <c r="B26" s="5" t="s">
        <v>306</v>
      </c>
      <c r="C26" s="5" t="s">
        <v>250</v>
      </c>
      <c r="D26" s="12">
        <v>290000</v>
      </c>
      <c r="E26" s="12">
        <f t="shared" si="1"/>
        <v>52200</v>
      </c>
      <c r="F26" s="12">
        <f t="shared" si="0"/>
        <v>342200</v>
      </c>
    </row>
    <row r="27" spans="1:6" ht="15.6" x14ac:dyDescent="0.3">
      <c r="A27" s="4">
        <v>24</v>
      </c>
      <c r="B27" s="5" t="s">
        <v>307</v>
      </c>
      <c r="C27" s="5" t="s">
        <v>308</v>
      </c>
      <c r="D27" s="12">
        <v>2100000</v>
      </c>
      <c r="E27" s="12">
        <f t="shared" si="1"/>
        <v>378000</v>
      </c>
      <c r="F27" s="12">
        <f t="shared" si="0"/>
        <v>2478000</v>
      </c>
    </row>
    <row r="28" spans="1:6" ht="15.6" x14ac:dyDescent="0.3">
      <c r="A28" s="4">
        <v>25</v>
      </c>
      <c r="B28" s="5" t="s">
        <v>195</v>
      </c>
      <c r="C28" s="5" t="s">
        <v>309</v>
      </c>
      <c r="D28" s="12">
        <v>578550</v>
      </c>
      <c r="E28" s="12">
        <f t="shared" si="1"/>
        <v>104139</v>
      </c>
      <c r="F28" s="12">
        <f t="shared" si="0"/>
        <v>682689</v>
      </c>
    </row>
    <row r="29" spans="1:6" ht="15.6" x14ac:dyDescent="0.3">
      <c r="A29" s="4">
        <v>26</v>
      </c>
      <c r="B29" s="5" t="s">
        <v>310</v>
      </c>
      <c r="C29" s="5" t="s">
        <v>311</v>
      </c>
      <c r="D29" s="12">
        <v>1988000</v>
      </c>
      <c r="E29" s="12">
        <f t="shared" si="1"/>
        <v>357840</v>
      </c>
      <c r="F29" s="12">
        <f t="shared" si="0"/>
        <v>2345840</v>
      </c>
    </row>
    <row r="30" spans="1:6" ht="15.6" x14ac:dyDescent="0.3">
      <c r="A30" s="4">
        <v>27</v>
      </c>
      <c r="B30" s="5" t="s">
        <v>52</v>
      </c>
      <c r="C30" s="5" t="s">
        <v>231</v>
      </c>
      <c r="D30" s="12">
        <v>368588</v>
      </c>
      <c r="E30" s="12">
        <f t="shared" si="1"/>
        <v>66345.84</v>
      </c>
      <c r="F30" s="12">
        <f t="shared" si="0"/>
        <v>434933.83999999997</v>
      </c>
    </row>
    <row r="31" spans="1:6" ht="15.6" x14ac:dyDescent="0.3">
      <c r="A31" s="5"/>
      <c r="C31" s="2" t="s">
        <v>210</v>
      </c>
      <c r="D31" s="7">
        <f t="shared" ref="D31:E31" si="2">SUM(D4:D30)</f>
        <v>225242960</v>
      </c>
      <c r="E31" s="7">
        <f t="shared" si="2"/>
        <v>40543732.800000004</v>
      </c>
      <c r="F31" s="7">
        <f>SUM(F4:F30)</f>
        <v>265786692.80000001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ADBD-D3FA-4DB2-B35F-A28CDEE1BE8C}">
  <dimension ref="A1:F48"/>
  <sheetViews>
    <sheetView topLeftCell="A24" workbookViewId="0">
      <selection activeCell="F48" sqref="F48"/>
    </sheetView>
  </sheetViews>
  <sheetFormatPr defaultRowHeight="14.4" x14ac:dyDescent="0.3"/>
  <cols>
    <col min="2" max="2" width="30.109375" bestFit="1" customWidth="1"/>
    <col min="3" max="3" width="30" bestFit="1" customWidth="1"/>
    <col min="4" max="4" width="13.88671875" bestFit="1" customWidth="1"/>
    <col min="5" max="5" width="12.6640625" bestFit="1" customWidth="1"/>
    <col min="6" max="6" width="13.88671875" bestFit="1" customWidth="1"/>
  </cols>
  <sheetData>
    <row r="1" spans="1:6" ht="15.6" x14ac:dyDescent="0.3">
      <c r="A1" s="2" t="s">
        <v>312</v>
      </c>
    </row>
    <row r="3" spans="1:6" ht="15.6" x14ac:dyDescent="0.3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spans="1:6" ht="15.6" x14ac:dyDescent="0.3">
      <c r="A4" s="4">
        <v>1</v>
      </c>
      <c r="B4" s="5" t="s">
        <v>313</v>
      </c>
      <c r="C4" s="5" t="s">
        <v>312</v>
      </c>
      <c r="D4" s="6">
        <v>135000000</v>
      </c>
      <c r="E4" s="6">
        <v>24300000</v>
      </c>
      <c r="F4" s="6">
        <f t="shared" ref="F4:F47" si="0">D4+E4</f>
        <v>159300000</v>
      </c>
    </row>
    <row r="5" spans="1:6" ht="15.6" x14ac:dyDescent="0.3">
      <c r="A5" s="4">
        <v>2</v>
      </c>
      <c r="B5" s="5" t="s">
        <v>313</v>
      </c>
      <c r="C5" s="5" t="s">
        <v>314</v>
      </c>
      <c r="D5" s="6">
        <v>6000000</v>
      </c>
      <c r="E5" s="6">
        <v>1080000</v>
      </c>
      <c r="F5" s="6">
        <f t="shared" si="0"/>
        <v>7080000</v>
      </c>
    </row>
    <row r="6" spans="1:6" ht="15.6" x14ac:dyDescent="0.3">
      <c r="A6" s="4">
        <v>3</v>
      </c>
      <c r="B6" s="5" t="s">
        <v>315</v>
      </c>
      <c r="C6" s="10" t="s">
        <v>316</v>
      </c>
      <c r="D6" s="6">
        <v>28025000</v>
      </c>
      <c r="E6" s="6">
        <v>5044500</v>
      </c>
      <c r="F6" s="6">
        <f t="shared" si="0"/>
        <v>33069500</v>
      </c>
    </row>
    <row r="7" spans="1:6" ht="15.6" x14ac:dyDescent="0.3">
      <c r="A7" s="4">
        <v>4</v>
      </c>
      <c r="B7" s="5" t="s">
        <v>317</v>
      </c>
      <c r="C7" s="10" t="s">
        <v>318</v>
      </c>
      <c r="D7" s="6">
        <v>7000000</v>
      </c>
      <c r="E7" s="6">
        <v>1262245</v>
      </c>
      <c r="F7" s="6">
        <f t="shared" si="0"/>
        <v>8262245</v>
      </c>
    </row>
    <row r="8" spans="1:6" ht="15.6" x14ac:dyDescent="0.3">
      <c r="A8" s="4">
        <v>5</v>
      </c>
      <c r="B8" s="5" t="s">
        <v>28</v>
      </c>
      <c r="C8" s="10" t="s">
        <v>319</v>
      </c>
      <c r="D8" s="6">
        <v>10600000</v>
      </c>
      <c r="E8" s="6">
        <v>1908000</v>
      </c>
      <c r="F8" s="6">
        <f t="shared" si="0"/>
        <v>12508000</v>
      </c>
    </row>
    <row r="9" spans="1:6" ht="15.6" x14ac:dyDescent="0.3">
      <c r="A9" s="4">
        <v>7</v>
      </c>
      <c r="B9" s="5" t="s">
        <v>320</v>
      </c>
      <c r="C9" s="10" t="s">
        <v>321</v>
      </c>
      <c r="D9" s="6">
        <v>5666000</v>
      </c>
      <c r="E9" s="6">
        <v>1019880</v>
      </c>
      <c r="F9" s="6">
        <f t="shared" si="0"/>
        <v>6685880</v>
      </c>
    </row>
    <row r="10" spans="1:6" ht="15.6" x14ac:dyDescent="0.3">
      <c r="A10" s="4">
        <v>8</v>
      </c>
      <c r="B10" s="5" t="s">
        <v>322</v>
      </c>
      <c r="C10" s="10" t="s">
        <v>321</v>
      </c>
      <c r="D10" s="6">
        <v>328000</v>
      </c>
      <c r="E10" s="6">
        <v>59040</v>
      </c>
      <c r="F10" s="6">
        <f t="shared" si="0"/>
        <v>387040</v>
      </c>
    </row>
    <row r="11" spans="1:6" ht="15.6" x14ac:dyDescent="0.3">
      <c r="A11" s="4">
        <v>9</v>
      </c>
      <c r="B11" s="5" t="s">
        <v>323</v>
      </c>
      <c r="C11" s="10" t="s">
        <v>321</v>
      </c>
      <c r="D11" s="6">
        <v>4712000</v>
      </c>
      <c r="E11" s="6">
        <v>848160</v>
      </c>
      <c r="F11" s="6">
        <f t="shared" si="0"/>
        <v>5560160</v>
      </c>
    </row>
    <row r="12" spans="1:6" ht="15.6" x14ac:dyDescent="0.3">
      <c r="A12" s="4">
        <v>10</v>
      </c>
      <c r="B12" s="5" t="s">
        <v>324</v>
      </c>
      <c r="C12" s="10" t="s">
        <v>325</v>
      </c>
      <c r="D12" s="6">
        <v>2100000</v>
      </c>
      <c r="E12" s="6">
        <v>378000</v>
      </c>
      <c r="F12" s="6">
        <f t="shared" si="0"/>
        <v>2478000</v>
      </c>
    </row>
    <row r="13" spans="1:6" ht="15.6" x14ac:dyDescent="0.3">
      <c r="A13" s="4">
        <v>10</v>
      </c>
      <c r="B13" s="5" t="s">
        <v>326</v>
      </c>
      <c r="C13" s="10" t="s">
        <v>327</v>
      </c>
      <c r="D13" s="6">
        <v>13500000</v>
      </c>
      <c r="E13" s="6">
        <v>2436963</v>
      </c>
      <c r="F13" s="6">
        <f t="shared" si="0"/>
        <v>15936963</v>
      </c>
    </row>
    <row r="14" spans="1:6" ht="31.2" x14ac:dyDescent="0.3">
      <c r="A14" s="4">
        <v>11</v>
      </c>
      <c r="B14" s="5" t="s">
        <v>328</v>
      </c>
      <c r="C14" s="10" t="s">
        <v>329</v>
      </c>
      <c r="D14" s="6">
        <v>3850000</v>
      </c>
      <c r="E14" s="6">
        <v>693000</v>
      </c>
      <c r="F14" s="6">
        <f t="shared" si="0"/>
        <v>4543000</v>
      </c>
    </row>
    <row r="15" spans="1:6" ht="15.6" x14ac:dyDescent="0.3">
      <c r="A15" s="4">
        <v>12</v>
      </c>
      <c r="B15" s="5" t="s">
        <v>15</v>
      </c>
      <c r="C15" s="5" t="s">
        <v>285</v>
      </c>
      <c r="D15" s="6">
        <v>510000</v>
      </c>
      <c r="E15" s="6">
        <v>91800</v>
      </c>
      <c r="F15" s="6">
        <f t="shared" si="0"/>
        <v>601800</v>
      </c>
    </row>
    <row r="16" spans="1:6" ht="15.6" x14ac:dyDescent="0.3">
      <c r="A16" s="4">
        <v>13</v>
      </c>
      <c r="B16" s="5" t="s">
        <v>330</v>
      </c>
      <c r="C16" s="5" t="s">
        <v>331</v>
      </c>
      <c r="D16" s="6">
        <v>26100000</v>
      </c>
      <c r="E16" s="6">
        <v>4698000</v>
      </c>
      <c r="F16" s="6">
        <f t="shared" si="0"/>
        <v>30798000</v>
      </c>
    </row>
    <row r="17" spans="1:6" ht="15.6" x14ac:dyDescent="0.3">
      <c r="A17" s="4">
        <v>14</v>
      </c>
      <c r="B17" s="5" t="s">
        <v>332</v>
      </c>
      <c r="C17" s="5" t="s">
        <v>333</v>
      </c>
      <c r="D17" s="6">
        <v>7268515</v>
      </c>
      <c r="E17" s="6">
        <v>1308333</v>
      </c>
      <c r="F17" s="6">
        <f t="shared" si="0"/>
        <v>8576848</v>
      </c>
    </row>
    <row r="18" spans="1:6" ht="15.6" x14ac:dyDescent="0.3">
      <c r="A18" s="4">
        <v>15</v>
      </c>
      <c r="B18" s="5" t="s">
        <v>334</v>
      </c>
      <c r="C18" s="5" t="s">
        <v>335</v>
      </c>
      <c r="D18" s="6">
        <v>3774127</v>
      </c>
      <c r="E18" s="6">
        <v>679343</v>
      </c>
      <c r="F18" s="6">
        <f t="shared" si="0"/>
        <v>4453470</v>
      </c>
    </row>
    <row r="19" spans="1:6" ht="15.6" x14ac:dyDescent="0.3">
      <c r="A19" s="4">
        <v>16</v>
      </c>
      <c r="B19" s="5" t="s">
        <v>315</v>
      </c>
      <c r="C19" s="5" t="s">
        <v>336</v>
      </c>
      <c r="D19" s="6">
        <v>2750000</v>
      </c>
      <c r="E19" s="6">
        <v>495000</v>
      </c>
      <c r="F19" s="6">
        <f t="shared" si="0"/>
        <v>3245000</v>
      </c>
    </row>
    <row r="20" spans="1:6" ht="15.6" x14ac:dyDescent="0.3">
      <c r="A20" s="4">
        <v>17</v>
      </c>
      <c r="B20" s="5" t="s">
        <v>330</v>
      </c>
      <c r="C20" s="5" t="s">
        <v>337</v>
      </c>
      <c r="D20" s="6">
        <v>1750000</v>
      </c>
      <c r="E20" s="6">
        <v>315000</v>
      </c>
      <c r="F20" s="6">
        <f t="shared" si="0"/>
        <v>2065000</v>
      </c>
    </row>
    <row r="21" spans="1:6" ht="15.6" x14ac:dyDescent="0.3">
      <c r="A21" s="4">
        <v>18</v>
      </c>
      <c r="B21" s="5" t="s">
        <v>338</v>
      </c>
      <c r="C21" s="5" t="s">
        <v>339</v>
      </c>
      <c r="D21" s="6">
        <v>3700000</v>
      </c>
      <c r="E21" s="6">
        <v>666000</v>
      </c>
      <c r="F21" s="6">
        <f t="shared" si="0"/>
        <v>4366000</v>
      </c>
    </row>
    <row r="22" spans="1:6" ht="15.6" x14ac:dyDescent="0.3">
      <c r="A22" s="4">
        <v>19</v>
      </c>
      <c r="B22" s="5" t="s">
        <v>141</v>
      </c>
      <c r="C22" s="5" t="s">
        <v>35</v>
      </c>
      <c r="D22" s="6">
        <v>3500000</v>
      </c>
      <c r="E22" s="6">
        <v>630000</v>
      </c>
      <c r="F22" s="6">
        <f t="shared" si="0"/>
        <v>4130000</v>
      </c>
    </row>
    <row r="23" spans="1:6" ht="15.6" x14ac:dyDescent="0.3">
      <c r="A23" s="4">
        <v>20</v>
      </c>
      <c r="B23" s="5" t="s">
        <v>120</v>
      </c>
      <c r="C23" s="5" t="s">
        <v>340</v>
      </c>
      <c r="D23" s="6">
        <v>1389605</v>
      </c>
      <c r="E23" s="6">
        <v>250129</v>
      </c>
      <c r="F23" s="6">
        <f t="shared" si="0"/>
        <v>1639734</v>
      </c>
    </row>
    <row r="24" spans="1:6" ht="15.6" x14ac:dyDescent="0.3">
      <c r="A24" s="4">
        <v>21</v>
      </c>
      <c r="B24" s="5" t="s">
        <v>141</v>
      </c>
      <c r="C24" s="5" t="s">
        <v>341</v>
      </c>
      <c r="D24" s="6">
        <v>17000000</v>
      </c>
      <c r="E24" s="6">
        <v>3060000</v>
      </c>
      <c r="F24" s="6">
        <f t="shared" si="0"/>
        <v>20060000</v>
      </c>
    </row>
    <row r="25" spans="1:6" ht="15.6" x14ac:dyDescent="0.3">
      <c r="A25" s="4">
        <v>22</v>
      </c>
      <c r="B25" s="5" t="s">
        <v>113</v>
      </c>
      <c r="C25" s="5" t="s">
        <v>342</v>
      </c>
      <c r="D25" s="6">
        <v>4450000</v>
      </c>
      <c r="E25" s="6">
        <v>801000</v>
      </c>
      <c r="F25" s="6">
        <f t="shared" si="0"/>
        <v>5251000</v>
      </c>
    </row>
    <row r="26" spans="1:6" ht="15.6" x14ac:dyDescent="0.3">
      <c r="A26" s="4">
        <v>23</v>
      </c>
      <c r="B26" s="5" t="s">
        <v>343</v>
      </c>
      <c r="C26" s="5" t="s">
        <v>157</v>
      </c>
      <c r="D26" s="6">
        <v>575000</v>
      </c>
      <c r="E26" s="6">
        <v>103500</v>
      </c>
      <c r="F26" s="6">
        <f t="shared" si="0"/>
        <v>678500</v>
      </c>
    </row>
    <row r="27" spans="1:6" ht="15.6" x14ac:dyDescent="0.3">
      <c r="A27" s="4">
        <v>24</v>
      </c>
      <c r="B27" s="5" t="s">
        <v>343</v>
      </c>
      <c r="C27" s="5" t="s">
        <v>259</v>
      </c>
      <c r="D27" s="6">
        <v>525000</v>
      </c>
      <c r="E27" s="6">
        <v>94500</v>
      </c>
      <c r="F27" s="6">
        <f t="shared" si="0"/>
        <v>619500</v>
      </c>
    </row>
    <row r="28" spans="1:6" ht="15.6" x14ac:dyDescent="0.3">
      <c r="A28" s="4">
        <v>25</v>
      </c>
      <c r="B28" s="5" t="s">
        <v>344</v>
      </c>
      <c r="C28" s="5" t="s">
        <v>345</v>
      </c>
      <c r="D28" s="6">
        <v>1000000</v>
      </c>
      <c r="E28" s="6">
        <v>180000</v>
      </c>
      <c r="F28" s="6">
        <f t="shared" si="0"/>
        <v>1180000</v>
      </c>
    </row>
    <row r="29" spans="1:6" ht="15.6" x14ac:dyDescent="0.3">
      <c r="A29" s="4">
        <v>26</v>
      </c>
      <c r="B29" s="5" t="s">
        <v>346</v>
      </c>
      <c r="C29" s="5" t="s">
        <v>347</v>
      </c>
      <c r="D29" s="6">
        <v>87890</v>
      </c>
      <c r="E29" s="6">
        <v>15820</v>
      </c>
      <c r="F29" s="6">
        <f t="shared" si="0"/>
        <v>103710</v>
      </c>
    </row>
    <row r="30" spans="1:6" ht="15.6" x14ac:dyDescent="0.3">
      <c r="A30" s="4">
        <v>27</v>
      </c>
      <c r="B30" s="5" t="s">
        <v>348</v>
      </c>
      <c r="C30" s="5" t="s">
        <v>349</v>
      </c>
      <c r="D30" s="6">
        <v>775500</v>
      </c>
      <c r="E30" s="6">
        <v>139590</v>
      </c>
      <c r="F30" s="6">
        <f t="shared" si="0"/>
        <v>915090</v>
      </c>
    </row>
    <row r="31" spans="1:6" ht="15.6" x14ac:dyDescent="0.3">
      <c r="A31" s="4">
        <v>28</v>
      </c>
      <c r="B31" s="5" t="s">
        <v>350</v>
      </c>
      <c r="C31" s="5" t="s">
        <v>351</v>
      </c>
      <c r="D31" s="6">
        <v>1660000</v>
      </c>
      <c r="E31" s="6">
        <v>298800</v>
      </c>
      <c r="F31" s="6">
        <f t="shared" si="0"/>
        <v>1958800</v>
      </c>
    </row>
    <row r="32" spans="1:6" ht="15.6" x14ac:dyDescent="0.3">
      <c r="A32" s="4">
        <v>29</v>
      </c>
      <c r="B32" s="5" t="s">
        <v>352</v>
      </c>
      <c r="C32" s="5" t="s">
        <v>353</v>
      </c>
      <c r="D32" s="6">
        <v>1700000</v>
      </c>
      <c r="E32" s="6">
        <v>306000</v>
      </c>
      <c r="F32" s="6">
        <f t="shared" si="0"/>
        <v>2006000</v>
      </c>
    </row>
    <row r="33" spans="1:6" ht="15.6" x14ac:dyDescent="0.3">
      <c r="A33" s="4">
        <v>30</v>
      </c>
      <c r="B33" s="5" t="s">
        <v>354</v>
      </c>
      <c r="C33" s="5" t="s">
        <v>355</v>
      </c>
      <c r="D33" s="6">
        <v>900000</v>
      </c>
      <c r="E33" s="6">
        <v>162000</v>
      </c>
      <c r="F33" s="6">
        <f t="shared" si="0"/>
        <v>1062000</v>
      </c>
    </row>
    <row r="34" spans="1:6" ht="15.6" x14ac:dyDescent="0.3">
      <c r="A34" s="4">
        <v>31</v>
      </c>
      <c r="B34" s="5" t="s">
        <v>356</v>
      </c>
      <c r="C34" s="5" t="s">
        <v>357</v>
      </c>
      <c r="D34" s="6">
        <v>21000000</v>
      </c>
      <c r="E34" s="6">
        <v>3780000</v>
      </c>
      <c r="F34" s="6">
        <f t="shared" si="0"/>
        <v>24780000</v>
      </c>
    </row>
    <row r="35" spans="1:6" ht="15.6" x14ac:dyDescent="0.3">
      <c r="A35" s="4"/>
      <c r="B35" s="5" t="s">
        <v>356</v>
      </c>
      <c r="C35" s="5" t="s">
        <v>357</v>
      </c>
      <c r="D35" s="6">
        <v>2610357</v>
      </c>
      <c r="E35" s="6">
        <f>D35*0.18</f>
        <v>469864.26</v>
      </c>
      <c r="F35" s="6">
        <f t="shared" si="0"/>
        <v>3080221.26</v>
      </c>
    </row>
    <row r="36" spans="1:6" ht="15.6" x14ac:dyDescent="0.3">
      <c r="A36" s="4">
        <v>32</v>
      </c>
      <c r="B36" s="5" t="s">
        <v>33</v>
      </c>
      <c r="C36" s="5" t="s">
        <v>37</v>
      </c>
      <c r="D36" s="6">
        <v>1828330</v>
      </c>
      <c r="E36" s="6">
        <v>329099</v>
      </c>
      <c r="F36" s="6">
        <f t="shared" si="0"/>
        <v>2157429</v>
      </c>
    </row>
    <row r="37" spans="1:6" ht="15.6" x14ac:dyDescent="0.3">
      <c r="A37" s="4">
        <v>33</v>
      </c>
      <c r="B37" s="5" t="s">
        <v>358</v>
      </c>
      <c r="C37" s="5" t="s">
        <v>359</v>
      </c>
      <c r="D37" s="6">
        <v>3028780</v>
      </c>
      <c r="E37" s="6">
        <v>545180</v>
      </c>
      <c r="F37" s="6">
        <f t="shared" si="0"/>
        <v>3573960</v>
      </c>
    </row>
    <row r="38" spans="1:6" ht="15.6" x14ac:dyDescent="0.3">
      <c r="A38" s="4">
        <v>34</v>
      </c>
      <c r="B38" s="5" t="s">
        <v>171</v>
      </c>
      <c r="C38" s="5" t="s">
        <v>360</v>
      </c>
      <c r="D38" s="6">
        <v>526770</v>
      </c>
      <c r="E38" s="6">
        <v>94819</v>
      </c>
      <c r="F38" s="6">
        <f t="shared" si="0"/>
        <v>621589</v>
      </c>
    </row>
    <row r="39" spans="1:6" ht="15.6" x14ac:dyDescent="0.3">
      <c r="A39" s="4">
        <v>35</v>
      </c>
      <c r="B39" s="5" t="s">
        <v>257</v>
      </c>
      <c r="C39" s="5" t="s">
        <v>361</v>
      </c>
      <c r="D39" s="6">
        <v>154000</v>
      </c>
      <c r="E39" s="6">
        <v>43120</v>
      </c>
      <c r="F39" s="6">
        <f t="shared" si="0"/>
        <v>197120</v>
      </c>
    </row>
    <row r="40" spans="1:6" ht="15.6" x14ac:dyDescent="0.3">
      <c r="A40" s="4">
        <v>36</v>
      </c>
      <c r="B40" s="5" t="s">
        <v>362</v>
      </c>
      <c r="C40" s="5" t="s">
        <v>363</v>
      </c>
      <c r="D40" s="6">
        <v>1000000</v>
      </c>
      <c r="E40" s="6">
        <v>180000</v>
      </c>
      <c r="F40" s="6">
        <f t="shared" si="0"/>
        <v>1180000</v>
      </c>
    </row>
    <row r="41" spans="1:6" ht="15.6" x14ac:dyDescent="0.3">
      <c r="A41" s="4">
        <v>37</v>
      </c>
      <c r="B41" s="5" t="s">
        <v>83</v>
      </c>
      <c r="C41" s="5" t="s">
        <v>364</v>
      </c>
      <c r="D41" s="6">
        <v>102960</v>
      </c>
      <c r="E41" s="6">
        <v>18533</v>
      </c>
      <c r="F41" s="6">
        <f t="shared" si="0"/>
        <v>121493</v>
      </c>
    </row>
    <row r="42" spans="1:6" ht="15.6" x14ac:dyDescent="0.3">
      <c r="A42" s="4">
        <v>38</v>
      </c>
      <c r="B42" s="5" t="s">
        <v>195</v>
      </c>
      <c r="C42" s="5" t="s">
        <v>365</v>
      </c>
      <c r="D42" s="6">
        <v>2420250</v>
      </c>
      <c r="E42" s="6">
        <v>435645</v>
      </c>
      <c r="F42" s="6">
        <f t="shared" si="0"/>
        <v>2855895</v>
      </c>
    </row>
    <row r="43" spans="1:6" ht="15.6" x14ac:dyDescent="0.3">
      <c r="A43" s="4">
        <v>39</v>
      </c>
      <c r="B43" s="5" t="s">
        <v>366</v>
      </c>
      <c r="C43" s="5" t="s">
        <v>316</v>
      </c>
      <c r="D43" s="6">
        <v>5100000</v>
      </c>
      <c r="E43" s="6">
        <v>918000</v>
      </c>
      <c r="F43" s="6">
        <f t="shared" si="0"/>
        <v>6018000</v>
      </c>
    </row>
    <row r="44" spans="1:6" ht="15.6" x14ac:dyDescent="0.3">
      <c r="A44" s="4">
        <v>40</v>
      </c>
      <c r="B44" s="5" t="s">
        <v>366</v>
      </c>
      <c r="C44" s="5" t="s">
        <v>316</v>
      </c>
      <c r="D44" s="6">
        <v>6600000</v>
      </c>
      <c r="E44" s="6">
        <v>1188000</v>
      </c>
      <c r="F44" s="6">
        <f t="shared" si="0"/>
        <v>7788000</v>
      </c>
    </row>
    <row r="45" spans="1:6" ht="15.6" x14ac:dyDescent="0.3">
      <c r="A45" s="4">
        <v>41</v>
      </c>
      <c r="B45" s="5" t="s">
        <v>367</v>
      </c>
      <c r="C45" s="5" t="s">
        <v>31</v>
      </c>
      <c r="D45" s="6">
        <v>750000</v>
      </c>
      <c r="E45" s="6">
        <v>135000</v>
      </c>
      <c r="F45" s="6">
        <f t="shared" si="0"/>
        <v>885000</v>
      </c>
    </row>
    <row r="46" spans="1:6" ht="15.6" x14ac:dyDescent="0.3">
      <c r="A46" s="4">
        <v>42</v>
      </c>
      <c r="B46" s="5" t="s">
        <v>368</v>
      </c>
      <c r="C46" s="5" t="s">
        <v>369</v>
      </c>
      <c r="D46" s="6">
        <v>380000</v>
      </c>
      <c r="E46" s="6">
        <v>68400</v>
      </c>
      <c r="F46" s="6">
        <f t="shared" si="0"/>
        <v>448400</v>
      </c>
    </row>
    <row r="47" spans="1:6" ht="15.6" x14ac:dyDescent="0.3">
      <c r="A47" s="4">
        <v>43</v>
      </c>
      <c r="B47" s="5" t="s">
        <v>370</v>
      </c>
      <c r="C47" s="5" t="s">
        <v>371</v>
      </c>
      <c r="D47" s="6">
        <v>207000</v>
      </c>
      <c r="E47" s="6">
        <v>37260</v>
      </c>
      <c r="F47" s="6">
        <f t="shared" si="0"/>
        <v>244260</v>
      </c>
    </row>
    <row r="48" spans="1:6" ht="15.6" x14ac:dyDescent="0.3">
      <c r="A48" s="4"/>
      <c r="B48" s="5"/>
      <c r="C48" s="3" t="s">
        <v>210</v>
      </c>
      <c r="D48" s="14">
        <f>SUM(D4:D47)</f>
        <v>341905084</v>
      </c>
      <c r="E48" s="14">
        <f>SUM(E4:E47)</f>
        <v>61567523.259999998</v>
      </c>
      <c r="F48" s="14">
        <f>SUM(F4:F47)</f>
        <v>403472607.25999999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A7AE-EC74-40A9-B94F-95F101C6742F}">
  <dimension ref="A1:F27"/>
  <sheetViews>
    <sheetView topLeftCell="A3" workbookViewId="0">
      <selection activeCell="F27" sqref="F27"/>
    </sheetView>
  </sheetViews>
  <sheetFormatPr defaultRowHeight="14.4" x14ac:dyDescent="0.3"/>
  <cols>
    <col min="1" max="1" width="6.44140625" customWidth="1"/>
    <col min="2" max="2" width="33.33203125" bestFit="1" customWidth="1"/>
    <col min="3" max="3" width="24.109375" bestFit="1" customWidth="1"/>
    <col min="4" max="5" width="12.6640625" bestFit="1" customWidth="1"/>
    <col min="6" max="6" width="13.88671875" bestFit="1" customWidth="1"/>
  </cols>
  <sheetData>
    <row r="1" spans="1:6" ht="15.6" x14ac:dyDescent="0.3">
      <c r="A1" s="2" t="s">
        <v>372</v>
      </c>
    </row>
    <row r="3" spans="1:6" ht="15.6" x14ac:dyDescent="0.3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spans="1:6" ht="15.6" x14ac:dyDescent="0.3">
      <c r="A4" s="4">
        <v>1</v>
      </c>
      <c r="B4" s="5" t="s">
        <v>373</v>
      </c>
      <c r="C4" s="5" t="s">
        <v>374</v>
      </c>
      <c r="D4" s="6">
        <v>16000000</v>
      </c>
      <c r="E4" s="6">
        <f>D4*18%</f>
        <v>2880000</v>
      </c>
      <c r="F4" s="6">
        <f>D4+E4</f>
        <v>18880000</v>
      </c>
    </row>
    <row r="5" spans="1:6" ht="15.6" x14ac:dyDescent="0.3">
      <c r="A5" s="4">
        <v>2</v>
      </c>
      <c r="B5" s="5" t="s">
        <v>375</v>
      </c>
      <c r="C5" s="5" t="s">
        <v>376</v>
      </c>
      <c r="D5" s="6">
        <v>200000</v>
      </c>
      <c r="E5" s="6">
        <f t="shared" ref="E5:E26" si="0">D5*18%</f>
        <v>36000</v>
      </c>
      <c r="F5" s="6">
        <f t="shared" ref="F5:F26" si="1">D5+E5</f>
        <v>236000</v>
      </c>
    </row>
    <row r="6" spans="1:6" ht="15.6" x14ac:dyDescent="0.3">
      <c r="A6" s="4">
        <v>3</v>
      </c>
      <c r="B6" s="5" t="s">
        <v>152</v>
      </c>
      <c r="C6" s="5" t="s">
        <v>377</v>
      </c>
      <c r="D6" s="6">
        <v>3418360</v>
      </c>
      <c r="E6" s="6">
        <f t="shared" si="0"/>
        <v>615304.79999999993</v>
      </c>
      <c r="F6" s="6">
        <f t="shared" si="1"/>
        <v>4033664.8</v>
      </c>
    </row>
    <row r="7" spans="1:6" ht="15.6" x14ac:dyDescent="0.3">
      <c r="A7" s="4">
        <v>4</v>
      </c>
      <c r="B7" s="5" t="s">
        <v>330</v>
      </c>
      <c r="C7" s="5" t="s">
        <v>35</v>
      </c>
      <c r="D7" s="6">
        <v>4200000</v>
      </c>
      <c r="E7" s="6">
        <f t="shared" si="0"/>
        <v>756000</v>
      </c>
      <c r="F7" s="6">
        <f t="shared" si="1"/>
        <v>4956000</v>
      </c>
    </row>
    <row r="8" spans="1:6" ht="15.6" x14ac:dyDescent="0.3">
      <c r="A8" s="4">
        <v>5</v>
      </c>
      <c r="B8" s="5" t="s">
        <v>378</v>
      </c>
      <c r="C8" s="5" t="s">
        <v>379</v>
      </c>
      <c r="D8" s="6">
        <v>11000000</v>
      </c>
      <c r="E8" s="6">
        <f t="shared" si="0"/>
        <v>1980000</v>
      </c>
      <c r="F8" s="6">
        <f t="shared" si="1"/>
        <v>12980000</v>
      </c>
    </row>
    <row r="9" spans="1:6" ht="15.6" x14ac:dyDescent="0.3">
      <c r="A9" s="4"/>
      <c r="B9" s="5" t="s">
        <v>378</v>
      </c>
      <c r="C9" s="5" t="s">
        <v>380</v>
      </c>
      <c r="D9" s="6">
        <v>450000</v>
      </c>
      <c r="E9" s="6">
        <f t="shared" si="0"/>
        <v>81000</v>
      </c>
      <c r="F9" s="6">
        <f t="shared" si="1"/>
        <v>531000</v>
      </c>
    </row>
    <row r="10" spans="1:6" ht="15.6" x14ac:dyDescent="0.3">
      <c r="A10" s="4">
        <v>6</v>
      </c>
      <c r="B10" s="5" t="s">
        <v>381</v>
      </c>
      <c r="C10" s="5" t="s">
        <v>382</v>
      </c>
      <c r="D10" s="6">
        <v>7430700</v>
      </c>
      <c r="E10" s="6">
        <f t="shared" si="0"/>
        <v>1337526</v>
      </c>
      <c r="F10" s="6">
        <f t="shared" si="1"/>
        <v>8768226</v>
      </c>
    </row>
    <row r="11" spans="1:6" ht="15.6" x14ac:dyDescent="0.3">
      <c r="A11" s="4">
        <v>7</v>
      </c>
      <c r="B11" s="5" t="s">
        <v>120</v>
      </c>
      <c r="C11" s="5" t="s">
        <v>336</v>
      </c>
      <c r="D11" s="6">
        <v>1043970</v>
      </c>
      <c r="E11" s="6">
        <f t="shared" si="0"/>
        <v>187914.6</v>
      </c>
      <c r="F11" s="6">
        <f t="shared" si="1"/>
        <v>1231884.6000000001</v>
      </c>
    </row>
    <row r="12" spans="1:6" ht="15.6" x14ac:dyDescent="0.3">
      <c r="A12" s="4">
        <v>8</v>
      </c>
      <c r="B12" s="5" t="s">
        <v>332</v>
      </c>
      <c r="C12" s="5" t="s">
        <v>333</v>
      </c>
      <c r="D12" s="6">
        <v>1089561</v>
      </c>
      <c r="E12" s="6">
        <f t="shared" si="0"/>
        <v>196120.97999999998</v>
      </c>
      <c r="F12" s="6">
        <f t="shared" si="1"/>
        <v>1285681.98</v>
      </c>
    </row>
    <row r="13" spans="1:6" ht="15.6" x14ac:dyDescent="0.3">
      <c r="A13" s="4">
        <v>9</v>
      </c>
      <c r="B13" s="5" t="s">
        <v>383</v>
      </c>
      <c r="C13" s="5" t="s">
        <v>384</v>
      </c>
      <c r="D13" s="6">
        <v>1723496</v>
      </c>
      <c r="E13" s="6">
        <f t="shared" si="0"/>
        <v>310229.27999999997</v>
      </c>
      <c r="F13" s="6">
        <f t="shared" si="1"/>
        <v>2033725.28</v>
      </c>
    </row>
    <row r="14" spans="1:6" ht="15.6" x14ac:dyDescent="0.3">
      <c r="A14" s="4">
        <v>10</v>
      </c>
      <c r="B14" s="5" t="s">
        <v>373</v>
      </c>
      <c r="C14" s="5" t="s">
        <v>385</v>
      </c>
      <c r="D14" s="6">
        <v>5300000</v>
      </c>
      <c r="E14" s="6">
        <f t="shared" si="0"/>
        <v>954000</v>
      </c>
      <c r="F14" s="6">
        <f t="shared" si="1"/>
        <v>6254000</v>
      </c>
    </row>
    <row r="15" spans="1:6" ht="15.6" x14ac:dyDescent="0.3">
      <c r="A15" s="4">
        <v>11</v>
      </c>
      <c r="B15" s="5" t="s">
        <v>33</v>
      </c>
      <c r="C15" s="5" t="s">
        <v>386</v>
      </c>
      <c r="D15" s="6">
        <v>3900000</v>
      </c>
      <c r="E15" s="6">
        <f t="shared" si="0"/>
        <v>702000</v>
      </c>
      <c r="F15" s="6">
        <f t="shared" si="1"/>
        <v>4602000</v>
      </c>
    </row>
    <row r="16" spans="1:6" ht="15.6" x14ac:dyDescent="0.3">
      <c r="A16" s="4">
        <v>12</v>
      </c>
      <c r="B16" s="5" t="s">
        <v>387</v>
      </c>
      <c r="C16" s="5" t="s">
        <v>388</v>
      </c>
      <c r="D16" s="6">
        <v>7400000</v>
      </c>
      <c r="E16" s="6">
        <f t="shared" si="0"/>
        <v>1332000</v>
      </c>
      <c r="F16" s="6">
        <f t="shared" si="1"/>
        <v>8732000</v>
      </c>
    </row>
    <row r="17" spans="1:6" ht="15.6" x14ac:dyDescent="0.3">
      <c r="A17" s="4">
        <v>13</v>
      </c>
      <c r="B17" s="5" t="s">
        <v>389</v>
      </c>
      <c r="C17" s="5" t="s">
        <v>335</v>
      </c>
      <c r="D17" s="6">
        <v>1050000</v>
      </c>
      <c r="E17" s="6">
        <f t="shared" si="0"/>
        <v>189000</v>
      </c>
      <c r="F17" s="6">
        <f t="shared" si="1"/>
        <v>1239000</v>
      </c>
    </row>
    <row r="18" spans="1:6" ht="15.6" x14ac:dyDescent="0.3">
      <c r="A18" s="4">
        <v>14</v>
      </c>
      <c r="B18" s="5" t="s">
        <v>390</v>
      </c>
      <c r="C18" s="5" t="s">
        <v>391</v>
      </c>
      <c r="D18" s="6">
        <v>4450000</v>
      </c>
      <c r="E18" s="6">
        <f t="shared" si="0"/>
        <v>801000</v>
      </c>
      <c r="F18" s="6">
        <f t="shared" si="1"/>
        <v>5251000</v>
      </c>
    </row>
    <row r="19" spans="1:6" ht="15.6" x14ac:dyDescent="0.3">
      <c r="A19" s="4">
        <v>15</v>
      </c>
      <c r="B19" s="5" t="s">
        <v>392</v>
      </c>
      <c r="C19" s="5" t="s">
        <v>393</v>
      </c>
      <c r="D19" s="6">
        <v>3055346</v>
      </c>
      <c r="E19" s="6">
        <f t="shared" si="0"/>
        <v>549962.28</v>
      </c>
      <c r="F19" s="6">
        <f t="shared" si="1"/>
        <v>3605308.2800000003</v>
      </c>
    </row>
    <row r="20" spans="1:6" ht="15.6" x14ac:dyDescent="0.3">
      <c r="A20" s="4">
        <v>16</v>
      </c>
      <c r="B20" s="5" t="s">
        <v>394</v>
      </c>
      <c r="C20" s="5" t="s">
        <v>395</v>
      </c>
      <c r="D20" s="6">
        <v>3600000</v>
      </c>
      <c r="E20" s="6">
        <f t="shared" si="0"/>
        <v>648000</v>
      </c>
      <c r="F20" s="6">
        <f t="shared" si="1"/>
        <v>4248000</v>
      </c>
    </row>
    <row r="21" spans="1:6" ht="15.6" x14ac:dyDescent="0.3">
      <c r="A21" s="4">
        <v>17</v>
      </c>
      <c r="B21" s="5" t="s">
        <v>396</v>
      </c>
      <c r="C21" s="5" t="s">
        <v>397</v>
      </c>
      <c r="D21" s="6">
        <v>3500000</v>
      </c>
      <c r="E21" s="6">
        <f t="shared" si="0"/>
        <v>630000</v>
      </c>
      <c r="F21" s="6">
        <f t="shared" si="1"/>
        <v>4130000</v>
      </c>
    </row>
    <row r="22" spans="1:6" ht="15.6" x14ac:dyDescent="0.3">
      <c r="A22" s="4">
        <v>18</v>
      </c>
      <c r="B22" s="5" t="s">
        <v>398</v>
      </c>
      <c r="C22" s="5" t="s">
        <v>399</v>
      </c>
      <c r="D22" s="6">
        <v>4222000</v>
      </c>
      <c r="E22" s="6">
        <f t="shared" si="0"/>
        <v>759960</v>
      </c>
      <c r="F22" s="6">
        <f t="shared" si="1"/>
        <v>4981960</v>
      </c>
    </row>
    <row r="23" spans="1:6" ht="15.6" x14ac:dyDescent="0.3">
      <c r="A23" s="4">
        <v>19</v>
      </c>
      <c r="B23" s="5" t="s">
        <v>330</v>
      </c>
      <c r="C23" s="5" t="s">
        <v>331</v>
      </c>
      <c r="D23" s="6">
        <v>650000</v>
      </c>
      <c r="E23" s="6">
        <f t="shared" si="0"/>
        <v>117000</v>
      </c>
      <c r="F23" s="6">
        <f t="shared" si="1"/>
        <v>767000</v>
      </c>
    </row>
    <row r="24" spans="1:6" ht="15.6" x14ac:dyDescent="0.3">
      <c r="A24" s="4">
        <v>20</v>
      </c>
      <c r="B24" s="5" t="s">
        <v>400</v>
      </c>
      <c r="C24" s="5" t="s">
        <v>401</v>
      </c>
      <c r="D24" s="6">
        <v>288610</v>
      </c>
      <c r="E24" s="6">
        <f t="shared" si="0"/>
        <v>51949.799999999996</v>
      </c>
      <c r="F24" s="6">
        <f t="shared" si="1"/>
        <v>340559.8</v>
      </c>
    </row>
    <row r="25" spans="1:6" ht="15.6" x14ac:dyDescent="0.3">
      <c r="A25" s="4">
        <v>21</v>
      </c>
      <c r="B25" s="5" t="s">
        <v>402</v>
      </c>
      <c r="C25" s="5" t="s">
        <v>285</v>
      </c>
      <c r="D25" s="6">
        <v>610000</v>
      </c>
      <c r="E25" s="6">
        <f t="shared" si="0"/>
        <v>109800</v>
      </c>
      <c r="F25" s="6">
        <f t="shared" si="1"/>
        <v>719800</v>
      </c>
    </row>
    <row r="26" spans="1:6" ht="15.6" x14ac:dyDescent="0.3">
      <c r="A26" s="4">
        <v>22</v>
      </c>
      <c r="B26" s="5" t="s">
        <v>403</v>
      </c>
      <c r="C26" s="5" t="s">
        <v>404</v>
      </c>
      <c r="D26" s="6">
        <v>220710</v>
      </c>
      <c r="E26" s="6">
        <f t="shared" si="0"/>
        <v>39727.799999999996</v>
      </c>
      <c r="F26" s="6">
        <f t="shared" si="1"/>
        <v>260437.8</v>
      </c>
    </row>
    <row r="27" spans="1:6" ht="15.6" x14ac:dyDescent="0.3">
      <c r="A27" s="5"/>
      <c r="B27" s="5"/>
      <c r="C27" s="2" t="s">
        <v>210</v>
      </c>
      <c r="D27" s="15">
        <f>SUM(D4:D26)</f>
        <v>84802753</v>
      </c>
      <c r="E27" s="15">
        <f>SUM(E4:E26)</f>
        <v>15264495.540000001</v>
      </c>
      <c r="F27" s="15">
        <f>SUM(F4:F26)</f>
        <v>100067248.53999999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747E-E30D-4CCA-858C-3CECE6A52844}">
  <dimension ref="A1:F104"/>
  <sheetViews>
    <sheetView topLeftCell="A81" workbookViewId="0">
      <selection activeCell="F104" sqref="F104"/>
    </sheetView>
  </sheetViews>
  <sheetFormatPr defaultRowHeight="14.4" x14ac:dyDescent="0.3"/>
  <cols>
    <col min="1" max="1" width="6.21875" customWidth="1"/>
    <col min="2" max="2" width="34" bestFit="1" customWidth="1"/>
    <col min="3" max="3" width="35.88671875" bestFit="1" customWidth="1"/>
    <col min="4" max="6" width="13.88671875" bestFit="1" customWidth="1"/>
  </cols>
  <sheetData>
    <row r="1" spans="1:6" ht="15.6" x14ac:dyDescent="0.3">
      <c r="A1" s="2" t="s">
        <v>405</v>
      </c>
    </row>
    <row r="3" spans="1:6" ht="15.6" x14ac:dyDescent="0.3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spans="1:6" ht="15.6" x14ac:dyDescent="0.3">
      <c r="A4" s="4">
        <v>1</v>
      </c>
      <c r="B4" s="5" t="s">
        <v>406</v>
      </c>
      <c r="C4" s="5" t="s">
        <v>407</v>
      </c>
      <c r="D4" s="6">
        <v>79948902</v>
      </c>
      <c r="E4" s="6">
        <v>14390803</v>
      </c>
      <c r="F4" s="6">
        <f t="shared" ref="F4:F75" si="0">D4+E4</f>
        <v>94339705</v>
      </c>
    </row>
    <row r="5" spans="1:6" ht="15.6" x14ac:dyDescent="0.3">
      <c r="A5" s="4"/>
      <c r="B5" s="5" t="s">
        <v>406</v>
      </c>
      <c r="C5" s="5" t="s">
        <v>408</v>
      </c>
      <c r="D5" s="6">
        <v>1910910</v>
      </c>
      <c r="E5" s="6">
        <v>343964</v>
      </c>
      <c r="F5" s="6">
        <f t="shared" si="0"/>
        <v>2254874</v>
      </c>
    </row>
    <row r="6" spans="1:6" ht="15.6" x14ac:dyDescent="0.3">
      <c r="A6" s="4"/>
      <c r="B6" s="5" t="s">
        <v>406</v>
      </c>
      <c r="C6" s="5" t="s">
        <v>409</v>
      </c>
      <c r="D6" s="6">
        <v>1864197</v>
      </c>
      <c r="E6" s="6">
        <v>335555</v>
      </c>
      <c r="F6" s="6">
        <f t="shared" si="0"/>
        <v>2199752</v>
      </c>
    </row>
    <row r="7" spans="1:6" ht="15.6" x14ac:dyDescent="0.3">
      <c r="A7" s="4">
        <v>2</v>
      </c>
      <c r="B7" s="5" t="s">
        <v>410</v>
      </c>
      <c r="C7" s="5" t="s">
        <v>411</v>
      </c>
      <c r="D7" s="6">
        <v>67500000</v>
      </c>
      <c r="E7" s="6">
        <v>12150000</v>
      </c>
      <c r="F7" s="6">
        <f t="shared" si="0"/>
        <v>79650000</v>
      </c>
    </row>
    <row r="8" spans="1:6" ht="15.6" x14ac:dyDescent="0.3">
      <c r="A8" s="4">
        <v>3</v>
      </c>
      <c r="B8" s="5" t="s">
        <v>412</v>
      </c>
      <c r="C8" s="5" t="s">
        <v>413</v>
      </c>
      <c r="D8" s="6">
        <v>5239728</v>
      </c>
      <c r="E8" s="6"/>
      <c r="F8" s="6">
        <f t="shared" si="0"/>
        <v>5239728</v>
      </c>
    </row>
    <row r="9" spans="1:6" ht="15.6" x14ac:dyDescent="0.3">
      <c r="A9" s="4">
        <v>4</v>
      </c>
      <c r="B9" s="5" t="s">
        <v>414</v>
      </c>
      <c r="C9" s="5" t="s">
        <v>415</v>
      </c>
      <c r="D9" s="6">
        <v>17010000</v>
      </c>
      <c r="E9" s="6">
        <v>3061800</v>
      </c>
      <c r="F9" s="6">
        <f t="shared" si="0"/>
        <v>20071800</v>
      </c>
    </row>
    <row r="10" spans="1:6" ht="15.6" x14ac:dyDescent="0.3">
      <c r="A10" s="4">
        <v>5</v>
      </c>
      <c r="B10" s="5" t="s">
        <v>416</v>
      </c>
      <c r="C10" s="5" t="s">
        <v>417</v>
      </c>
      <c r="D10" s="6">
        <v>13175000</v>
      </c>
      <c r="E10" s="6">
        <v>2371500</v>
      </c>
      <c r="F10" s="6">
        <f t="shared" si="0"/>
        <v>15546500</v>
      </c>
    </row>
    <row r="11" spans="1:6" ht="15.6" x14ac:dyDescent="0.3">
      <c r="A11" s="4">
        <v>6</v>
      </c>
      <c r="B11" s="5" t="s">
        <v>418</v>
      </c>
      <c r="C11" s="5" t="s">
        <v>419</v>
      </c>
      <c r="D11" s="6">
        <v>2050000</v>
      </c>
      <c r="E11" s="6">
        <v>369000</v>
      </c>
      <c r="F11" s="6">
        <f t="shared" si="0"/>
        <v>2419000</v>
      </c>
    </row>
    <row r="12" spans="1:6" ht="15.6" x14ac:dyDescent="0.3">
      <c r="A12" s="4">
        <v>7</v>
      </c>
      <c r="B12" s="5" t="s">
        <v>420</v>
      </c>
      <c r="C12" s="5" t="s">
        <v>421</v>
      </c>
      <c r="D12" s="6">
        <v>2550000</v>
      </c>
      <c r="E12" s="6">
        <f>D12*18%</f>
        <v>459000</v>
      </c>
      <c r="F12" s="6">
        <f t="shared" si="0"/>
        <v>3009000</v>
      </c>
    </row>
    <row r="13" spans="1:6" ht="15.6" x14ac:dyDescent="0.3">
      <c r="A13" s="4">
        <v>8</v>
      </c>
      <c r="B13" s="5" t="s">
        <v>420</v>
      </c>
      <c r="C13" s="5" t="s">
        <v>422</v>
      </c>
      <c r="D13" s="6">
        <v>850000</v>
      </c>
      <c r="E13" s="6">
        <f>D13*18%</f>
        <v>153000</v>
      </c>
      <c r="F13" s="6">
        <f t="shared" si="0"/>
        <v>1003000</v>
      </c>
    </row>
    <row r="14" spans="1:6" ht="15.6" x14ac:dyDescent="0.3">
      <c r="A14" s="4">
        <v>9</v>
      </c>
      <c r="B14" s="5" t="s">
        <v>423</v>
      </c>
      <c r="C14" s="5" t="s">
        <v>424</v>
      </c>
      <c r="D14" s="6">
        <v>8615000</v>
      </c>
      <c r="E14" s="6">
        <v>1550700</v>
      </c>
      <c r="F14" s="6">
        <f t="shared" si="0"/>
        <v>10165700</v>
      </c>
    </row>
    <row r="15" spans="1:6" ht="15.6" x14ac:dyDescent="0.3">
      <c r="A15" s="4">
        <v>10</v>
      </c>
      <c r="B15" s="5" t="s">
        <v>425</v>
      </c>
      <c r="C15" s="5" t="s">
        <v>426</v>
      </c>
      <c r="D15" s="6">
        <v>9000000</v>
      </c>
      <c r="E15" s="6">
        <v>1620000</v>
      </c>
      <c r="F15" s="6">
        <f t="shared" si="0"/>
        <v>10620000</v>
      </c>
    </row>
    <row r="16" spans="1:6" ht="15.6" x14ac:dyDescent="0.3">
      <c r="A16" s="4">
        <v>11</v>
      </c>
      <c r="B16" s="5" t="s">
        <v>427</v>
      </c>
      <c r="C16" s="5" t="s">
        <v>428</v>
      </c>
      <c r="D16" s="6">
        <v>790000</v>
      </c>
      <c r="E16" s="6">
        <v>142200</v>
      </c>
      <c r="F16" s="6">
        <f t="shared" si="0"/>
        <v>932200</v>
      </c>
    </row>
    <row r="17" spans="1:6" ht="15.6" x14ac:dyDescent="0.3">
      <c r="A17" s="4">
        <v>12</v>
      </c>
      <c r="B17" s="5" t="s">
        <v>429</v>
      </c>
      <c r="C17" s="5" t="s">
        <v>430</v>
      </c>
      <c r="D17" s="6">
        <v>2600000</v>
      </c>
      <c r="E17" s="6">
        <v>468000</v>
      </c>
      <c r="F17" s="6">
        <f t="shared" si="0"/>
        <v>3068000</v>
      </c>
    </row>
    <row r="18" spans="1:6" ht="15.6" x14ac:dyDescent="0.3">
      <c r="A18" s="4">
        <v>13</v>
      </c>
      <c r="B18" s="5" t="s">
        <v>431</v>
      </c>
      <c r="C18" s="5" t="s">
        <v>432</v>
      </c>
      <c r="D18" s="6">
        <v>1365000</v>
      </c>
      <c r="E18" s="6">
        <v>245700</v>
      </c>
      <c r="F18" s="6">
        <f t="shared" si="0"/>
        <v>1610700</v>
      </c>
    </row>
    <row r="19" spans="1:6" ht="15.6" x14ac:dyDescent="0.3">
      <c r="A19" s="4">
        <v>14</v>
      </c>
      <c r="B19" s="5" t="s">
        <v>433</v>
      </c>
      <c r="C19" s="5" t="s">
        <v>434</v>
      </c>
      <c r="D19" s="6">
        <v>5908000</v>
      </c>
      <c r="E19" s="6">
        <v>1063440</v>
      </c>
      <c r="F19" s="6">
        <f t="shared" si="0"/>
        <v>6971440</v>
      </c>
    </row>
    <row r="20" spans="1:6" ht="15.6" x14ac:dyDescent="0.3">
      <c r="A20" s="4">
        <v>15</v>
      </c>
      <c r="B20" s="5" t="s">
        <v>435</v>
      </c>
      <c r="C20" s="5" t="s">
        <v>436</v>
      </c>
      <c r="D20" s="6">
        <v>6500000</v>
      </c>
      <c r="E20" s="6">
        <v>1170000</v>
      </c>
      <c r="F20" s="6">
        <f t="shared" si="0"/>
        <v>7670000</v>
      </c>
    </row>
    <row r="21" spans="1:6" ht="15.6" x14ac:dyDescent="0.3">
      <c r="A21" s="4">
        <v>16</v>
      </c>
      <c r="B21" s="5" t="s">
        <v>437</v>
      </c>
      <c r="C21" s="5" t="s">
        <v>438</v>
      </c>
      <c r="D21" s="6">
        <v>10030000</v>
      </c>
      <c r="E21" s="6">
        <v>1805400</v>
      </c>
      <c r="F21" s="6">
        <f t="shared" si="0"/>
        <v>11835400</v>
      </c>
    </row>
    <row r="22" spans="1:6" ht="15.6" x14ac:dyDescent="0.3">
      <c r="A22" s="4">
        <v>17</v>
      </c>
      <c r="B22" s="5" t="s">
        <v>439</v>
      </c>
      <c r="C22" s="5" t="s">
        <v>440</v>
      </c>
      <c r="D22" s="6">
        <v>1648800</v>
      </c>
      <c r="E22" s="6">
        <v>296784</v>
      </c>
      <c r="F22" s="6">
        <f t="shared" si="0"/>
        <v>1945584</v>
      </c>
    </row>
    <row r="23" spans="1:6" ht="15.6" x14ac:dyDescent="0.3">
      <c r="A23" s="4">
        <v>18</v>
      </c>
      <c r="B23" s="5" t="s">
        <v>441</v>
      </c>
      <c r="C23" s="5" t="s">
        <v>442</v>
      </c>
      <c r="D23" s="6">
        <v>10500000</v>
      </c>
      <c r="E23" s="6">
        <v>1890000</v>
      </c>
      <c r="F23" s="6">
        <f t="shared" si="0"/>
        <v>12390000</v>
      </c>
    </row>
    <row r="24" spans="1:6" ht="15.6" x14ac:dyDescent="0.3">
      <c r="A24" s="4">
        <v>19</v>
      </c>
      <c r="B24" s="5" t="s">
        <v>443</v>
      </c>
      <c r="C24" s="5" t="s">
        <v>444</v>
      </c>
      <c r="D24" s="6">
        <v>3000000</v>
      </c>
      <c r="E24" s="6">
        <v>540000</v>
      </c>
      <c r="F24" s="6">
        <f t="shared" si="0"/>
        <v>3540000</v>
      </c>
    </row>
    <row r="25" spans="1:6" ht="15.6" x14ac:dyDescent="0.3">
      <c r="A25" s="4">
        <v>20</v>
      </c>
      <c r="B25" s="5" t="s">
        <v>445</v>
      </c>
      <c r="C25" s="5" t="s">
        <v>446</v>
      </c>
      <c r="D25" s="6">
        <v>90000</v>
      </c>
      <c r="E25" s="6">
        <v>16200</v>
      </c>
      <c r="F25" s="6">
        <f t="shared" si="0"/>
        <v>106200</v>
      </c>
    </row>
    <row r="26" spans="1:6" ht="15.6" x14ac:dyDescent="0.3">
      <c r="A26" s="4">
        <v>21</v>
      </c>
      <c r="B26" s="5" t="s">
        <v>447</v>
      </c>
      <c r="C26" s="5" t="s">
        <v>448</v>
      </c>
      <c r="D26" s="6">
        <v>5250000</v>
      </c>
      <c r="E26" s="6">
        <v>945000</v>
      </c>
      <c r="F26" s="6">
        <f t="shared" si="0"/>
        <v>6195000</v>
      </c>
    </row>
    <row r="27" spans="1:6" ht="15.6" x14ac:dyDescent="0.3">
      <c r="A27" s="4">
        <v>22</v>
      </c>
      <c r="B27" s="5" t="s">
        <v>449</v>
      </c>
      <c r="C27" s="5" t="s">
        <v>70</v>
      </c>
      <c r="D27" s="6">
        <v>1500000</v>
      </c>
      <c r="E27" s="6">
        <v>321616</v>
      </c>
      <c r="F27" s="6">
        <f t="shared" si="0"/>
        <v>1821616</v>
      </c>
    </row>
    <row r="28" spans="1:6" ht="15.6" x14ac:dyDescent="0.3">
      <c r="A28" s="4">
        <v>23</v>
      </c>
      <c r="B28" s="5" t="s">
        <v>449</v>
      </c>
      <c r="C28" s="5" t="s">
        <v>157</v>
      </c>
      <c r="D28" s="6">
        <v>575000</v>
      </c>
      <c r="E28" s="6">
        <v>115500</v>
      </c>
      <c r="F28" s="6">
        <f t="shared" si="0"/>
        <v>690500</v>
      </c>
    </row>
    <row r="29" spans="1:6" ht="15.6" x14ac:dyDescent="0.3">
      <c r="A29" s="4">
        <v>24</v>
      </c>
      <c r="B29" s="5" t="s">
        <v>33</v>
      </c>
      <c r="C29" s="5" t="s">
        <v>151</v>
      </c>
      <c r="D29" s="6">
        <v>5000000</v>
      </c>
      <c r="E29" s="6">
        <v>900000</v>
      </c>
      <c r="F29" s="6">
        <f t="shared" si="0"/>
        <v>5900000</v>
      </c>
    </row>
    <row r="30" spans="1:6" ht="15.6" x14ac:dyDescent="0.3">
      <c r="A30" s="4">
        <v>25</v>
      </c>
      <c r="B30" s="5" t="s">
        <v>450</v>
      </c>
      <c r="C30" s="5" t="s">
        <v>451</v>
      </c>
      <c r="D30" s="6">
        <f>35000000+106536</f>
        <v>35106536</v>
      </c>
      <c r="E30" s="6">
        <v>6300000</v>
      </c>
      <c r="F30" s="6">
        <f t="shared" si="0"/>
        <v>41406536</v>
      </c>
    </row>
    <row r="31" spans="1:6" ht="15.6" x14ac:dyDescent="0.3">
      <c r="A31" s="4">
        <v>26</v>
      </c>
      <c r="B31" s="5" t="s">
        <v>450</v>
      </c>
      <c r="C31" s="5" t="s">
        <v>452</v>
      </c>
      <c r="D31" s="6">
        <v>2538303</v>
      </c>
      <c r="E31" s="6">
        <v>456895</v>
      </c>
      <c r="F31" s="6">
        <f t="shared" si="0"/>
        <v>2995198</v>
      </c>
    </row>
    <row r="32" spans="1:6" ht="15.6" x14ac:dyDescent="0.3">
      <c r="A32" s="4">
        <v>27</v>
      </c>
      <c r="B32" s="5" t="s">
        <v>453</v>
      </c>
      <c r="C32" s="5" t="s">
        <v>454</v>
      </c>
      <c r="D32" s="6">
        <f>13500000+344580</f>
        <v>13844580</v>
      </c>
      <c r="E32" s="6">
        <v>2430000</v>
      </c>
      <c r="F32" s="6">
        <f t="shared" si="0"/>
        <v>16274580</v>
      </c>
    </row>
    <row r="33" spans="1:6" ht="15.6" x14ac:dyDescent="0.3">
      <c r="A33" s="4">
        <v>28</v>
      </c>
      <c r="B33" s="5" t="s">
        <v>455</v>
      </c>
      <c r="C33" s="5" t="s">
        <v>456</v>
      </c>
      <c r="D33" s="6">
        <v>17700000</v>
      </c>
      <c r="E33" s="6">
        <v>3186000</v>
      </c>
      <c r="F33" s="6">
        <f t="shared" si="0"/>
        <v>20886000</v>
      </c>
    </row>
    <row r="34" spans="1:6" ht="15.6" x14ac:dyDescent="0.3">
      <c r="A34" s="4">
        <v>29</v>
      </c>
      <c r="B34" s="5" t="s">
        <v>169</v>
      </c>
      <c r="C34" s="5" t="s">
        <v>250</v>
      </c>
      <c r="D34" s="6">
        <v>2632900</v>
      </c>
      <c r="E34" s="6">
        <v>473922</v>
      </c>
      <c r="F34" s="6">
        <f t="shared" si="0"/>
        <v>3106822</v>
      </c>
    </row>
    <row r="35" spans="1:6" ht="15.6" x14ac:dyDescent="0.3">
      <c r="A35" s="4">
        <v>30</v>
      </c>
      <c r="B35" s="5" t="s">
        <v>169</v>
      </c>
      <c r="C35" s="5" t="s">
        <v>250</v>
      </c>
      <c r="D35" s="6">
        <v>1880000</v>
      </c>
      <c r="E35" s="6">
        <v>338400</v>
      </c>
      <c r="F35" s="6">
        <f t="shared" si="0"/>
        <v>2218400</v>
      </c>
    </row>
    <row r="36" spans="1:6" ht="15.6" x14ac:dyDescent="0.3">
      <c r="A36" s="4">
        <v>31</v>
      </c>
      <c r="B36" s="5" t="s">
        <v>171</v>
      </c>
      <c r="C36" s="5" t="s">
        <v>457</v>
      </c>
      <c r="D36" s="6">
        <v>879862</v>
      </c>
      <c r="E36" s="6">
        <v>158375</v>
      </c>
      <c r="F36" s="6">
        <f t="shared" si="0"/>
        <v>1038237</v>
      </c>
    </row>
    <row r="37" spans="1:6" ht="15.6" x14ac:dyDescent="0.3">
      <c r="A37" s="4">
        <v>32</v>
      </c>
      <c r="B37" s="5" t="s">
        <v>458</v>
      </c>
      <c r="C37" s="5" t="s">
        <v>459</v>
      </c>
      <c r="D37" s="6">
        <v>560000</v>
      </c>
      <c r="E37" s="6">
        <v>100800</v>
      </c>
      <c r="F37" s="6">
        <f t="shared" si="0"/>
        <v>660800</v>
      </c>
    </row>
    <row r="38" spans="1:6" ht="15.6" x14ac:dyDescent="0.3">
      <c r="A38" s="4">
        <v>33</v>
      </c>
      <c r="B38" s="5" t="s">
        <v>460</v>
      </c>
      <c r="C38" s="5" t="s">
        <v>461</v>
      </c>
      <c r="D38" s="6">
        <v>1000000</v>
      </c>
      <c r="E38" s="6">
        <v>180000</v>
      </c>
      <c r="F38" s="6">
        <f t="shared" si="0"/>
        <v>1180000</v>
      </c>
    </row>
    <row r="39" spans="1:6" ht="15.6" x14ac:dyDescent="0.3">
      <c r="A39" s="4">
        <v>34</v>
      </c>
      <c r="B39" s="5" t="s">
        <v>462</v>
      </c>
      <c r="C39" s="5" t="s">
        <v>463</v>
      </c>
      <c r="D39" s="6">
        <v>1950000</v>
      </c>
      <c r="E39" s="6">
        <v>351000</v>
      </c>
      <c r="F39" s="6">
        <f t="shared" si="0"/>
        <v>2301000</v>
      </c>
    </row>
    <row r="40" spans="1:6" ht="15.6" x14ac:dyDescent="0.3">
      <c r="A40" s="4">
        <v>35</v>
      </c>
      <c r="B40" s="5" t="s">
        <v>464</v>
      </c>
      <c r="C40" s="5" t="s">
        <v>465</v>
      </c>
      <c r="D40" s="6">
        <v>1753800</v>
      </c>
      <c r="E40" s="6">
        <v>315684</v>
      </c>
      <c r="F40" s="6">
        <f t="shared" si="0"/>
        <v>2069484</v>
      </c>
    </row>
    <row r="41" spans="1:6" ht="15.6" x14ac:dyDescent="0.3">
      <c r="A41" s="4">
        <v>36</v>
      </c>
      <c r="B41" s="5" t="s">
        <v>123</v>
      </c>
      <c r="C41" s="5" t="s">
        <v>466</v>
      </c>
      <c r="D41" s="6">
        <v>805000</v>
      </c>
      <c r="E41" s="6">
        <v>144900</v>
      </c>
      <c r="F41" s="6">
        <f t="shared" si="0"/>
        <v>949900</v>
      </c>
    </row>
    <row r="42" spans="1:6" ht="15.6" x14ac:dyDescent="0.3">
      <c r="A42" s="4">
        <v>37</v>
      </c>
      <c r="B42" s="5" t="s">
        <v>467</v>
      </c>
      <c r="C42" s="5" t="s">
        <v>468</v>
      </c>
      <c r="D42" s="6">
        <v>685000</v>
      </c>
      <c r="E42" s="6">
        <v>123300</v>
      </c>
      <c r="F42" s="6">
        <f t="shared" si="0"/>
        <v>808300</v>
      </c>
    </row>
    <row r="43" spans="1:6" ht="15.6" x14ac:dyDescent="0.3">
      <c r="A43" s="4">
        <v>38</v>
      </c>
      <c r="B43" s="5" t="s">
        <v>469</v>
      </c>
      <c r="C43" s="5" t="s">
        <v>470</v>
      </c>
      <c r="D43" s="6">
        <v>7800000</v>
      </c>
      <c r="E43" s="6">
        <v>1404000</v>
      </c>
      <c r="F43" s="6">
        <f t="shared" si="0"/>
        <v>9204000</v>
      </c>
    </row>
    <row r="44" spans="1:6" ht="15.6" x14ac:dyDescent="0.3">
      <c r="A44" s="4">
        <v>39</v>
      </c>
      <c r="B44" s="5" t="s">
        <v>469</v>
      </c>
      <c r="C44" s="5" t="s">
        <v>471</v>
      </c>
      <c r="D44" s="6">
        <v>2150000</v>
      </c>
      <c r="E44" s="6">
        <v>387000</v>
      </c>
      <c r="F44" s="6">
        <f t="shared" si="0"/>
        <v>2537000</v>
      </c>
    </row>
    <row r="45" spans="1:6" ht="15.6" x14ac:dyDescent="0.3">
      <c r="A45" s="4">
        <v>40</v>
      </c>
      <c r="B45" s="5" t="s">
        <v>251</v>
      </c>
      <c r="C45" s="5" t="s">
        <v>472</v>
      </c>
      <c r="D45" s="6">
        <f>58550000+10700150</f>
        <v>69250150</v>
      </c>
      <c r="E45" s="6">
        <v>10539000</v>
      </c>
      <c r="F45" s="6">
        <f t="shared" si="0"/>
        <v>79789150</v>
      </c>
    </row>
    <row r="46" spans="1:6" ht="15.6" x14ac:dyDescent="0.3">
      <c r="A46" s="4">
        <v>41</v>
      </c>
      <c r="B46" s="5" t="s">
        <v>251</v>
      </c>
      <c r="C46" s="5" t="s">
        <v>473</v>
      </c>
      <c r="D46" s="6">
        <v>8848000</v>
      </c>
      <c r="E46" s="6">
        <v>1592640</v>
      </c>
      <c r="F46" s="6">
        <f t="shared" si="0"/>
        <v>10440640</v>
      </c>
    </row>
    <row r="47" spans="1:6" ht="15.6" x14ac:dyDescent="0.3">
      <c r="A47" s="4"/>
      <c r="B47" s="5" t="s">
        <v>251</v>
      </c>
      <c r="C47" s="5" t="s">
        <v>474</v>
      </c>
      <c r="D47" s="8">
        <v>430000</v>
      </c>
      <c r="E47" s="6">
        <f>D47*0.18</f>
        <v>77400</v>
      </c>
      <c r="F47" s="6">
        <f t="shared" si="0"/>
        <v>507400</v>
      </c>
    </row>
    <row r="48" spans="1:6" ht="15.6" x14ac:dyDescent="0.3">
      <c r="A48" s="4">
        <v>42</v>
      </c>
      <c r="B48" s="5" t="s">
        <v>475</v>
      </c>
      <c r="C48" s="5" t="s">
        <v>476</v>
      </c>
      <c r="D48" s="6">
        <v>911850</v>
      </c>
      <c r="E48" s="6">
        <v>164133</v>
      </c>
      <c r="F48" s="6">
        <f t="shared" si="0"/>
        <v>1075983</v>
      </c>
    </row>
    <row r="49" spans="1:6" ht="15.6" x14ac:dyDescent="0.3">
      <c r="A49" s="4">
        <v>43</v>
      </c>
      <c r="B49" s="5" t="s">
        <v>477</v>
      </c>
      <c r="C49" s="5" t="s">
        <v>478</v>
      </c>
      <c r="D49" s="6">
        <v>11600008</v>
      </c>
      <c r="E49" s="6">
        <v>2088001</v>
      </c>
      <c r="F49" s="6">
        <f t="shared" si="0"/>
        <v>13688009</v>
      </c>
    </row>
    <row r="50" spans="1:6" ht="15.6" x14ac:dyDescent="0.3">
      <c r="A50" s="4">
        <v>44</v>
      </c>
      <c r="B50" s="5" t="s">
        <v>479</v>
      </c>
      <c r="C50" s="5" t="s">
        <v>480</v>
      </c>
      <c r="D50" s="6">
        <v>639273</v>
      </c>
      <c r="E50" s="6">
        <v>115069</v>
      </c>
      <c r="F50" s="6">
        <f t="shared" si="0"/>
        <v>754342</v>
      </c>
    </row>
    <row r="51" spans="1:6" ht="15.6" x14ac:dyDescent="0.3">
      <c r="A51" s="4">
        <v>45</v>
      </c>
      <c r="B51" s="5" t="s">
        <v>481</v>
      </c>
      <c r="C51" s="5" t="s">
        <v>482</v>
      </c>
      <c r="D51" s="6">
        <v>188700</v>
      </c>
      <c r="E51" s="6">
        <f>D51*18%</f>
        <v>33966</v>
      </c>
      <c r="F51" s="6">
        <f t="shared" si="0"/>
        <v>222666</v>
      </c>
    </row>
    <row r="52" spans="1:6" ht="15.6" x14ac:dyDescent="0.3">
      <c r="A52" s="4">
        <v>46</v>
      </c>
      <c r="B52" s="5" t="s">
        <v>141</v>
      </c>
      <c r="C52" s="5" t="s">
        <v>483</v>
      </c>
      <c r="D52" s="6">
        <v>70000000</v>
      </c>
      <c r="E52" s="6">
        <v>12600000</v>
      </c>
      <c r="F52" s="6">
        <f t="shared" si="0"/>
        <v>82600000</v>
      </c>
    </row>
    <row r="53" spans="1:6" ht="15.6" x14ac:dyDescent="0.3">
      <c r="A53" s="4">
        <v>47</v>
      </c>
      <c r="B53" s="5" t="s">
        <v>141</v>
      </c>
      <c r="C53" s="5" t="s">
        <v>484</v>
      </c>
      <c r="D53" s="6">
        <v>937000</v>
      </c>
      <c r="E53" s="6">
        <v>168660</v>
      </c>
      <c r="F53" s="6">
        <f t="shared" si="0"/>
        <v>1105660</v>
      </c>
    </row>
    <row r="54" spans="1:6" ht="15.6" x14ac:dyDescent="0.3">
      <c r="A54" s="4">
        <v>48</v>
      </c>
      <c r="B54" s="5" t="s">
        <v>485</v>
      </c>
      <c r="C54" s="5" t="s">
        <v>486</v>
      </c>
      <c r="D54" s="6">
        <f>22500000+1300000</f>
        <v>23800000</v>
      </c>
      <c r="E54" s="6">
        <v>4050000</v>
      </c>
      <c r="F54" s="6">
        <f t="shared" si="0"/>
        <v>27850000</v>
      </c>
    </row>
    <row r="55" spans="1:6" ht="15.6" x14ac:dyDescent="0.3">
      <c r="A55" s="4">
        <v>49</v>
      </c>
      <c r="B55" s="5" t="s">
        <v>487</v>
      </c>
      <c r="C55" s="5" t="s">
        <v>488</v>
      </c>
      <c r="D55" s="6">
        <v>2600000</v>
      </c>
      <c r="E55" s="6">
        <v>468000</v>
      </c>
      <c r="F55" s="6">
        <f t="shared" si="0"/>
        <v>3068000</v>
      </c>
    </row>
    <row r="56" spans="1:6" ht="15.6" x14ac:dyDescent="0.3">
      <c r="A56" s="4">
        <v>50</v>
      </c>
      <c r="B56" s="5" t="s">
        <v>489</v>
      </c>
      <c r="C56" s="5" t="s">
        <v>490</v>
      </c>
      <c r="D56" s="6">
        <v>2632000</v>
      </c>
      <c r="E56" s="6">
        <v>473760</v>
      </c>
      <c r="F56" s="6">
        <f t="shared" si="0"/>
        <v>3105760</v>
      </c>
    </row>
    <row r="57" spans="1:6" ht="15.6" x14ac:dyDescent="0.3">
      <c r="A57" s="4">
        <v>51</v>
      </c>
      <c r="B57" s="5" t="s">
        <v>491</v>
      </c>
      <c r="C57" s="5" t="s">
        <v>492</v>
      </c>
      <c r="D57" s="6">
        <v>51000</v>
      </c>
      <c r="E57" s="6">
        <v>9180</v>
      </c>
      <c r="F57" s="6">
        <f t="shared" si="0"/>
        <v>60180</v>
      </c>
    </row>
    <row r="58" spans="1:6" ht="15.6" x14ac:dyDescent="0.3">
      <c r="A58" s="4">
        <v>52</v>
      </c>
      <c r="B58" s="5" t="s">
        <v>493</v>
      </c>
      <c r="C58" s="5" t="s">
        <v>48</v>
      </c>
      <c r="D58" s="6">
        <v>1900000</v>
      </c>
      <c r="E58" s="6">
        <v>342000</v>
      </c>
      <c r="F58" s="6">
        <f t="shared" si="0"/>
        <v>2242000</v>
      </c>
    </row>
    <row r="59" spans="1:6" ht="15.6" x14ac:dyDescent="0.3">
      <c r="A59" s="4">
        <v>53</v>
      </c>
      <c r="B59" s="5" t="s">
        <v>494</v>
      </c>
      <c r="C59" s="5" t="s">
        <v>495</v>
      </c>
      <c r="D59" s="6">
        <v>2525000</v>
      </c>
      <c r="E59" s="6">
        <v>454500</v>
      </c>
      <c r="F59" s="6">
        <f t="shared" si="0"/>
        <v>2979500</v>
      </c>
    </row>
    <row r="60" spans="1:6" ht="15.6" x14ac:dyDescent="0.3">
      <c r="A60" s="4">
        <v>54</v>
      </c>
      <c r="B60" s="5" t="s">
        <v>123</v>
      </c>
      <c r="C60" s="5" t="s">
        <v>496</v>
      </c>
      <c r="D60" s="6">
        <v>7500000</v>
      </c>
      <c r="E60" s="6">
        <v>1350000</v>
      </c>
      <c r="F60" s="6">
        <f t="shared" si="0"/>
        <v>8850000</v>
      </c>
    </row>
    <row r="61" spans="1:6" ht="15.6" x14ac:dyDescent="0.3">
      <c r="A61" s="4">
        <v>55</v>
      </c>
      <c r="B61" s="5" t="s">
        <v>497</v>
      </c>
      <c r="C61" s="5" t="s">
        <v>498</v>
      </c>
      <c r="D61" s="6">
        <v>663200</v>
      </c>
      <c r="E61" s="6">
        <v>119376</v>
      </c>
      <c r="F61" s="6">
        <f t="shared" si="0"/>
        <v>782576</v>
      </c>
    </row>
    <row r="62" spans="1:6" ht="15.6" x14ac:dyDescent="0.3">
      <c r="A62" s="4">
        <v>56</v>
      </c>
      <c r="B62" s="5" t="s">
        <v>497</v>
      </c>
      <c r="C62" s="5" t="s">
        <v>499</v>
      </c>
      <c r="D62" s="6">
        <v>1800000</v>
      </c>
      <c r="E62" s="6">
        <v>324000</v>
      </c>
      <c r="F62" s="6">
        <f t="shared" si="0"/>
        <v>2124000</v>
      </c>
    </row>
    <row r="63" spans="1:6" ht="15.6" x14ac:dyDescent="0.3">
      <c r="A63" s="4">
        <v>57</v>
      </c>
      <c r="B63" s="5" t="s">
        <v>469</v>
      </c>
      <c r="C63" s="5" t="s">
        <v>500</v>
      </c>
      <c r="D63" s="6">
        <v>480000</v>
      </c>
      <c r="E63" s="6">
        <v>86400</v>
      </c>
      <c r="F63" s="6">
        <f t="shared" si="0"/>
        <v>566400</v>
      </c>
    </row>
    <row r="64" spans="1:6" ht="15.6" x14ac:dyDescent="0.3">
      <c r="A64" s="4">
        <v>58</v>
      </c>
      <c r="B64" s="5" t="s">
        <v>501</v>
      </c>
      <c r="C64" s="5" t="s">
        <v>37</v>
      </c>
      <c r="D64" s="6">
        <v>7400000</v>
      </c>
      <c r="E64" s="6">
        <v>1332000</v>
      </c>
      <c r="F64" s="6">
        <f t="shared" si="0"/>
        <v>8732000</v>
      </c>
    </row>
    <row r="65" spans="1:6" ht="15.6" x14ac:dyDescent="0.3">
      <c r="A65" s="4">
        <v>59</v>
      </c>
      <c r="B65" s="5" t="s">
        <v>33</v>
      </c>
      <c r="C65" s="5" t="s">
        <v>502</v>
      </c>
      <c r="D65" s="6">
        <v>39200000</v>
      </c>
      <c r="E65" s="6">
        <v>7056000</v>
      </c>
      <c r="F65" s="6">
        <f t="shared" si="0"/>
        <v>46256000</v>
      </c>
    </row>
    <row r="66" spans="1:6" ht="15.6" x14ac:dyDescent="0.3">
      <c r="A66" s="4">
        <v>60</v>
      </c>
      <c r="B66" s="5" t="s">
        <v>33</v>
      </c>
      <c r="C66" s="5" t="s">
        <v>502</v>
      </c>
      <c r="D66" s="8">
        <v>14500000</v>
      </c>
      <c r="E66" s="6">
        <f>D66*0.18</f>
        <v>2610000</v>
      </c>
      <c r="F66" s="6">
        <f t="shared" si="0"/>
        <v>17110000</v>
      </c>
    </row>
    <row r="67" spans="1:6" ht="15.6" x14ac:dyDescent="0.3">
      <c r="A67" s="4">
        <v>61</v>
      </c>
      <c r="B67" s="5" t="s">
        <v>503</v>
      </c>
      <c r="C67" s="5" t="s">
        <v>504</v>
      </c>
      <c r="D67" s="6">
        <v>850000</v>
      </c>
      <c r="E67" s="6">
        <v>153000</v>
      </c>
      <c r="F67" s="6">
        <f t="shared" si="0"/>
        <v>1003000</v>
      </c>
    </row>
    <row r="68" spans="1:6" ht="15.6" x14ac:dyDescent="0.3">
      <c r="A68" s="4">
        <v>62</v>
      </c>
      <c r="B68" s="5" t="s">
        <v>443</v>
      </c>
      <c r="C68" s="5" t="s">
        <v>505</v>
      </c>
      <c r="D68" s="6">
        <v>1650000</v>
      </c>
      <c r="E68" s="6">
        <v>297000</v>
      </c>
      <c r="F68" s="6">
        <f t="shared" si="0"/>
        <v>1947000</v>
      </c>
    </row>
    <row r="69" spans="1:6" ht="15.6" x14ac:dyDescent="0.3">
      <c r="A69" s="4">
        <v>63</v>
      </c>
      <c r="B69" s="5" t="s">
        <v>475</v>
      </c>
      <c r="C69" s="5" t="s">
        <v>506</v>
      </c>
      <c r="D69" s="6">
        <v>137688</v>
      </c>
      <c r="E69" s="6">
        <v>24784</v>
      </c>
      <c r="F69" s="6">
        <f t="shared" si="0"/>
        <v>162472</v>
      </c>
    </row>
    <row r="70" spans="1:6" ht="15.6" x14ac:dyDescent="0.3">
      <c r="A70" s="4">
        <v>64</v>
      </c>
      <c r="B70" s="5" t="s">
        <v>507</v>
      </c>
      <c r="C70" s="5" t="s">
        <v>508</v>
      </c>
      <c r="D70" s="6">
        <v>660160</v>
      </c>
      <c r="E70" s="6">
        <v>118828</v>
      </c>
      <c r="F70" s="6">
        <f t="shared" si="0"/>
        <v>778988</v>
      </c>
    </row>
    <row r="71" spans="1:6" ht="15.6" x14ac:dyDescent="0.3">
      <c r="A71" s="4">
        <v>65</v>
      </c>
      <c r="B71" s="5" t="s">
        <v>174</v>
      </c>
      <c r="C71" s="5" t="s">
        <v>175</v>
      </c>
      <c r="D71" s="6">
        <v>21644000</v>
      </c>
      <c r="E71" s="6">
        <v>3895920</v>
      </c>
      <c r="F71" s="6">
        <f t="shared" si="0"/>
        <v>25539920</v>
      </c>
    </row>
    <row r="72" spans="1:6" ht="15.6" x14ac:dyDescent="0.3">
      <c r="A72" s="4">
        <v>66</v>
      </c>
      <c r="B72" s="5" t="s">
        <v>509</v>
      </c>
      <c r="C72" s="5" t="s">
        <v>510</v>
      </c>
      <c r="D72" s="6">
        <v>150000</v>
      </c>
      <c r="E72" s="6">
        <v>27000</v>
      </c>
      <c r="F72" s="6">
        <f t="shared" si="0"/>
        <v>177000</v>
      </c>
    </row>
    <row r="73" spans="1:6" ht="15.6" x14ac:dyDescent="0.3">
      <c r="A73" s="4">
        <v>67</v>
      </c>
      <c r="B73" s="5" t="s">
        <v>270</v>
      </c>
      <c r="C73" s="5" t="s">
        <v>511</v>
      </c>
      <c r="D73" s="6">
        <v>1750000</v>
      </c>
      <c r="E73" s="6">
        <v>315000</v>
      </c>
      <c r="F73" s="6">
        <f t="shared" si="0"/>
        <v>2065000</v>
      </c>
    </row>
    <row r="74" spans="1:6" ht="15.6" x14ac:dyDescent="0.3">
      <c r="A74" s="4">
        <v>68</v>
      </c>
      <c r="B74" s="5" t="s">
        <v>481</v>
      </c>
      <c r="C74" s="5" t="s">
        <v>512</v>
      </c>
      <c r="D74" s="6">
        <v>281500</v>
      </c>
      <c r="E74" s="6">
        <v>50670</v>
      </c>
      <c r="F74" s="6">
        <f t="shared" si="0"/>
        <v>332170</v>
      </c>
    </row>
    <row r="75" spans="1:6" ht="15.6" x14ac:dyDescent="0.3">
      <c r="A75" s="4">
        <v>69</v>
      </c>
      <c r="B75" s="5" t="s">
        <v>79</v>
      </c>
      <c r="C75" s="5" t="s">
        <v>513</v>
      </c>
      <c r="D75" s="6">
        <v>2125000</v>
      </c>
      <c r="E75" s="6">
        <v>382500</v>
      </c>
      <c r="F75" s="6">
        <f t="shared" si="0"/>
        <v>2507500</v>
      </c>
    </row>
    <row r="76" spans="1:6" ht="15.6" x14ac:dyDescent="0.3">
      <c r="A76" s="4">
        <v>70</v>
      </c>
      <c r="B76" s="5" t="s">
        <v>514</v>
      </c>
      <c r="C76" s="5" t="s">
        <v>515</v>
      </c>
      <c r="D76" s="6">
        <v>1147000</v>
      </c>
      <c r="E76" s="6">
        <v>206460</v>
      </c>
      <c r="F76" s="6">
        <f t="shared" ref="F76:F103" si="1">D76+E76</f>
        <v>1353460</v>
      </c>
    </row>
    <row r="77" spans="1:6" ht="15.6" x14ac:dyDescent="0.3">
      <c r="A77" s="4">
        <v>71</v>
      </c>
      <c r="B77" s="5" t="s">
        <v>30</v>
      </c>
      <c r="C77" s="5" t="s">
        <v>516</v>
      </c>
      <c r="D77" s="6">
        <v>3200000</v>
      </c>
      <c r="E77" s="6">
        <v>576000</v>
      </c>
      <c r="F77" s="6">
        <f t="shared" si="1"/>
        <v>3776000</v>
      </c>
    </row>
    <row r="78" spans="1:6" ht="15.6" x14ac:dyDescent="0.3">
      <c r="A78" s="4">
        <v>72</v>
      </c>
      <c r="B78" s="5" t="s">
        <v>517</v>
      </c>
      <c r="C78" s="5" t="s">
        <v>518</v>
      </c>
      <c r="D78" s="6">
        <v>921500</v>
      </c>
      <c r="E78" s="6">
        <v>165870</v>
      </c>
      <c r="F78" s="6">
        <f t="shared" si="1"/>
        <v>1087370</v>
      </c>
    </row>
    <row r="79" spans="1:6" ht="15.6" x14ac:dyDescent="0.3">
      <c r="A79" s="4">
        <v>73</v>
      </c>
      <c r="B79" s="5" t="s">
        <v>123</v>
      </c>
      <c r="C79" s="5" t="s">
        <v>519</v>
      </c>
      <c r="D79" s="6">
        <v>1014300</v>
      </c>
      <c r="E79" s="6">
        <v>182574</v>
      </c>
      <c r="F79" s="6">
        <f t="shared" si="1"/>
        <v>1196874</v>
      </c>
    </row>
    <row r="80" spans="1:6" ht="15.6" x14ac:dyDescent="0.3">
      <c r="A80" s="4">
        <v>74</v>
      </c>
      <c r="B80" s="5" t="s">
        <v>520</v>
      </c>
      <c r="C80" s="5" t="s">
        <v>521</v>
      </c>
      <c r="D80" s="6">
        <v>358378</v>
      </c>
      <c r="E80" s="6">
        <v>64508</v>
      </c>
      <c r="F80" s="6">
        <f t="shared" si="1"/>
        <v>422886</v>
      </c>
    </row>
    <row r="81" spans="1:6" ht="15.6" x14ac:dyDescent="0.3">
      <c r="A81" s="4">
        <v>75</v>
      </c>
      <c r="B81" s="5" t="s">
        <v>522</v>
      </c>
      <c r="C81" s="5" t="s">
        <v>523</v>
      </c>
      <c r="D81" s="6">
        <v>4100000</v>
      </c>
      <c r="E81" s="6">
        <v>738000</v>
      </c>
      <c r="F81" s="6">
        <f>D81+E81</f>
        <v>4838000</v>
      </c>
    </row>
    <row r="82" spans="1:6" ht="31.2" x14ac:dyDescent="0.3">
      <c r="A82" s="4">
        <v>76</v>
      </c>
      <c r="B82" s="5" t="s">
        <v>274</v>
      </c>
      <c r="C82" s="10" t="s">
        <v>524</v>
      </c>
      <c r="D82" s="8">
        <f>110882+922938+486284+1860894</f>
        <v>3380998</v>
      </c>
      <c r="E82" s="6">
        <f>D82*0.18</f>
        <v>608579.64</v>
      </c>
      <c r="F82" s="6">
        <f t="shared" si="1"/>
        <v>3989577.64</v>
      </c>
    </row>
    <row r="83" spans="1:6" ht="15.6" x14ac:dyDescent="0.3">
      <c r="A83" s="4">
        <v>77</v>
      </c>
      <c r="B83" s="5" t="s">
        <v>148</v>
      </c>
      <c r="C83" s="5" t="s">
        <v>53</v>
      </c>
      <c r="D83" s="8">
        <v>531200</v>
      </c>
      <c r="E83" s="6">
        <f>D83*0.18</f>
        <v>95616</v>
      </c>
      <c r="F83" s="6">
        <f t="shared" si="1"/>
        <v>626816</v>
      </c>
    </row>
    <row r="84" spans="1:6" ht="15.6" x14ac:dyDescent="0.3">
      <c r="A84" s="4">
        <v>78</v>
      </c>
      <c r="B84" s="5" t="s">
        <v>143</v>
      </c>
      <c r="C84" s="5" t="s">
        <v>525</v>
      </c>
      <c r="D84" s="8">
        <v>82500</v>
      </c>
      <c r="E84" s="6">
        <f>D84*0.18</f>
        <v>14850</v>
      </c>
      <c r="F84" s="6">
        <f t="shared" si="1"/>
        <v>97350</v>
      </c>
    </row>
    <row r="85" spans="1:6" ht="15.6" x14ac:dyDescent="0.3">
      <c r="A85" s="4">
        <v>79</v>
      </c>
      <c r="B85" s="5" t="s">
        <v>526</v>
      </c>
      <c r="C85" s="5" t="s">
        <v>527</v>
      </c>
      <c r="D85" s="8">
        <v>2135000</v>
      </c>
      <c r="E85" s="6">
        <f>D85*0.28</f>
        <v>597800</v>
      </c>
      <c r="F85" s="6">
        <f t="shared" si="1"/>
        <v>2732800</v>
      </c>
    </row>
    <row r="86" spans="1:6" ht="15.6" x14ac:dyDescent="0.3">
      <c r="A86" s="4">
        <v>80</v>
      </c>
      <c r="B86" s="5" t="s">
        <v>526</v>
      </c>
      <c r="C86" s="5" t="s">
        <v>528</v>
      </c>
      <c r="D86" s="8">
        <v>4130530</v>
      </c>
      <c r="E86" s="6">
        <f t="shared" ref="E86:E103" si="2">D86*0.18</f>
        <v>743495.4</v>
      </c>
      <c r="F86" s="6">
        <f t="shared" si="1"/>
        <v>4874025.4000000004</v>
      </c>
    </row>
    <row r="87" spans="1:6" ht="15.6" x14ac:dyDescent="0.3">
      <c r="A87" s="4">
        <v>81</v>
      </c>
      <c r="B87" s="5" t="s">
        <v>529</v>
      </c>
      <c r="C87" s="5" t="s">
        <v>41</v>
      </c>
      <c r="D87" s="8">
        <v>2400000</v>
      </c>
      <c r="E87" s="6">
        <f t="shared" si="2"/>
        <v>432000</v>
      </c>
      <c r="F87" s="6">
        <f t="shared" si="1"/>
        <v>2832000</v>
      </c>
    </row>
    <row r="88" spans="1:6" ht="15.6" x14ac:dyDescent="0.3">
      <c r="A88" s="4">
        <v>82</v>
      </c>
      <c r="B88" s="5" t="s">
        <v>171</v>
      </c>
      <c r="C88" s="5" t="s">
        <v>37</v>
      </c>
      <c r="D88" s="8">
        <f>1277250</f>
        <v>1277250</v>
      </c>
      <c r="E88" s="6">
        <f t="shared" si="2"/>
        <v>229905</v>
      </c>
      <c r="F88" s="6">
        <f t="shared" si="1"/>
        <v>1507155</v>
      </c>
    </row>
    <row r="89" spans="1:6" ht="15.6" x14ac:dyDescent="0.3">
      <c r="A89" s="4">
        <v>83</v>
      </c>
      <c r="B89" s="5" t="s">
        <v>171</v>
      </c>
      <c r="C89" s="5" t="s">
        <v>530</v>
      </c>
      <c r="D89" s="8">
        <v>1799424</v>
      </c>
      <c r="E89" s="6">
        <f t="shared" si="2"/>
        <v>323896.32000000001</v>
      </c>
      <c r="F89" s="6">
        <f t="shared" si="1"/>
        <v>2123320.3199999998</v>
      </c>
    </row>
    <row r="90" spans="1:6" ht="15.6" x14ac:dyDescent="0.3">
      <c r="A90" s="4">
        <v>84</v>
      </c>
      <c r="B90" s="5" t="s">
        <v>171</v>
      </c>
      <c r="C90" s="5" t="s">
        <v>99</v>
      </c>
      <c r="D90" s="8">
        <v>947500</v>
      </c>
      <c r="E90" s="6">
        <f t="shared" si="2"/>
        <v>170550</v>
      </c>
      <c r="F90" s="6">
        <f t="shared" si="1"/>
        <v>1118050</v>
      </c>
    </row>
    <row r="91" spans="1:6" ht="15.6" x14ac:dyDescent="0.3">
      <c r="A91" s="4">
        <v>85</v>
      </c>
      <c r="B91" s="5" t="s">
        <v>531</v>
      </c>
      <c r="C91" s="5" t="s">
        <v>532</v>
      </c>
      <c r="D91" s="8">
        <v>4600000</v>
      </c>
      <c r="E91" s="6">
        <f t="shared" si="2"/>
        <v>828000</v>
      </c>
      <c r="F91" s="6">
        <f t="shared" si="1"/>
        <v>5428000</v>
      </c>
    </row>
    <row r="92" spans="1:6" ht="15.6" x14ac:dyDescent="0.3">
      <c r="A92" s="4">
        <v>86</v>
      </c>
      <c r="B92" s="5" t="s">
        <v>533</v>
      </c>
      <c r="C92" s="5" t="s">
        <v>534</v>
      </c>
      <c r="D92" s="8">
        <v>1350000</v>
      </c>
      <c r="E92" s="6">
        <f t="shared" si="2"/>
        <v>243000</v>
      </c>
      <c r="F92" s="6">
        <f t="shared" si="1"/>
        <v>1593000</v>
      </c>
    </row>
    <row r="93" spans="1:6" ht="15.6" x14ac:dyDescent="0.3">
      <c r="A93" s="4">
        <v>87</v>
      </c>
      <c r="B93" s="5" t="s">
        <v>123</v>
      </c>
      <c r="C93" s="5" t="s">
        <v>535</v>
      </c>
      <c r="D93" s="8">
        <v>199800</v>
      </c>
      <c r="E93" s="6">
        <f t="shared" si="2"/>
        <v>35964</v>
      </c>
      <c r="F93" s="6">
        <f t="shared" si="1"/>
        <v>235764</v>
      </c>
    </row>
    <row r="94" spans="1:6" ht="15.6" x14ac:dyDescent="0.3">
      <c r="A94" s="4">
        <v>88</v>
      </c>
      <c r="B94" s="5" t="s">
        <v>406</v>
      </c>
      <c r="C94" s="5" t="s">
        <v>536</v>
      </c>
      <c r="D94" s="6">
        <v>150000</v>
      </c>
      <c r="E94" s="6">
        <f t="shared" si="2"/>
        <v>27000</v>
      </c>
      <c r="F94" s="6">
        <f t="shared" si="1"/>
        <v>177000</v>
      </c>
    </row>
    <row r="95" spans="1:6" ht="15.6" x14ac:dyDescent="0.3">
      <c r="A95" s="4">
        <v>89</v>
      </c>
      <c r="B95" s="5" t="s">
        <v>120</v>
      </c>
      <c r="C95" s="5" t="s">
        <v>537</v>
      </c>
      <c r="D95" s="6">
        <v>1096228</v>
      </c>
      <c r="E95" s="6">
        <f t="shared" si="2"/>
        <v>197321.03999999998</v>
      </c>
      <c r="F95" s="6">
        <f t="shared" si="1"/>
        <v>1293549.04</v>
      </c>
    </row>
    <row r="96" spans="1:6" ht="15.6" x14ac:dyDescent="0.3">
      <c r="A96" s="4">
        <v>90</v>
      </c>
      <c r="B96" s="5" t="s">
        <v>531</v>
      </c>
      <c r="C96" s="5" t="s">
        <v>538</v>
      </c>
      <c r="D96" s="6">
        <v>1170000</v>
      </c>
      <c r="E96" s="6">
        <f t="shared" si="2"/>
        <v>210600</v>
      </c>
      <c r="F96" s="6">
        <f t="shared" si="1"/>
        <v>1380600</v>
      </c>
    </row>
    <row r="97" spans="1:6" ht="15.6" x14ac:dyDescent="0.3">
      <c r="A97" s="4">
        <v>91</v>
      </c>
      <c r="B97" s="5" t="s">
        <v>383</v>
      </c>
      <c r="C97" s="5" t="s">
        <v>539</v>
      </c>
      <c r="D97" s="6">
        <v>2880750</v>
      </c>
      <c r="E97" s="6">
        <f t="shared" si="2"/>
        <v>518535</v>
      </c>
      <c r="F97" s="6">
        <f t="shared" si="1"/>
        <v>3399285</v>
      </c>
    </row>
    <row r="98" spans="1:6" ht="15.6" x14ac:dyDescent="0.3">
      <c r="A98" s="4">
        <v>92</v>
      </c>
      <c r="B98" s="5" t="s">
        <v>475</v>
      </c>
      <c r="C98" s="5" t="s">
        <v>540</v>
      </c>
      <c r="D98" s="6">
        <v>136500</v>
      </c>
      <c r="E98" s="6">
        <f t="shared" si="2"/>
        <v>24570</v>
      </c>
      <c r="F98" s="6">
        <f t="shared" si="1"/>
        <v>161070</v>
      </c>
    </row>
    <row r="99" spans="1:6" ht="15.6" x14ac:dyDescent="0.3">
      <c r="A99" s="4">
        <v>93</v>
      </c>
      <c r="B99" s="5" t="s">
        <v>435</v>
      </c>
      <c r="C99" s="5" t="s">
        <v>436</v>
      </c>
      <c r="D99" s="6">
        <v>1400000</v>
      </c>
      <c r="E99" s="6">
        <f t="shared" si="2"/>
        <v>252000</v>
      </c>
      <c r="F99" s="6">
        <f t="shared" si="1"/>
        <v>1652000</v>
      </c>
    </row>
    <row r="100" spans="1:6" ht="15.6" x14ac:dyDescent="0.3">
      <c r="A100" s="4">
        <v>94</v>
      </c>
      <c r="B100" s="5" t="s">
        <v>383</v>
      </c>
      <c r="C100" s="5" t="s">
        <v>541</v>
      </c>
      <c r="D100" s="6">
        <v>4867500</v>
      </c>
      <c r="E100" s="6">
        <f t="shared" si="2"/>
        <v>876150</v>
      </c>
      <c r="F100" s="6">
        <f t="shared" si="1"/>
        <v>5743650</v>
      </c>
    </row>
    <row r="101" spans="1:6" ht="15.6" x14ac:dyDescent="0.3">
      <c r="A101" s="4">
        <v>95</v>
      </c>
      <c r="B101" s="5" t="s">
        <v>542</v>
      </c>
      <c r="C101" s="5" t="s">
        <v>543</v>
      </c>
      <c r="D101" s="6">
        <v>1240000</v>
      </c>
      <c r="E101" s="6">
        <f t="shared" si="2"/>
        <v>223200</v>
      </c>
      <c r="F101" s="6">
        <f t="shared" si="1"/>
        <v>1463200</v>
      </c>
    </row>
    <row r="102" spans="1:6" ht="15.6" x14ac:dyDescent="0.3">
      <c r="A102" s="4">
        <v>96</v>
      </c>
      <c r="B102" s="5" t="s">
        <v>544</v>
      </c>
      <c r="C102" s="5" t="s">
        <v>545</v>
      </c>
      <c r="D102" s="6">
        <v>12200000</v>
      </c>
      <c r="E102" s="6">
        <f t="shared" si="2"/>
        <v>2196000</v>
      </c>
      <c r="F102" s="6">
        <f t="shared" si="1"/>
        <v>14396000</v>
      </c>
    </row>
    <row r="103" spans="1:6" ht="15.6" x14ac:dyDescent="0.3">
      <c r="A103" s="4">
        <v>97</v>
      </c>
      <c r="B103" s="5" t="s">
        <v>546</v>
      </c>
      <c r="C103" s="5" t="s">
        <v>478</v>
      </c>
      <c r="D103" s="6">
        <v>715847</v>
      </c>
      <c r="E103" s="6">
        <f t="shared" si="2"/>
        <v>128852.45999999999</v>
      </c>
      <c r="F103" s="6">
        <f t="shared" si="1"/>
        <v>844699.46</v>
      </c>
    </row>
    <row r="104" spans="1:6" ht="15.6" x14ac:dyDescent="0.3">
      <c r="A104" s="4"/>
      <c r="B104" s="5"/>
      <c r="C104" s="3" t="s">
        <v>210</v>
      </c>
      <c r="D104" s="11">
        <f t="shared" ref="D104:F104" si="3">SUM(D4:D103)</f>
        <v>712293252</v>
      </c>
      <c r="E104" s="11">
        <f t="shared" si="3"/>
        <v>125305521.86</v>
      </c>
      <c r="F104" s="11">
        <f t="shared" si="3"/>
        <v>837598773.86000001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6D30-BB30-40E6-B2CC-AEA41F5C92EF}">
  <dimension ref="A1:F59"/>
  <sheetViews>
    <sheetView topLeftCell="A36" workbookViewId="0">
      <selection activeCell="F59" sqref="F59"/>
    </sheetView>
  </sheetViews>
  <sheetFormatPr defaultRowHeight="14.4" x14ac:dyDescent="0.3"/>
  <cols>
    <col min="1" max="1" width="6.5546875" customWidth="1"/>
    <col min="2" max="2" width="31.33203125" bestFit="1" customWidth="1"/>
    <col min="3" max="3" width="31" bestFit="1" customWidth="1"/>
    <col min="4" max="4" width="13.88671875" bestFit="1" customWidth="1"/>
    <col min="5" max="5" width="12.6640625" bestFit="1" customWidth="1"/>
    <col min="6" max="6" width="13.88671875" bestFit="1" customWidth="1"/>
  </cols>
  <sheetData>
    <row r="1" spans="1:6" ht="15.6" x14ac:dyDescent="0.3">
      <c r="A1" s="2" t="s">
        <v>547</v>
      </c>
    </row>
    <row r="3" spans="1:6" ht="15.6" x14ac:dyDescent="0.3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spans="1:6" ht="15.6" x14ac:dyDescent="0.3">
      <c r="A4" s="4">
        <v>1</v>
      </c>
      <c r="B4" s="5" t="s">
        <v>406</v>
      </c>
      <c r="C4" s="5" t="s">
        <v>407</v>
      </c>
      <c r="D4" s="6">
        <v>101524320</v>
      </c>
      <c r="E4" s="6">
        <v>18274378</v>
      </c>
      <c r="F4" s="6">
        <f>D4+E4</f>
        <v>119798698</v>
      </c>
    </row>
    <row r="5" spans="1:6" ht="15.6" x14ac:dyDescent="0.3">
      <c r="A5" s="4">
        <v>2</v>
      </c>
      <c r="B5" s="5" t="s">
        <v>548</v>
      </c>
      <c r="C5" s="5" t="s">
        <v>411</v>
      </c>
      <c r="D5" s="6">
        <v>60000000</v>
      </c>
      <c r="E5" s="6">
        <v>10800000</v>
      </c>
      <c r="F5" s="6">
        <f>D5+E5</f>
        <v>70800000</v>
      </c>
    </row>
    <row r="6" spans="1:6" ht="15.6" x14ac:dyDescent="0.3">
      <c r="A6" s="4">
        <v>3</v>
      </c>
      <c r="B6" s="5" t="s">
        <v>416</v>
      </c>
      <c r="C6" s="5" t="s">
        <v>417</v>
      </c>
      <c r="D6" s="6">
        <v>13175000</v>
      </c>
      <c r="E6" s="6">
        <v>2371500</v>
      </c>
      <c r="F6" s="6">
        <f>D6+E6</f>
        <v>15546500</v>
      </c>
    </row>
    <row r="7" spans="1:6" ht="15.6" x14ac:dyDescent="0.3">
      <c r="A7" s="4"/>
      <c r="B7" s="5" t="s">
        <v>416</v>
      </c>
      <c r="C7" s="5" t="s">
        <v>549</v>
      </c>
      <c r="D7" s="6">
        <v>2325000</v>
      </c>
      <c r="E7" s="6">
        <v>418500</v>
      </c>
      <c r="F7" s="6">
        <f>D7+E7</f>
        <v>2743500</v>
      </c>
    </row>
    <row r="8" spans="1:6" ht="15.6" x14ac:dyDescent="0.3">
      <c r="A8" s="4">
        <v>4</v>
      </c>
      <c r="B8" s="5" t="s">
        <v>550</v>
      </c>
      <c r="C8" s="5" t="s">
        <v>413</v>
      </c>
      <c r="D8" s="6">
        <v>5658078</v>
      </c>
      <c r="E8" s="6"/>
      <c r="F8" s="6">
        <v>5658078</v>
      </c>
    </row>
    <row r="9" spans="1:6" ht="15.6" x14ac:dyDescent="0.3">
      <c r="A9" s="4">
        <v>5</v>
      </c>
      <c r="B9" s="5" t="s">
        <v>414</v>
      </c>
      <c r="C9" s="5" t="s">
        <v>532</v>
      </c>
      <c r="D9" s="6">
        <v>17300000</v>
      </c>
      <c r="E9" s="6">
        <v>3114000</v>
      </c>
      <c r="F9" s="6">
        <f t="shared" ref="F9:F58" si="0">D9+E9</f>
        <v>20414000</v>
      </c>
    </row>
    <row r="10" spans="1:6" ht="15.6" x14ac:dyDescent="0.3">
      <c r="A10" s="4">
        <v>6</v>
      </c>
      <c r="B10" s="5" t="s">
        <v>551</v>
      </c>
      <c r="C10" s="5" t="s">
        <v>552</v>
      </c>
      <c r="D10" s="6">
        <v>4501000</v>
      </c>
      <c r="E10" s="6">
        <v>810180</v>
      </c>
      <c r="F10" s="6">
        <f t="shared" si="0"/>
        <v>5311180</v>
      </c>
    </row>
    <row r="11" spans="1:6" ht="15.6" x14ac:dyDescent="0.3">
      <c r="A11" s="4">
        <v>7</v>
      </c>
      <c r="B11" s="5" t="s">
        <v>460</v>
      </c>
      <c r="C11" s="5" t="s">
        <v>553</v>
      </c>
      <c r="D11" s="6">
        <v>1100000</v>
      </c>
      <c r="E11" s="6">
        <v>198000</v>
      </c>
      <c r="F11" s="6">
        <f t="shared" si="0"/>
        <v>1298000</v>
      </c>
    </row>
    <row r="12" spans="1:6" ht="15.6" x14ac:dyDescent="0.3">
      <c r="A12" s="4">
        <v>8</v>
      </c>
      <c r="B12" s="5" t="s">
        <v>554</v>
      </c>
      <c r="C12" s="5" t="s">
        <v>250</v>
      </c>
      <c r="D12" s="6">
        <v>3462550</v>
      </c>
      <c r="E12" s="6">
        <v>623259</v>
      </c>
      <c r="F12" s="6">
        <f t="shared" si="0"/>
        <v>4085809</v>
      </c>
    </row>
    <row r="13" spans="1:6" ht="15.6" x14ac:dyDescent="0.3">
      <c r="A13" s="4">
        <v>9</v>
      </c>
      <c r="B13" s="5" t="s">
        <v>555</v>
      </c>
      <c r="C13" s="5" t="s">
        <v>456</v>
      </c>
      <c r="D13" s="6">
        <v>18009308</v>
      </c>
      <c r="E13" s="6">
        <f>D13*18%</f>
        <v>3241675.44</v>
      </c>
      <c r="F13" s="6">
        <f t="shared" si="0"/>
        <v>21250983.440000001</v>
      </c>
    </row>
    <row r="14" spans="1:6" ht="15.6" x14ac:dyDescent="0.3">
      <c r="A14" s="4">
        <v>10</v>
      </c>
      <c r="B14" s="5" t="s">
        <v>338</v>
      </c>
      <c r="C14" s="5" t="s">
        <v>556</v>
      </c>
      <c r="D14" s="6">
        <v>2225000</v>
      </c>
      <c r="E14" s="6">
        <f>D14*18%</f>
        <v>400500</v>
      </c>
      <c r="F14" s="6">
        <f t="shared" si="0"/>
        <v>2625500</v>
      </c>
    </row>
    <row r="15" spans="1:6" ht="15.6" x14ac:dyDescent="0.3">
      <c r="A15" s="4">
        <v>11</v>
      </c>
      <c r="B15" s="5" t="s">
        <v>439</v>
      </c>
      <c r="C15" s="5" t="s">
        <v>557</v>
      </c>
      <c r="D15" s="6">
        <v>1670000</v>
      </c>
      <c r="E15" s="6">
        <f t="shared" ref="E15:E58" si="1">D15*18%</f>
        <v>300600</v>
      </c>
      <c r="F15" s="6">
        <f t="shared" si="0"/>
        <v>1970600</v>
      </c>
    </row>
    <row r="16" spans="1:6" ht="15.6" x14ac:dyDescent="0.3">
      <c r="A16" s="4">
        <v>12</v>
      </c>
      <c r="B16" s="5" t="s">
        <v>558</v>
      </c>
      <c r="C16" s="5" t="s">
        <v>559</v>
      </c>
      <c r="D16" s="6">
        <v>1630000</v>
      </c>
      <c r="E16" s="6">
        <f t="shared" si="1"/>
        <v>293400</v>
      </c>
      <c r="F16" s="6">
        <f t="shared" si="0"/>
        <v>1923400</v>
      </c>
    </row>
    <row r="17" spans="1:6" ht="15.6" x14ac:dyDescent="0.3">
      <c r="A17" s="4">
        <v>13</v>
      </c>
      <c r="B17" s="5" t="s">
        <v>460</v>
      </c>
      <c r="C17" s="5" t="s">
        <v>560</v>
      </c>
      <c r="D17" s="6">
        <v>1100000</v>
      </c>
      <c r="E17" s="6">
        <f t="shared" si="1"/>
        <v>198000</v>
      </c>
      <c r="F17" s="6">
        <f t="shared" si="0"/>
        <v>1298000</v>
      </c>
    </row>
    <row r="18" spans="1:6" ht="15.6" x14ac:dyDescent="0.3">
      <c r="A18" s="4">
        <v>14</v>
      </c>
      <c r="B18" s="5" t="s">
        <v>152</v>
      </c>
      <c r="C18" s="5" t="s">
        <v>377</v>
      </c>
      <c r="D18" s="6">
        <v>3665000</v>
      </c>
      <c r="E18" s="6">
        <f t="shared" si="1"/>
        <v>659700</v>
      </c>
      <c r="F18" s="6">
        <f t="shared" si="0"/>
        <v>4324700</v>
      </c>
    </row>
    <row r="19" spans="1:6" ht="15.6" x14ac:dyDescent="0.3">
      <c r="A19" s="4">
        <v>15</v>
      </c>
      <c r="B19" s="5" t="s">
        <v>561</v>
      </c>
      <c r="C19" s="5" t="s">
        <v>562</v>
      </c>
      <c r="D19" s="6">
        <v>230000</v>
      </c>
      <c r="E19" s="6">
        <f t="shared" si="1"/>
        <v>41400</v>
      </c>
      <c r="F19" s="6">
        <f t="shared" si="0"/>
        <v>271400</v>
      </c>
    </row>
    <row r="20" spans="1:6" ht="15.6" x14ac:dyDescent="0.3">
      <c r="A20" s="4">
        <v>16</v>
      </c>
      <c r="B20" s="5" t="s">
        <v>458</v>
      </c>
      <c r="C20" s="5" t="s">
        <v>459</v>
      </c>
      <c r="D20" s="6">
        <v>1440000</v>
      </c>
      <c r="E20" s="6">
        <f t="shared" si="1"/>
        <v>259200</v>
      </c>
      <c r="F20" s="6">
        <f t="shared" si="0"/>
        <v>1699200</v>
      </c>
    </row>
    <row r="21" spans="1:6" ht="15.6" x14ac:dyDescent="0.3">
      <c r="A21" s="4">
        <v>17</v>
      </c>
      <c r="B21" s="5" t="s">
        <v>563</v>
      </c>
      <c r="C21" s="5" t="s">
        <v>564</v>
      </c>
      <c r="D21" s="6">
        <v>3225000</v>
      </c>
      <c r="E21" s="6">
        <f t="shared" si="1"/>
        <v>580500</v>
      </c>
      <c r="F21" s="6">
        <f t="shared" si="0"/>
        <v>3805500</v>
      </c>
    </row>
    <row r="22" spans="1:6" ht="15.6" x14ac:dyDescent="0.3">
      <c r="A22" s="4">
        <v>18</v>
      </c>
      <c r="B22" s="5" t="s">
        <v>450</v>
      </c>
      <c r="C22" s="5" t="s">
        <v>500</v>
      </c>
      <c r="D22" s="6">
        <v>528444</v>
      </c>
      <c r="E22" s="6">
        <f t="shared" si="1"/>
        <v>95119.92</v>
      </c>
      <c r="F22" s="6">
        <f t="shared" si="0"/>
        <v>623563.92000000004</v>
      </c>
    </row>
    <row r="23" spans="1:6" ht="15.6" x14ac:dyDescent="0.3">
      <c r="A23" s="4">
        <v>19</v>
      </c>
      <c r="B23" s="5" t="s">
        <v>565</v>
      </c>
      <c r="C23" s="5" t="s">
        <v>566</v>
      </c>
      <c r="D23" s="6">
        <v>2835000</v>
      </c>
      <c r="E23" s="6">
        <f t="shared" si="1"/>
        <v>510300</v>
      </c>
      <c r="F23" s="6">
        <f t="shared" si="0"/>
        <v>3345300</v>
      </c>
    </row>
    <row r="24" spans="1:6" ht="15.6" x14ac:dyDescent="0.3">
      <c r="A24" s="4">
        <v>20</v>
      </c>
      <c r="B24" s="5" t="s">
        <v>83</v>
      </c>
      <c r="C24" s="5" t="s">
        <v>567</v>
      </c>
      <c r="D24" s="6">
        <v>950683</v>
      </c>
      <c r="E24" s="6">
        <f t="shared" si="1"/>
        <v>171122.94</v>
      </c>
      <c r="F24" s="6">
        <f t="shared" si="0"/>
        <v>1121805.94</v>
      </c>
    </row>
    <row r="25" spans="1:6" ht="15.6" x14ac:dyDescent="0.3">
      <c r="A25" s="4">
        <v>21</v>
      </c>
      <c r="B25" s="5" t="s">
        <v>568</v>
      </c>
      <c r="C25" s="5" t="s">
        <v>569</v>
      </c>
      <c r="D25" s="6">
        <v>180375</v>
      </c>
      <c r="E25" s="6">
        <f t="shared" si="1"/>
        <v>32467.5</v>
      </c>
      <c r="F25" s="6">
        <f t="shared" si="0"/>
        <v>212842.5</v>
      </c>
    </row>
    <row r="26" spans="1:6" ht="15.6" x14ac:dyDescent="0.3">
      <c r="A26" s="4">
        <v>22</v>
      </c>
      <c r="B26" s="5" t="s">
        <v>332</v>
      </c>
      <c r="C26" s="5" t="s">
        <v>570</v>
      </c>
      <c r="D26" s="6">
        <v>210000</v>
      </c>
      <c r="E26" s="6">
        <f t="shared" si="1"/>
        <v>37800</v>
      </c>
      <c r="F26" s="6">
        <f t="shared" si="0"/>
        <v>247800</v>
      </c>
    </row>
    <row r="27" spans="1:6" ht="15.6" x14ac:dyDescent="0.3">
      <c r="A27" s="4">
        <v>23</v>
      </c>
      <c r="B27" s="5" t="s">
        <v>141</v>
      </c>
      <c r="C27" s="5" t="s">
        <v>571</v>
      </c>
      <c r="D27" s="6">
        <v>386000</v>
      </c>
      <c r="E27" s="6">
        <f t="shared" si="1"/>
        <v>69480</v>
      </c>
      <c r="F27" s="6">
        <f t="shared" si="0"/>
        <v>455480</v>
      </c>
    </row>
    <row r="28" spans="1:6" ht="15.6" x14ac:dyDescent="0.3">
      <c r="A28" s="4">
        <v>24</v>
      </c>
      <c r="B28" s="5" t="s">
        <v>155</v>
      </c>
      <c r="C28" s="5" t="s">
        <v>37</v>
      </c>
      <c r="D28" s="16">
        <v>3750000</v>
      </c>
      <c r="E28" s="6">
        <f t="shared" si="1"/>
        <v>675000</v>
      </c>
      <c r="F28" s="6">
        <f t="shared" si="0"/>
        <v>4425000</v>
      </c>
    </row>
    <row r="29" spans="1:6" ht="15.6" x14ac:dyDescent="0.3">
      <c r="A29" s="4">
        <v>25</v>
      </c>
      <c r="B29" s="5" t="s">
        <v>479</v>
      </c>
      <c r="C29" s="5" t="s">
        <v>572</v>
      </c>
      <c r="D29" s="6">
        <v>442204</v>
      </c>
      <c r="E29" s="6">
        <f t="shared" si="1"/>
        <v>79596.72</v>
      </c>
      <c r="F29" s="6">
        <f t="shared" si="0"/>
        <v>521800.72</v>
      </c>
    </row>
    <row r="30" spans="1:6" ht="15.6" x14ac:dyDescent="0.3">
      <c r="A30" s="4">
        <v>26</v>
      </c>
      <c r="B30" s="5" t="s">
        <v>251</v>
      </c>
      <c r="C30" s="5" t="s">
        <v>472</v>
      </c>
      <c r="D30" s="6">
        <v>63525200</v>
      </c>
      <c r="E30" s="6">
        <f t="shared" si="1"/>
        <v>11434536</v>
      </c>
      <c r="F30" s="6">
        <f t="shared" si="0"/>
        <v>74959736</v>
      </c>
    </row>
    <row r="31" spans="1:6" ht="15.6" x14ac:dyDescent="0.3">
      <c r="A31" s="4">
        <v>27</v>
      </c>
      <c r="B31" s="5" t="s">
        <v>383</v>
      </c>
      <c r="C31" s="5" t="s">
        <v>573</v>
      </c>
      <c r="D31" s="6">
        <v>8495792</v>
      </c>
      <c r="E31" s="6">
        <f t="shared" si="1"/>
        <v>1529242.56</v>
      </c>
      <c r="F31" s="6">
        <f t="shared" si="0"/>
        <v>10025034.560000001</v>
      </c>
    </row>
    <row r="32" spans="1:6" ht="15.6" x14ac:dyDescent="0.3">
      <c r="A32" s="4">
        <v>28</v>
      </c>
      <c r="B32" s="5" t="s">
        <v>574</v>
      </c>
      <c r="C32" s="5" t="s">
        <v>438</v>
      </c>
      <c r="D32" s="6">
        <v>1460000</v>
      </c>
      <c r="E32" s="6">
        <f t="shared" si="1"/>
        <v>262800</v>
      </c>
      <c r="F32" s="6">
        <f t="shared" si="0"/>
        <v>1722800</v>
      </c>
    </row>
    <row r="33" spans="1:6" ht="15.6" x14ac:dyDescent="0.3">
      <c r="A33" s="4">
        <v>29</v>
      </c>
      <c r="B33" s="5" t="s">
        <v>120</v>
      </c>
      <c r="C33" s="5" t="s">
        <v>336</v>
      </c>
      <c r="D33" s="6">
        <v>3280545</v>
      </c>
      <c r="E33" s="6">
        <f t="shared" si="1"/>
        <v>590498.1</v>
      </c>
      <c r="F33" s="6">
        <f t="shared" si="0"/>
        <v>3871043.1</v>
      </c>
    </row>
    <row r="34" spans="1:6" ht="15.6" x14ac:dyDescent="0.3">
      <c r="A34" s="4">
        <v>30</v>
      </c>
      <c r="B34" s="5" t="s">
        <v>575</v>
      </c>
      <c r="C34" s="5" t="s">
        <v>285</v>
      </c>
      <c r="D34" s="6">
        <v>900000</v>
      </c>
      <c r="E34" s="6">
        <f t="shared" si="1"/>
        <v>162000</v>
      </c>
      <c r="F34" s="6">
        <f t="shared" si="0"/>
        <v>1062000</v>
      </c>
    </row>
    <row r="35" spans="1:6" ht="15.6" x14ac:dyDescent="0.3">
      <c r="A35" s="4">
        <v>31</v>
      </c>
      <c r="B35" s="5" t="s">
        <v>576</v>
      </c>
      <c r="C35" s="5" t="s">
        <v>577</v>
      </c>
      <c r="D35" s="6">
        <v>3135000</v>
      </c>
      <c r="E35" s="6">
        <f t="shared" si="1"/>
        <v>564300</v>
      </c>
      <c r="F35" s="6">
        <f t="shared" si="0"/>
        <v>3699300</v>
      </c>
    </row>
    <row r="36" spans="1:6" ht="15.6" x14ac:dyDescent="0.3">
      <c r="A36" s="4">
        <v>32</v>
      </c>
      <c r="B36" s="5" t="s">
        <v>33</v>
      </c>
      <c r="C36" s="5" t="s">
        <v>578</v>
      </c>
      <c r="D36" s="6">
        <v>2450000</v>
      </c>
      <c r="E36" s="6">
        <f t="shared" si="1"/>
        <v>441000</v>
      </c>
      <c r="F36" s="6">
        <f t="shared" si="0"/>
        <v>2891000</v>
      </c>
    </row>
    <row r="37" spans="1:6" ht="15.6" x14ac:dyDescent="0.3">
      <c r="A37" s="4">
        <v>33</v>
      </c>
      <c r="B37" s="5" t="s">
        <v>141</v>
      </c>
      <c r="C37" s="5" t="s">
        <v>579</v>
      </c>
      <c r="D37" s="6">
        <v>1180000</v>
      </c>
      <c r="E37" s="6">
        <f t="shared" si="1"/>
        <v>212400</v>
      </c>
      <c r="F37" s="6">
        <f t="shared" si="0"/>
        <v>1392400</v>
      </c>
    </row>
    <row r="38" spans="1:6" ht="15.6" x14ac:dyDescent="0.3">
      <c r="A38" s="4">
        <v>34</v>
      </c>
      <c r="B38" s="5" t="s">
        <v>406</v>
      </c>
      <c r="C38" s="5" t="s">
        <v>580</v>
      </c>
      <c r="D38" s="6">
        <v>723500</v>
      </c>
      <c r="E38" s="6">
        <f t="shared" si="1"/>
        <v>130230</v>
      </c>
      <c r="F38" s="6">
        <f t="shared" si="0"/>
        <v>853730</v>
      </c>
    </row>
    <row r="39" spans="1:6" ht="15.6" x14ac:dyDescent="0.3">
      <c r="A39" s="4">
        <v>35</v>
      </c>
      <c r="B39" s="5" t="s">
        <v>581</v>
      </c>
      <c r="C39" s="5" t="s">
        <v>582</v>
      </c>
      <c r="D39" s="6">
        <v>239841</v>
      </c>
      <c r="E39" s="6">
        <f t="shared" si="1"/>
        <v>43171.38</v>
      </c>
      <c r="F39" s="6">
        <f t="shared" si="0"/>
        <v>283012.38</v>
      </c>
    </row>
    <row r="40" spans="1:6" ht="15.6" x14ac:dyDescent="0.3">
      <c r="A40" s="4">
        <v>36</v>
      </c>
      <c r="B40" s="5" t="s">
        <v>467</v>
      </c>
      <c r="C40" s="5" t="s">
        <v>583</v>
      </c>
      <c r="D40" s="6">
        <v>705000</v>
      </c>
      <c r="E40" s="6">
        <f t="shared" si="1"/>
        <v>126900</v>
      </c>
      <c r="F40" s="6">
        <f t="shared" si="0"/>
        <v>831900</v>
      </c>
    </row>
    <row r="41" spans="1:6" ht="15.6" x14ac:dyDescent="0.3">
      <c r="A41" s="4">
        <v>37</v>
      </c>
      <c r="B41" s="5" t="s">
        <v>171</v>
      </c>
      <c r="C41" s="5" t="s">
        <v>584</v>
      </c>
      <c r="D41" s="6">
        <v>9600</v>
      </c>
      <c r="E41" s="6">
        <f t="shared" si="1"/>
        <v>1728</v>
      </c>
      <c r="F41" s="6">
        <f t="shared" si="0"/>
        <v>11328</v>
      </c>
    </row>
    <row r="42" spans="1:6" ht="15.6" x14ac:dyDescent="0.3">
      <c r="A42" s="4">
        <v>38</v>
      </c>
      <c r="B42" s="5" t="s">
        <v>171</v>
      </c>
      <c r="C42" s="5" t="s">
        <v>585</v>
      </c>
      <c r="D42" s="6">
        <v>26200</v>
      </c>
      <c r="E42" s="6">
        <f t="shared" si="1"/>
        <v>4716</v>
      </c>
      <c r="F42" s="6">
        <f t="shared" si="0"/>
        <v>30916</v>
      </c>
    </row>
    <row r="43" spans="1:6" ht="15.6" x14ac:dyDescent="0.3">
      <c r="A43" s="4">
        <v>39</v>
      </c>
      <c r="B43" s="5" t="s">
        <v>171</v>
      </c>
      <c r="C43" s="5" t="s">
        <v>586</v>
      </c>
      <c r="D43" s="6">
        <v>736620</v>
      </c>
      <c r="E43" s="6">
        <f t="shared" si="1"/>
        <v>132591.6</v>
      </c>
      <c r="F43" s="6">
        <f t="shared" si="0"/>
        <v>869211.6</v>
      </c>
    </row>
    <row r="44" spans="1:6" ht="15.6" x14ac:dyDescent="0.3">
      <c r="A44" s="4">
        <v>40</v>
      </c>
      <c r="B44" s="5" t="s">
        <v>169</v>
      </c>
      <c r="C44" s="5" t="s">
        <v>250</v>
      </c>
      <c r="D44" s="6">
        <v>610000</v>
      </c>
      <c r="E44" s="6">
        <f t="shared" si="1"/>
        <v>109800</v>
      </c>
      <c r="F44" s="6">
        <f t="shared" si="0"/>
        <v>719800</v>
      </c>
    </row>
    <row r="45" spans="1:6" ht="15.6" x14ac:dyDescent="0.3">
      <c r="A45" s="4">
        <v>41</v>
      </c>
      <c r="B45" s="5" t="s">
        <v>171</v>
      </c>
      <c r="C45" s="5" t="s">
        <v>587</v>
      </c>
      <c r="D45" s="6">
        <v>867800</v>
      </c>
      <c r="E45" s="6">
        <f t="shared" si="1"/>
        <v>156204</v>
      </c>
      <c r="F45" s="6">
        <f t="shared" si="0"/>
        <v>1024004</v>
      </c>
    </row>
    <row r="46" spans="1:6" ht="15.6" x14ac:dyDescent="0.3">
      <c r="A46" s="4">
        <v>42</v>
      </c>
      <c r="B46" s="5" t="s">
        <v>588</v>
      </c>
      <c r="C46" s="5" t="s">
        <v>589</v>
      </c>
      <c r="D46" s="6">
        <v>7550000</v>
      </c>
      <c r="E46" s="6">
        <f t="shared" si="1"/>
        <v>1359000</v>
      </c>
      <c r="F46" s="6">
        <f t="shared" si="0"/>
        <v>8909000</v>
      </c>
    </row>
    <row r="47" spans="1:6" ht="15.6" x14ac:dyDescent="0.3">
      <c r="A47" s="4">
        <v>43</v>
      </c>
      <c r="B47" s="5" t="s">
        <v>590</v>
      </c>
      <c r="C47" s="5" t="s">
        <v>591</v>
      </c>
      <c r="D47" s="6">
        <v>190000</v>
      </c>
      <c r="E47" s="6">
        <f t="shared" si="1"/>
        <v>34200</v>
      </c>
      <c r="F47" s="6">
        <f t="shared" si="0"/>
        <v>224200</v>
      </c>
    </row>
    <row r="48" spans="1:6" ht="15.6" x14ac:dyDescent="0.3">
      <c r="A48" s="4">
        <v>44</v>
      </c>
      <c r="B48" s="5" t="s">
        <v>590</v>
      </c>
      <c r="C48" s="5" t="s">
        <v>592</v>
      </c>
      <c r="D48" s="6">
        <v>222000</v>
      </c>
      <c r="E48" s="6">
        <f t="shared" si="1"/>
        <v>39960</v>
      </c>
      <c r="F48" s="6">
        <f t="shared" si="0"/>
        <v>261960</v>
      </c>
    </row>
    <row r="49" spans="1:6" ht="15.6" x14ac:dyDescent="0.3">
      <c r="A49" s="4">
        <v>45</v>
      </c>
      <c r="B49" s="5" t="s">
        <v>270</v>
      </c>
      <c r="C49" s="5" t="s">
        <v>593</v>
      </c>
      <c r="D49" s="6">
        <v>1785000</v>
      </c>
      <c r="E49" s="6">
        <f t="shared" si="1"/>
        <v>321300</v>
      </c>
      <c r="F49" s="6">
        <f t="shared" si="0"/>
        <v>2106300</v>
      </c>
    </row>
    <row r="50" spans="1:6" ht="15.6" x14ac:dyDescent="0.3">
      <c r="A50" s="4">
        <v>46</v>
      </c>
      <c r="B50" s="5" t="s">
        <v>594</v>
      </c>
      <c r="C50" s="5" t="s">
        <v>478</v>
      </c>
      <c r="D50" s="6">
        <v>1446900</v>
      </c>
      <c r="E50" s="6">
        <f t="shared" si="1"/>
        <v>260442</v>
      </c>
      <c r="F50" s="6">
        <f t="shared" si="0"/>
        <v>1707342</v>
      </c>
    </row>
    <row r="51" spans="1:6" ht="15.6" x14ac:dyDescent="0.3">
      <c r="A51" s="4">
        <v>47</v>
      </c>
      <c r="B51" s="5" t="s">
        <v>479</v>
      </c>
      <c r="C51" s="5" t="s">
        <v>595</v>
      </c>
      <c r="D51" s="6">
        <v>639272</v>
      </c>
      <c r="E51" s="6">
        <f t="shared" si="1"/>
        <v>115068.95999999999</v>
      </c>
      <c r="F51" s="6">
        <f t="shared" si="0"/>
        <v>754340.96</v>
      </c>
    </row>
    <row r="52" spans="1:6" ht="15.6" x14ac:dyDescent="0.3">
      <c r="A52" s="4">
        <v>48</v>
      </c>
      <c r="B52" s="5" t="s">
        <v>596</v>
      </c>
      <c r="C52" s="5" t="s">
        <v>597</v>
      </c>
      <c r="D52" s="6">
        <v>660000</v>
      </c>
      <c r="E52" s="6">
        <f t="shared" si="1"/>
        <v>118800</v>
      </c>
      <c r="F52" s="6">
        <f t="shared" si="0"/>
        <v>778800</v>
      </c>
    </row>
    <row r="53" spans="1:6" ht="15.6" x14ac:dyDescent="0.3">
      <c r="A53" s="4">
        <v>49</v>
      </c>
      <c r="B53" s="5" t="s">
        <v>156</v>
      </c>
      <c r="C53" s="5" t="s">
        <v>157</v>
      </c>
      <c r="D53" s="6">
        <v>400000</v>
      </c>
      <c r="E53" s="6">
        <f t="shared" si="1"/>
        <v>72000</v>
      </c>
      <c r="F53" s="6">
        <f t="shared" si="0"/>
        <v>472000</v>
      </c>
    </row>
    <row r="54" spans="1:6" ht="15.6" x14ac:dyDescent="0.3">
      <c r="A54" s="4">
        <v>50</v>
      </c>
      <c r="B54" s="5" t="s">
        <v>598</v>
      </c>
      <c r="C54" s="5" t="s">
        <v>599</v>
      </c>
      <c r="D54" s="6">
        <v>724365</v>
      </c>
      <c r="E54" s="6">
        <f t="shared" si="1"/>
        <v>130385.7</v>
      </c>
      <c r="F54" s="6">
        <f t="shared" si="0"/>
        <v>854750.7</v>
      </c>
    </row>
    <row r="55" spans="1:6" ht="15.6" x14ac:dyDescent="0.3">
      <c r="A55" s="4">
        <v>51</v>
      </c>
      <c r="B55" s="5" t="s">
        <v>195</v>
      </c>
      <c r="C55" s="5" t="s">
        <v>600</v>
      </c>
      <c r="D55" s="6">
        <v>698400</v>
      </c>
      <c r="E55" s="6">
        <f t="shared" si="1"/>
        <v>125712</v>
      </c>
      <c r="F55" s="6">
        <f t="shared" si="0"/>
        <v>824112</v>
      </c>
    </row>
    <row r="56" spans="1:6" ht="15.6" x14ac:dyDescent="0.3">
      <c r="A56" s="4">
        <v>52</v>
      </c>
      <c r="B56" s="5" t="s">
        <v>601</v>
      </c>
      <c r="C56" s="5" t="s">
        <v>602</v>
      </c>
      <c r="D56" s="6">
        <v>1407120</v>
      </c>
      <c r="E56" s="6">
        <f t="shared" si="1"/>
        <v>253281.59999999998</v>
      </c>
      <c r="F56" s="6">
        <f t="shared" si="0"/>
        <v>1660401.6</v>
      </c>
    </row>
    <row r="57" spans="1:6" ht="15.6" x14ac:dyDescent="0.3">
      <c r="A57" s="4">
        <v>53</v>
      </c>
      <c r="B57" s="5" t="s">
        <v>603</v>
      </c>
      <c r="C57" s="5" t="s">
        <v>604</v>
      </c>
      <c r="D57" s="6">
        <v>795000</v>
      </c>
      <c r="E57" s="6">
        <f t="shared" si="1"/>
        <v>143100</v>
      </c>
      <c r="F57" s="6">
        <f t="shared" si="0"/>
        <v>938100</v>
      </c>
    </row>
    <row r="58" spans="1:6" ht="15.6" x14ac:dyDescent="0.3">
      <c r="A58" s="4">
        <v>54</v>
      </c>
      <c r="B58" s="5" t="s">
        <v>605</v>
      </c>
      <c r="C58" s="5" t="s">
        <v>70</v>
      </c>
      <c r="D58" s="6">
        <v>44754</v>
      </c>
      <c r="E58" s="6">
        <f t="shared" si="1"/>
        <v>8055.7199999999993</v>
      </c>
      <c r="F58" s="6">
        <f t="shared" si="0"/>
        <v>52809.72</v>
      </c>
    </row>
    <row r="59" spans="1:6" ht="15.6" x14ac:dyDescent="0.3">
      <c r="A59" s="5"/>
      <c r="B59" s="5"/>
      <c r="C59" s="3" t="s">
        <v>210</v>
      </c>
      <c r="D59" s="14">
        <f>SUM(D4:D58)</f>
        <v>356430871</v>
      </c>
      <c r="E59" s="14">
        <f>SUM(E4:E58)</f>
        <v>63139103.140000008</v>
      </c>
      <c r="F59" s="14">
        <f>SUM(F4:F58)</f>
        <v>419569974.1400001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12MW CPP</vt:lpstr>
      <vt:lpstr>30MW CPP</vt:lpstr>
      <vt:lpstr>SMS (Induction Furnace)</vt:lpstr>
      <vt:lpstr>SMS (Induction Furnace 15x4)</vt:lpstr>
      <vt:lpstr>Rolling Mill</vt:lpstr>
      <vt:lpstr>Rolling Mill Phase - 2</vt:lpstr>
      <vt:lpstr>DRI (600 TPD) 1st Kiln</vt:lpstr>
      <vt:lpstr>DRI (600 TPD) 2nd Kiln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2023-07-04T07:00:23Z</dcterms:created>
  <dcterms:modified xsi:type="dcterms:W3CDTF">2023-07-04T07:30:35Z</dcterms:modified>
</cp:coreProperties>
</file>