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3-24)-PL157-134-176\"/>
    </mc:Choice>
  </mc:AlternateContent>
  <xr:revisionPtr revIDLastSave="0" documentId="13_ncr:1_{8C7B8432-0E5A-4659-A090-2F6F3EA76C9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definedNames>
    <definedName name="_xlnm.Print_Area" localSheetId="0">working!$A$1:$Y$30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2" l="1"/>
  <c r="O8" i="2"/>
  <c r="P8" i="2" s="1"/>
  <c r="M6" i="2"/>
  <c r="M7" i="2"/>
  <c r="M8" i="2"/>
  <c r="J6" i="2"/>
  <c r="J7" i="2"/>
  <c r="J8" i="2"/>
  <c r="J5" i="2"/>
  <c r="G6" i="2"/>
  <c r="O6" i="2" s="1"/>
  <c r="G7" i="2"/>
  <c r="G8" i="2"/>
  <c r="G5" i="2"/>
  <c r="F9" i="2"/>
  <c r="B6" i="2"/>
  <c r="B7" i="2" s="1"/>
  <c r="B8" i="2" s="1"/>
  <c r="M5" i="2"/>
  <c r="N18" i="1"/>
  <c r="O18" i="1"/>
  <c r="K13" i="1"/>
  <c r="M6" i="4"/>
  <c r="K5" i="4"/>
  <c r="I5" i="4"/>
  <c r="F6" i="4"/>
  <c r="D4" i="4"/>
  <c r="I3" i="3"/>
  <c r="J3" i="3" s="1"/>
  <c r="K3" i="3" s="1"/>
  <c r="M3" i="3" s="1"/>
  <c r="G3" i="3"/>
  <c r="D3" i="3"/>
  <c r="G4" i="1"/>
  <c r="G5" i="1"/>
  <c r="E5" i="1"/>
  <c r="C5" i="1"/>
  <c r="P7" i="2" l="1"/>
  <c r="Q7" i="2" s="1"/>
  <c r="S7" i="2" s="1"/>
  <c r="P6" i="2"/>
  <c r="Q6" i="2"/>
  <c r="S6" i="2" s="1"/>
  <c r="Q8" i="2"/>
  <c r="S8" i="2" s="1"/>
  <c r="G9" i="2"/>
  <c r="O5" i="2"/>
  <c r="O9" i="2" s="1"/>
  <c r="P5" i="2" l="1"/>
  <c r="P9" i="2" s="1"/>
  <c r="Q5" i="2" l="1"/>
  <c r="Q9" i="2" s="1"/>
  <c r="S5" i="2" l="1"/>
  <c r="S9" i="2" s="1"/>
</calcChain>
</file>

<file path=xl/sharedStrings.xml><?xml version="1.0" encoding="utf-8"?>
<sst xmlns="http://schemas.openxmlformats.org/spreadsheetml/2006/main" count="49" uniqueCount="39">
  <si>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</si>
  <si>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</si>
  <si>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</si>
  <si>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</si>
  <si>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</si>
  <si>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</si>
  <si>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</si>
  <si>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</si>
  <si>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</si>
  <si>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</si>
  <si>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</si>
  <si>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</si>
  <si>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</si>
  <si>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</si>
  <si>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</si>
  <si>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</si>
  <si>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</si>
  <si>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</si>
  <si>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</si>
  <si>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</si>
  <si>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</si>
  <si>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</si>
  <si>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</si>
  <si>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</si>
  <si>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</si>
  <si>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</si>
  <si>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</si>
  <si>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</si>
  <si>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1/1.19</t>
  </si>
  <si>
    <t>Floor Level</t>
  </si>
  <si>
    <t>RCC</t>
  </si>
  <si>
    <t>5.As per our site survey we have observed the maintenance of the building is averege and needs maintenance.</t>
  </si>
  <si>
    <t>Basement</t>
  </si>
  <si>
    <t>Ground Floor</t>
  </si>
  <si>
    <t>First Floor</t>
  </si>
  <si>
    <t>Second Floor</t>
  </si>
  <si>
    <t>2.The subject property is consturcted with RCC type structure structure.</t>
  </si>
  <si>
    <t xml:space="preserve">M/S. S.S. NATH &amp; CO.|COMMERCIAL SHOWROOM NO. 46, SECTOR-26, MADHYA MARG, CHANDIGARH, C.P.L. NO.  2884
</t>
  </si>
  <si>
    <t>1. All the details pertaing to the building area statement such as area, floor, etc has been taken from the site survey measurement.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</si>
</sst>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&quot;₹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6" fontId="0" fillId="0" borderId="0" xfId="5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0" applyNumberFormat="1"/>
    <xf numFmtId="9" fontId="0" fillId="0" borderId="0" xfId="2" applyFont="1"/>
    <xf numFmtId="0" fontId="2" fillId="2" borderId="1" xfId="2" applyNumberFormat="1" applyFont="1" applyFill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67" fontId="0" fillId="0" borderId="0" xfId="0" applyNumberFormat="1"/>
    <xf numFmtId="167" fontId="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5" fillId="0" borderId="3" xfId="2" applyNumberFormat="1" applyFont="1" applyBorder="1" applyAlignment="1">
      <alignment horizontal="left" vertical="center"/>
    </xf>
    <xf numFmtId="0" fontId="5" fillId="0" borderId="4" xfId="2" applyNumberFormat="1" applyFont="1" applyBorder="1" applyAlignment="1">
      <alignment horizontal="left" vertical="center"/>
    </xf>
    <xf numFmtId="0" fontId="5" fillId="0" borderId="5" xfId="2" applyNumberFormat="1" applyFont="1" applyBorder="1" applyAlignment="1">
      <alignment horizontal="left" vertical="center"/>
    </xf>
    <xf numFmtId="0" fontId="3" fillId="3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left" vertical="center"/>
    </xf>
    <xf numFmtId="0" fontId="5" fillId="0" borderId="1" xfId="2" applyNumberFormat="1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2" applyNumberFormat="1" applyFont="1" applyBorder="1" applyAlignment="1">
      <alignment vertical="center" wrapText="1"/>
    </xf>
    <xf numFmtId="167" fontId="0" fillId="0" borderId="1" xfId="2" applyNumberFormat="1" applyFont="1" applyBorder="1" applyAlignment="1">
      <alignment vertical="center" wrapText="1"/>
    </xf>
  </cellXfs>
  <cellStyles count="6">
    <cellStyle name="Comma" xfId="5" builtinId="3"/>
    <cellStyle name="Comma 2" xfId="3" xr:uid="{00000000-0005-0000-0000-000002000000}"/>
    <cellStyle name="Currency" xfId="1" builtinId="4"/>
    <cellStyle name="Currency 2" xfId="4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2"/>
  <sheetViews>
    <sheetView tabSelected="1" zoomScale="85" zoomScaleNormal="85" zoomScaleSheetLayoutView="85" zoomScalePageLayoutView="37" workbookViewId="0">
      <selection activeCell="T10" sqref="T10"/>
    </sheetView>
  </sheetViews>
  <sheetFormatPr defaultRowHeight="15" x14ac:dyDescent="0.25"/>
  <cols>
    <col min="2" max="2" width="7.28515625" customWidth="1"/>
    <col min="3" max="3" width="12" customWidth="1"/>
    <col min="4" max="4" width="12.85546875" bestFit="1" customWidth="1"/>
    <col min="5" max="5" width="9.140625" bestFit="1" customWidth="1"/>
    <col min="6" max="6" width="8.42578125" customWidth="1"/>
    <col min="7" max="7" width="17.28515625" customWidth="1"/>
    <col min="8" max="8" width="9" customWidth="1"/>
    <col min="9" max="9" width="9.5703125" bestFit="1" customWidth="1"/>
    <col min="10" max="10" width="10.42578125" customWidth="1"/>
    <col min="11" max="11" width="11.7109375" hidden="1" customWidth="1"/>
    <col min="12" max="12" width="16.85546875" hidden="1" customWidth="1"/>
    <col min="13" max="13" width="6.42578125" hidden="1" customWidth="1"/>
    <col min="14" max="14" width="17.140625" customWidth="1"/>
    <col min="15" max="15" width="16.85546875" hidden="1" customWidth="1"/>
    <col min="16" max="17" width="15.140625" hidden="1" customWidth="1"/>
    <col min="18" max="18" width="11.7109375" hidden="1" customWidth="1"/>
    <col min="19" max="19" width="15.140625" customWidth="1"/>
    <col min="20" max="20" width="9.140625" customWidth="1"/>
    <col min="21" max="21" width="9.28515625" customWidth="1"/>
    <col min="22" max="23" width="19.5703125" customWidth="1"/>
    <col min="26" max="26" width="13.28515625" customWidth="1"/>
    <col min="27" max="27" width="16" customWidth="1"/>
    <col min="29" max="29" width="9.140625" customWidth="1"/>
    <col min="32" max="32" width="13" customWidth="1"/>
    <col min="33" max="33" width="13.7109375" customWidth="1"/>
    <col min="34" max="34" width="17.28515625" customWidth="1"/>
  </cols>
  <sheetData>
    <row r="3" spans="2:23" ht="48.75" customHeight="1" x14ac:dyDescent="0.25">
      <c r="B3" s="21" t="s">
        <v>37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2:23" ht="75" customHeight="1" x14ac:dyDescent="0.25">
      <c r="B4" s="11" t="s">
        <v>0</v>
      </c>
      <c r="C4" s="11" t="s">
        <v>29</v>
      </c>
      <c r="D4" s="11" t="s">
        <v>25</v>
      </c>
      <c r="E4" s="11" t="s">
        <v>1</v>
      </c>
      <c r="F4" s="11" t="s">
        <v>22</v>
      </c>
      <c r="G4" s="11" t="s">
        <v>23</v>
      </c>
      <c r="H4" s="11" t="s">
        <v>24</v>
      </c>
      <c r="I4" s="11" t="s">
        <v>2</v>
      </c>
      <c r="J4" s="11" t="s">
        <v>3</v>
      </c>
      <c r="K4" s="11" t="s">
        <v>4</v>
      </c>
      <c r="L4" s="11" t="s">
        <v>5</v>
      </c>
      <c r="M4" s="11" t="s">
        <v>6</v>
      </c>
      <c r="N4" s="11" t="s">
        <v>7</v>
      </c>
      <c r="O4" s="11" t="s">
        <v>8</v>
      </c>
      <c r="P4" s="11" t="s">
        <v>9</v>
      </c>
      <c r="Q4" s="11" t="s">
        <v>10</v>
      </c>
      <c r="R4" s="11" t="s">
        <v>15</v>
      </c>
      <c r="S4" s="11" t="s">
        <v>11</v>
      </c>
    </row>
    <row r="5" spans="2:23" x14ac:dyDescent="0.25">
      <c r="B5" s="12">
        <v>1</v>
      </c>
      <c r="C5" s="12" t="s">
        <v>32</v>
      </c>
      <c r="D5" s="26">
        <v>10</v>
      </c>
      <c r="E5" s="26" t="s">
        <v>30</v>
      </c>
      <c r="F5" s="26">
        <v>310</v>
      </c>
      <c r="G5" s="26">
        <f>10.764*F5</f>
        <v>3336.8399999999997</v>
      </c>
      <c r="H5" s="26">
        <v>1993</v>
      </c>
      <c r="I5" s="26">
        <v>2023</v>
      </c>
      <c r="J5" s="26">
        <f>I5-H5</f>
        <v>30</v>
      </c>
      <c r="K5" s="26">
        <v>60</v>
      </c>
      <c r="L5" s="26">
        <v>0.1</v>
      </c>
      <c r="M5" s="26">
        <f>(1-L5)/K5</f>
        <v>1.5000000000000001E-2</v>
      </c>
      <c r="N5" s="26">
        <v>1200</v>
      </c>
      <c r="O5" s="26">
        <f>N5*G5</f>
        <v>4004207.9999999995</v>
      </c>
      <c r="P5" s="26">
        <f t="shared" ref="P5:P8" si="0">O5*M5*J5</f>
        <v>1801893.5999999999</v>
      </c>
      <c r="Q5" s="26">
        <f>MAX(O5-P5,0)</f>
        <v>2202314.3999999994</v>
      </c>
      <c r="R5" s="26">
        <v>0</v>
      </c>
      <c r="S5" s="27">
        <f>IF(Q5&gt;L5*O5,Q5*(1-R5),O5*L5)</f>
        <v>2202314.3999999994</v>
      </c>
    </row>
    <row r="6" spans="2:23" ht="27.75" customHeight="1" x14ac:dyDescent="0.25">
      <c r="B6" s="12">
        <f>1+B5</f>
        <v>2</v>
      </c>
      <c r="C6" s="12" t="s">
        <v>33</v>
      </c>
      <c r="D6" s="26">
        <v>12</v>
      </c>
      <c r="E6" s="26" t="s">
        <v>30</v>
      </c>
      <c r="F6" s="26">
        <v>310</v>
      </c>
      <c r="G6" s="26">
        <f t="shared" ref="G6:G8" si="1">10.764*F6</f>
        <v>3336.8399999999997</v>
      </c>
      <c r="H6" s="26">
        <v>1993</v>
      </c>
      <c r="I6" s="26">
        <v>2023</v>
      </c>
      <c r="J6" s="26">
        <f t="shared" ref="J6:J8" si="2">I6-H6</f>
        <v>30</v>
      </c>
      <c r="K6" s="26">
        <v>60</v>
      </c>
      <c r="L6" s="26">
        <v>0.1</v>
      </c>
      <c r="M6" s="26">
        <f t="shared" ref="M6:M8" si="3">(1-L6)/K6</f>
        <v>1.5000000000000001E-2</v>
      </c>
      <c r="N6" s="26">
        <v>1200</v>
      </c>
      <c r="O6" s="26">
        <f t="shared" ref="O6:O8" si="4">N6*G6</f>
        <v>4004207.9999999995</v>
      </c>
      <c r="P6" s="26">
        <f t="shared" si="0"/>
        <v>1801893.5999999999</v>
      </c>
      <c r="Q6" s="26">
        <f t="shared" ref="Q6:Q8" si="5">MAX(O6-P6,0)</f>
        <v>2202314.3999999994</v>
      </c>
      <c r="R6" s="26">
        <v>0</v>
      </c>
      <c r="S6" s="27">
        <f t="shared" ref="S6:S8" si="6">IF(Q6&gt;L6*O6,Q6*(1-R6),O6*L6)</f>
        <v>2202314.3999999994</v>
      </c>
    </row>
    <row r="7" spans="2:23" ht="15.75" customHeight="1" x14ac:dyDescent="0.25">
      <c r="B7" s="12">
        <f t="shared" ref="B7:B8" si="7">1+B6</f>
        <v>3</v>
      </c>
      <c r="C7" s="12" t="s">
        <v>34</v>
      </c>
      <c r="D7" s="26">
        <v>12</v>
      </c>
      <c r="E7" s="26" t="s">
        <v>30</v>
      </c>
      <c r="F7" s="26">
        <v>201</v>
      </c>
      <c r="G7" s="26">
        <f t="shared" si="1"/>
        <v>2163.5639999999999</v>
      </c>
      <c r="H7" s="26">
        <v>1993</v>
      </c>
      <c r="I7" s="26">
        <v>2023</v>
      </c>
      <c r="J7" s="26">
        <f t="shared" si="2"/>
        <v>30</v>
      </c>
      <c r="K7" s="26">
        <v>60</v>
      </c>
      <c r="L7" s="26">
        <v>0.1</v>
      </c>
      <c r="M7" s="26">
        <f t="shared" si="3"/>
        <v>1.5000000000000001E-2</v>
      </c>
      <c r="N7" s="26">
        <v>1200</v>
      </c>
      <c r="O7" s="26">
        <f t="shared" si="4"/>
        <v>2596276.7999999998</v>
      </c>
      <c r="P7" s="26">
        <f t="shared" si="0"/>
        <v>1168324.56</v>
      </c>
      <c r="Q7" s="26">
        <f t="shared" si="5"/>
        <v>1427952.2399999998</v>
      </c>
      <c r="R7" s="26">
        <v>0</v>
      </c>
      <c r="S7" s="27">
        <f t="shared" si="6"/>
        <v>1427952.2399999998</v>
      </c>
    </row>
    <row r="8" spans="2:23" ht="30" x14ac:dyDescent="0.25">
      <c r="B8" s="12">
        <f t="shared" si="7"/>
        <v>4</v>
      </c>
      <c r="C8" s="12" t="s">
        <v>35</v>
      </c>
      <c r="D8" s="26">
        <v>12</v>
      </c>
      <c r="E8" s="26" t="s">
        <v>30</v>
      </c>
      <c r="F8" s="26">
        <v>201</v>
      </c>
      <c r="G8" s="26">
        <f t="shared" si="1"/>
        <v>2163.5639999999999</v>
      </c>
      <c r="H8" s="26">
        <v>1993</v>
      </c>
      <c r="I8" s="26">
        <v>2023</v>
      </c>
      <c r="J8" s="26">
        <f t="shared" si="2"/>
        <v>30</v>
      </c>
      <c r="K8" s="26">
        <v>60</v>
      </c>
      <c r="L8" s="26">
        <v>0.1</v>
      </c>
      <c r="M8" s="26">
        <f t="shared" si="3"/>
        <v>1.5000000000000001E-2</v>
      </c>
      <c r="N8" s="26">
        <v>1200</v>
      </c>
      <c r="O8" s="26">
        <f t="shared" si="4"/>
        <v>2596276.7999999998</v>
      </c>
      <c r="P8" s="26">
        <f t="shared" si="0"/>
        <v>1168324.56</v>
      </c>
      <c r="Q8" s="26">
        <f t="shared" si="5"/>
        <v>1427952.2399999998</v>
      </c>
      <c r="R8" s="26">
        <v>0</v>
      </c>
      <c r="S8" s="27">
        <f t="shared" si="6"/>
        <v>1427952.2399999998</v>
      </c>
    </row>
    <row r="9" spans="2:23" x14ac:dyDescent="0.25">
      <c r="B9" s="22" t="s">
        <v>12</v>
      </c>
      <c r="C9" s="22"/>
      <c r="D9" s="22"/>
      <c r="E9" s="22"/>
      <c r="F9" s="13">
        <f>SUM(F5:F8)</f>
        <v>1022</v>
      </c>
      <c r="G9" s="13">
        <f>SUM(G5:G8)</f>
        <v>11000.807999999999</v>
      </c>
      <c r="H9" s="22"/>
      <c r="I9" s="22"/>
      <c r="J9" s="22"/>
      <c r="K9" s="22"/>
      <c r="L9" s="22"/>
      <c r="M9" s="22"/>
      <c r="N9" s="22"/>
      <c r="O9" s="15">
        <f>SUM(O5:O8)</f>
        <v>13200969.599999998</v>
      </c>
      <c r="P9" s="15">
        <f>SUM(P5:P8)</f>
        <v>5940436.3200000003</v>
      </c>
      <c r="Q9" s="15">
        <f>SUM(Q5:Q8)</f>
        <v>7260533.2799999993</v>
      </c>
      <c r="R9" s="12">
        <v>0</v>
      </c>
      <c r="S9" s="15">
        <f>SUM(S5:S8)</f>
        <v>7260533.2799999993</v>
      </c>
    </row>
    <row r="10" spans="2:23" x14ac:dyDescent="0.25">
      <c r="B10" s="23" t="s">
        <v>13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2:23" ht="15" customHeight="1" x14ac:dyDescent="0.25">
      <c r="B11" s="24" t="s">
        <v>38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2:23" x14ac:dyDescent="0.25">
      <c r="B12" s="18" t="s">
        <v>36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0"/>
      <c r="W12" s="14"/>
    </row>
    <row r="13" spans="2:23" x14ac:dyDescent="0.25">
      <c r="B13" s="18" t="s">
        <v>14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</row>
    <row r="14" spans="2:23" x14ac:dyDescent="0.25">
      <c r="B14" s="18" t="s">
        <v>16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  <c r="V14" s="9"/>
      <c r="W14" s="9"/>
    </row>
    <row r="15" spans="2:23" x14ac:dyDescent="0.25">
      <c r="B15" s="18" t="s">
        <v>31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/>
      <c r="V15" s="9"/>
      <c r="W15" s="9"/>
    </row>
    <row r="16" spans="2:23" x14ac:dyDescent="0.25">
      <c r="B16" s="10"/>
      <c r="C16" s="10"/>
    </row>
    <row r="17" spans="3:14" x14ac:dyDescent="0.25">
      <c r="L17" s="9">
        <v>300000000</v>
      </c>
    </row>
    <row r="18" spans="3:14" ht="66" customHeight="1" x14ac:dyDescent="0.25">
      <c r="C18" s="16"/>
      <c r="D18" s="16"/>
      <c r="L18" s="9"/>
    </row>
    <row r="19" spans="3:14" x14ac:dyDescent="0.25">
      <c r="C19" s="16"/>
      <c r="D19" s="16"/>
      <c r="F19" s="17"/>
      <c r="L19" s="9"/>
      <c r="N19" s="9"/>
    </row>
    <row r="20" spans="3:14" x14ac:dyDescent="0.25">
      <c r="F20" s="17"/>
      <c r="G20" s="14"/>
      <c r="L20" s="9"/>
      <c r="N20" s="9"/>
    </row>
    <row r="21" spans="3:14" x14ac:dyDescent="0.25">
      <c r="C21" s="16"/>
      <c r="D21" s="16"/>
    </row>
    <row r="22" spans="3:14" x14ac:dyDescent="0.25">
      <c r="C22" s="16"/>
      <c r="D22" s="16"/>
    </row>
  </sheetData>
  <mergeCells count="9">
    <mergeCell ref="B3:S3"/>
    <mergeCell ref="B13:S13"/>
    <mergeCell ref="B14:S14"/>
    <mergeCell ref="B15:S15"/>
    <mergeCell ref="B9:E9"/>
    <mergeCell ref="H9:N9"/>
    <mergeCell ref="B10:S10"/>
    <mergeCell ref="B11:S11"/>
    <mergeCell ref="B12:S12"/>
  </mergeCells>
  <pageMargins left="0.7" right="0.7" top="0.75" bottom="0.75" header="0.3" footer="0.3"/>
  <pageSetup scale="54" orientation="portrait" r:id="rId1"/>
  <colBreaks count="1" manualBreakCount="1">
    <brk id="22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F15" sqref="F15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">
        <f>C4*C3</f>
        <v>43560000</v>
      </c>
      <c r="E5" s="1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">
        <v>6000000</v>
      </c>
      <c r="K13">
        <f>M161</f>
        <v>0</v>
      </c>
    </row>
    <row r="16" spans="3:14" x14ac:dyDescent="0.25">
      <c r="N16" t="s">
        <v>28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I3" sqref="I3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04.25" x14ac:dyDescent="0.25">
      <c r="A2" s="2" t="s">
        <v>26</v>
      </c>
      <c r="B2" s="2" t="s">
        <v>18</v>
      </c>
      <c r="C2" s="2" t="s">
        <v>2</v>
      </c>
      <c r="D2" s="2" t="s">
        <v>19</v>
      </c>
      <c r="E2" s="2" t="s">
        <v>20</v>
      </c>
      <c r="F2" s="2" t="s">
        <v>5</v>
      </c>
      <c r="G2" s="2" t="s">
        <v>6</v>
      </c>
      <c r="H2" s="2" t="s">
        <v>27</v>
      </c>
      <c r="I2" s="2" t="s">
        <v>8</v>
      </c>
      <c r="J2" s="2" t="s">
        <v>9</v>
      </c>
      <c r="K2" s="2" t="s">
        <v>10</v>
      </c>
      <c r="L2" s="2" t="s">
        <v>21</v>
      </c>
      <c r="M2" s="2" t="s">
        <v>11</v>
      </c>
    </row>
    <row r="3" spans="1:13" x14ac:dyDescent="0.25">
      <c r="A3" s="3">
        <v>120</v>
      </c>
      <c r="B3" s="4">
        <v>2005</v>
      </c>
      <c r="C3" s="4">
        <v>2023</v>
      </c>
      <c r="D3" s="4">
        <f>C3-B3</f>
        <v>18</v>
      </c>
      <c r="E3" s="4">
        <v>60</v>
      </c>
      <c r="F3" s="5">
        <v>0.1</v>
      </c>
      <c r="G3" s="6">
        <f>(1-F3)/E3</f>
        <v>1.5000000000000001E-2</v>
      </c>
      <c r="H3" s="7">
        <v>5000</v>
      </c>
      <c r="I3" s="7">
        <f>H3*A3</f>
        <v>600000</v>
      </c>
      <c r="J3" s="7">
        <f>I3*G3*D3</f>
        <v>162000</v>
      </c>
      <c r="K3" s="7">
        <f>MAX(I3-J3,0)</f>
        <v>438000</v>
      </c>
      <c r="L3" s="8">
        <v>0</v>
      </c>
      <c r="M3" s="7">
        <f>IF(K3&gt;F3*I3,K3*(1-L3),I3*F3)</f>
        <v>438000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working</vt:lpstr>
      <vt:lpstr>Sheet1</vt:lpstr>
      <vt:lpstr>Sheet2</vt:lpstr>
      <vt:lpstr>Sheet3</vt:lpstr>
      <vt:lpstr>working!Print_Area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2023-07-04T13:07:57Z</dcterms:modified>
</cp:coreProperties>
</file>