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 firstSheet="1" activeTab="4"/>
  </bookViews>
  <sheets>
    <sheet name="Deposits. Sep2018" sheetId="1" r:id="rId1"/>
    <sheet name="Deposits- Mar23" sheetId="2" r:id="rId2"/>
    <sheet name="Loans to RPT- Sep2018" sheetId="3" r:id="rId3"/>
    <sheet name="Loans to RPT-Mar23" sheetId="4" r:id="rId4"/>
    <sheet name="Interest Accrued" sheetId="5" r:id="rId5"/>
    <sheet name="Other Rec" sheetId="6" r:id="rId6"/>
  </sheets>
  <calcPr calcId="162913"/>
</workbook>
</file>

<file path=xl/calcChain.xml><?xml version="1.0" encoding="utf-8"?>
<calcChain xmlns="http://schemas.openxmlformats.org/spreadsheetml/2006/main">
  <c r="I13" i="5" l="1"/>
  <c r="I16" i="5"/>
  <c r="I7" i="5"/>
  <c r="G8" i="6" l="1"/>
  <c r="G7" i="6"/>
  <c r="G6" i="6"/>
  <c r="G5" i="6"/>
  <c r="G4" i="6"/>
  <c r="G9" i="6" s="1"/>
  <c r="H9" i="6"/>
  <c r="F9" i="6"/>
  <c r="E4" i="6"/>
  <c r="E5" i="6"/>
  <c r="E3" i="6"/>
  <c r="D3" i="6"/>
  <c r="G10" i="5"/>
  <c r="F11" i="5"/>
  <c r="H16" i="5"/>
  <c r="E11" i="5"/>
  <c r="G16" i="5" l="1"/>
  <c r="F16" i="5"/>
  <c r="C2" i="2" l="1"/>
  <c r="D7" i="6" l="1"/>
  <c r="D9" i="6" l="1"/>
  <c r="E9" i="6"/>
  <c r="D12" i="5" l="1"/>
  <c r="D16" i="5" l="1"/>
  <c r="E16" i="5" l="1"/>
  <c r="F4" i="4"/>
  <c r="F4" i="3" l="1"/>
  <c r="C1" i="1" l="1"/>
</calcChain>
</file>

<file path=xl/sharedStrings.xml><?xml version="1.0" encoding="utf-8"?>
<sst xmlns="http://schemas.openxmlformats.org/spreadsheetml/2006/main" count="300" uniqueCount="147">
  <si>
    <t xml:space="preserve">Project </t>
  </si>
  <si>
    <t>RMRG-II</t>
  </si>
  <si>
    <t>RMRG-II-Stations</t>
  </si>
  <si>
    <t>MEGA</t>
  </si>
  <si>
    <t>BMR</t>
  </si>
  <si>
    <t>NMR</t>
  </si>
  <si>
    <t>KMR</t>
  </si>
  <si>
    <t>CMR</t>
  </si>
  <si>
    <t>DFC</t>
  </si>
  <si>
    <t>BMP</t>
  </si>
  <si>
    <t>Corporate office Hyderabad</t>
  </si>
  <si>
    <t>IEINPWCHO</t>
  </si>
  <si>
    <t>IEINPW078</t>
  </si>
  <si>
    <t>IEINPW077</t>
  </si>
  <si>
    <t>IEINPW074</t>
  </si>
  <si>
    <t>IEINPW073</t>
  </si>
  <si>
    <t>IEINPW072</t>
  </si>
  <si>
    <t>IEINPW071</t>
  </si>
  <si>
    <t>IEINPW070</t>
  </si>
  <si>
    <t>IEINPW069</t>
  </si>
  <si>
    <t>IEINPW068</t>
  </si>
  <si>
    <t>IEINPW067</t>
  </si>
  <si>
    <t>IEINPW066</t>
  </si>
  <si>
    <t>IEINPW065</t>
  </si>
  <si>
    <t>IEINPW064</t>
  </si>
  <si>
    <t>IEINPW061</t>
  </si>
  <si>
    <t>IEINPW057-59</t>
  </si>
  <si>
    <t>IEINPW028 -33</t>
  </si>
  <si>
    <t>Closed Projects</t>
  </si>
  <si>
    <t>IEINPW063</t>
  </si>
  <si>
    <t>IEINPW062</t>
  </si>
  <si>
    <t>IEINPW060</t>
  </si>
  <si>
    <t>IEINOG011</t>
  </si>
  <si>
    <t>IEINOG001</t>
  </si>
  <si>
    <t>IEINOG005</t>
  </si>
  <si>
    <t>IEINOG006</t>
  </si>
  <si>
    <t>IEINOG007</t>
  </si>
  <si>
    <t>IEINOG008</t>
  </si>
  <si>
    <t>IEINOG009</t>
  </si>
  <si>
    <t>IEINOG010</t>
  </si>
  <si>
    <t>IEINOG012</t>
  </si>
  <si>
    <t>IEINPMCWS</t>
  </si>
  <si>
    <t>IEINCO001</t>
  </si>
  <si>
    <t>IEINCOCHO</t>
  </si>
  <si>
    <t>NEF Railway 8 &amp; 9</t>
  </si>
  <si>
    <t>Pranahita Package - 7</t>
  </si>
  <si>
    <t>Udayasamudram</t>
  </si>
  <si>
    <t>Gandikota</t>
  </si>
  <si>
    <t>Lingala</t>
  </si>
  <si>
    <t>Polavaram</t>
  </si>
  <si>
    <t>Tadipudi</t>
  </si>
  <si>
    <t>Anuppur</t>
  </si>
  <si>
    <t>GVMC</t>
  </si>
  <si>
    <t>Sitapally Vagu</t>
  </si>
  <si>
    <t>Assam 19</t>
  </si>
  <si>
    <t>Assam 25</t>
  </si>
  <si>
    <t>DLF</t>
  </si>
  <si>
    <t>Birpur</t>
  </si>
  <si>
    <t>Patna</t>
  </si>
  <si>
    <t>KNC</t>
  </si>
  <si>
    <t>Aquapolis-3042</t>
  </si>
  <si>
    <t>CMT-JV1</t>
  </si>
  <si>
    <t>Cranin-3049</t>
  </si>
  <si>
    <t>Gift-3040</t>
  </si>
  <si>
    <t>IT PARK - 3044</t>
  </si>
  <si>
    <t>La-Tropicana-3043</t>
  </si>
  <si>
    <t>NAVAC Firerange-3031</t>
  </si>
  <si>
    <t>NAVAC Hospital-3020</t>
  </si>
  <si>
    <t>Orchid heights-3053</t>
  </si>
  <si>
    <t>EMMAR - 3045</t>
  </si>
  <si>
    <t>Mahindra-3048</t>
  </si>
  <si>
    <t>Lodha-3056</t>
  </si>
  <si>
    <t>Annad Vilas-3054</t>
  </si>
  <si>
    <t>Gurgaon Hills-3055</t>
  </si>
  <si>
    <t>Hil County-3039</t>
  </si>
  <si>
    <t>Villas Marbella -3052</t>
  </si>
  <si>
    <t>Palm-3047</t>
  </si>
  <si>
    <t>Amount</t>
  </si>
  <si>
    <t>Provison</t>
  </si>
  <si>
    <t>Net Amount</t>
  </si>
  <si>
    <t>Corporate</t>
  </si>
  <si>
    <t>Gurgaon</t>
  </si>
  <si>
    <t>Name of the Party</t>
  </si>
  <si>
    <t>Maytas NCC JV</t>
  </si>
  <si>
    <t>Particulars</t>
  </si>
  <si>
    <t>Sector</t>
  </si>
  <si>
    <t>Interest on hire income dues from Terra</t>
  </si>
  <si>
    <t>PMHO</t>
  </si>
  <si>
    <t>Interest on other advance to Terra</t>
  </si>
  <si>
    <t>HO</t>
  </si>
  <si>
    <t>Interest Others- ORR</t>
  </si>
  <si>
    <t>Roads</t>
  </si>
  <si>
    <t>Interest accrued on advance to CEL</t>
  </si>
  <si>
    <t>Interest accrued on advance to PTTL</t>
  </si>
  <si>
    <t>Interest on margin money and fixed deposits</t>
  </si>
  <si>
    <t>Irrigation</t>
  </si>
  <si>
    <t>Interest accrued on advances to subcontractors and deposits</t>
  </si>
  <si>
    <t>Interest accrued on AS 19 claim</t>
  </si>
  <si>
    <t>Interest accrued on Nagaland claim</t>
  </si>
  <si>
    <t>Interest accrued on AS 17 claim</t>
  </si>
  <si>
    <t>Interest accrued on Security deposit with il&amp;fs</t>
  </si>
  <si>
    <t>Total</t>
  </si>
  <si>
    <t>Other receivables</t>
  </si>
  <si>
    <t>JV TDS receivables</t>
  </si>
  <si>
    <t>Other than JV TDS receivable</t>
  </si>
  <si>
    <t>Neuland</t>
  </si>
  <si>
    <t>Gross Total</t>
  </si>
  <si>
    <t>Buildings</t>
  </si>
  <si>
    <t>Schedule of Deposits as on Oct 15, 2018</t>
  </si>
  <si>
    <t>Schedule of Interest Accrued</t>
  </si>
  <si>
    <t>Schedule of  Other Receivable</t>
  </si>
  <si>
    <t xml:space="preserve">AMBEDKARNAGAR </t>
  </si>
  <si>
    <t>AMROHA</t>
  </si>
  <si>
    <t xml:space="preserve">BHUJ TW02 </t>
  </si>
  <si>
    <t>BRGF-SOUTH</t>
  </si>
  <si>
    <t>DDUGJUY</t>
  </si>
  <si>
    <t>DHUMKA</t>
  </si>
  <si>
    <t xml:space="preserve">GONDA </t>
  </si>
  <si>
    <t>IPDS 24 PARAGANAS</t>
  </si>
  <si>
    <t>JAMSHEDPUR</t>
  </si>
  <si>
    <t>KKBMP - IVA</t>
  </si>
  <si>
    <t>KKBMPL IVA</t>
  </si>
  <si>
    <t>KKBMPL IVB</t>
  </si>
  <si>
    <t>KKBMPL SEC-1</t>
  </si>
  <si>
    <t xml:space="preserve">Mangalore Pipeline Project </t>
  </si>
  <si>
    <t xml:space="preserve">PASCHIM MIDNAPORE </t>
  </si>
  <si>
    <t>PHPL</t>
  </si>
  <si>
    <t>PWCHO</t>
  </si>
  <si>
    <t xml:space="preserve">SAHIBGANJ </t>
  </si>
  <si>
    <t>SHAHJAHANPUR</t>
  </si>
  <si>
    <t>SMP</t>
  </si>
  <si>
    <t>WB-N (IEINPW063)</t>
  </si>
  <si>
    <t>Schedule of Deposits as on March-2023</t>
  </si>
  <si>
    <t>Realization Plan</t>
  </si>
  <si>
    <t>The Deposits represents rent, electricity and other deposits.These deposits will be adjusted with the corresponding rent, electricity and other payables</t>
  </si>
  <si>
    <t>Schedule of Loans to related party March-23</t>
  </si>
  <si>
    <t>Schedule of Loans to related party Sep, 2018</t>
  </si>
  <si>
    <t>As on Sep-2018</t>
  </si>
  <si>
    <t>As on Mar-23</t>
  </si>
  <si>
    <t>FY 24</t>
  </si>
  <si>
    <t>FY25</t>
  </si>
  <si>
    <t>FY26</t>
  </si>
  <si>
    <t>Realization Plan against Mar-23 Balances</t>
  </si>
  <si>
    <t>Beyond FY 26</t>
  </si>
  <si>
    <t>Remarks</t>
  </si>
  <si>
    <t xml:space="preserve"> The recoverability may get delayed due to cash flows issues in CEL</t>
  </si>
  <si>
    <t>It is a B2B Project and IECCL Margin is only 20%. State of Nagaland Govt.and MoRTH has challenged against award under Sec.34 before Delhi High Court. Hearings under progress.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</si>
</sst>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Garamond"/>
      <family val="1"/>
    </font>
    <font>
      <b/>
      <sz val="11"/>
      <name val="Garamond"/>
      <family val="1"/>
    </font>
    <font>
      <sz val="11"/>
      <color theme="1"/>
      <name val="Garamond"/>
      <family val="1"/>
    </font>
    <font>
      <sz val="1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0" borderId="0" xfId="0" applyFont="1"/>
    <xf numFmtId="43" fontId="4" fillId="0" borderId="0" xfId="1" applyFont="1"/>
    <xf numFmtId="43" fontId="3" fillId="0" borderId="0" xfId="1" applyFont="1"/>
    <xf numFmtId="43" fontId="3" fillId="0" borderId="0" xfId="0" applyNumberFormat="1" applyFont="1"/>
    <xf numFmtId="164" fontId="3" fillId="2" borderId="1" xfId="1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0" fontId="5" fillId="0" borderId="0" xfId="0" applyFont="1"/>
    <xf numFmtId="164" fontId="5" fillId="0" borderId="1" xfId="1" applyNumberFormat="1" applyFont="1" applyBorder="1"/>
    <xf numFmtId="43" fontId="5" fillId="0" borderId="1" xfId="1" applyFont="1" applyBorder="1"/>
    <xf numFmtId="43" fontId="5" fillId="0" borderId="0" xfId="1" applyFont="1"/>
    <xf numFmtId="0" fontId="5" fillId="0" borderId="1" xfId="0" applyFont="1" applyBorder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166" fontId="5" fillId="0" borderId="1" xfId="0" applyNumberFormat="1" applyFont="1" applyBorder="1"/>
    <xf numFmtId="43" fontId="3" fillId="2" borderId="1" xfId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vertical="top"/>
    </xf>
    <xf numFmtId="2" fontId="6" fillId="0" borderId="1" xfId="2" applyNumberFormat="1" applyFont="1" applyBorder="1" applyAlignment="1">
      <alignment vertical="top"/>
    </xf>
    <xf numFmtId="0" fontId="6" fillId="0" borderId="1" xfId="2" applyFont="1" applyBorder="1" applyAlignment="1">
      <alignment vertical="top"/>
    </xf>
    <xf numFmtId="0" fontId="6" fillId="0" borderId="0" xfId="2" applyFont="1" applyBorder="1" applyAlignment="1">
      <alignment vertical="top"/>
    </xf>
    <xf numFmtId="0" fontId="4" fillId="3" borderId="1" xfId="2" applyFont="1" applyFill="1" applyBorder="1" applyAlignment="1">
      <alignment horizontal="center" vertical="center" wrapText="1"/>
    </xf>
    <xf numFmtId="43" fontId="4" fillId="3" borderId="1" xfId="1" quotePrefix="1" applyFont="1" applyFill="1" applyBorder="1" applyAlignment="1">
      <alignment horizontal="center" vertical="center" wrapText="1"/>
    </xf>
    <xf numFmtId="17" fontId="4" fillId="3" borderId="1" xfId="1" quotePrefix="1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vertical="center"/>
    </xf>
    <xf numFmtId="0" fontId="6" fillId="0" borderId="1" xfId="2" applyFont="1" applyFill="1" applyBorder="1" applyAlignment="1">
      <alignment vertical="top" wrapText="1"/>
    </xf>
    <xf numFmtId="0" fontId="6" fillId="0" borderId="1" xfId="2" applyFont="1" applyFill="1" applyBorder="1" applyAlignment="1">
      <alignment horizontal="center" vertical="top"/>
    </xf>
    <xf numFmtId="43" fontId="6" fillId="0" borderId="1" xfId="1" applyFont="1" applyFill="1" applyBorder="1" applyAlignment="1">
      <alignment vertical="top" wrapText="1"/>
    </xf>
    <xf numFmtId="43" fontId="6" fillId="0" borderId="1" xfId="1" applyFont="1" applyFill="1" applyBorder="1" applyAlignment="1">
      <alignment vertical="top"/>
    </xf>
    <xf numFmtId="0" fontId="6" fillId="0" borderId="1" xfId="2" applyFont="1" applyFill="1" applyBorder="1" applyAlignment="1">
      <alignment vertical="top"/>
    </xf>
    <xf numFmtId="0" fontId="6" fillId="0" borderId="0" xfId="2" applyFont="1" applyFill="1" applyBorder="1" applyAlignment="1">
      <alignment vertical="top"/>
    </xf>
    <xf numFmtId="0" fontId="6" fillId="0" borderId="1" xfId="2" applyFont="1" applyFill="1" applyBorder="1" applyAlignment="1">
      <alignment horizontal="center" vertical="top" wrapText="1"/>
    </xf>
    <xf numFmtId="43" fontId="6" fillId="0" borderId="1" xfId="2" applyNumberFormat="1" applyFont="1" applyFill="1" applyBorder="1" applyAlignment="1">
      <alignment vertical="top"/>
    </xf>
    <xf numFmtId="41" fontId="4" fillId="3" borderId="1" xfId="2" applyNumberFormat="1" applyFont="1" applyFill="1" applyBorder="1" applyAlignment="1">
      <alignment horizontal="center" vertical="top" wrapText="1"/>
    </xf>
    <xf numFmtId="43" fontId="4" fillId="3" borderId="1" xfId="1" applyFont="1" applyFill="1" applyBorder="1" applyAlignment="1">
      <alignment horizontal="center" vertical="top" wrapText="1"/>
    </xf>
    <xf numFmtId="0" fontId="4" fillId="0" borderId="0" xfId="2" applyFont="1" applyAlignment="1">
      <alignment vertical="top" wrapText="1"/>
    </xf>
    <xf numFmtId="0" fontId="6" fillId="0" borderId="0" xfId="2" applyFont="1" applyAlignment="1">
      <alignment vertical="top"/>
    </xf>
    <xf numFmtId="43" fontId="6" fillId="0" borderId="0" xfId="1" applyFont="1" applyAlignment="1">
      <alignment vertical="top"/>
    </xf>
    <xf numFmtId="0" fontId="6" fillId="0" borderId="0" xfId="2" applyFont="1" applyAlignment="1">
      <alignment vertical="top" wrapText="1"/>
    </xf>
    <xf numFmtId="2" fontId="6" fillId="0" borderId="0" xfId="2" applyNumberFormat="1" applyFont="1" applyAlignment="1">
      <alignment vertical="top"/>
    </xf>
    <xf numFmtId="43" fontId="5" fillId="0" borderId="1" xfId="0" applyNumberFormat="1" applyFont="1" applyBorder="1"/>
    <xf numFmtId="43" fontId="5" fillId="0" borderId="0" xfId="0" applyNumberFormat="1" applyFont="1"/>
    <xf numFmtId="0" fontId="5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43" fontId="5" fillId="0" borderId="1" xfId="1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43" fontId="6" fillId="0" borderId="0" xfId="2" applyNumberFormat="1" applyFont="1" applyFill="1" applyBorder="1" applyAlignment="1">
      <alignment vertical="top"/>
    </xf>
    <xf numFmtId="0" fontId="4" fillId="0" borderId="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0" xfId="2" applyFont="1" applyFill="1" applyBorder="1" applyAlignment="1">
      <alignment vertical="top" wrapText="1"/>
    </xf>
  </cellXfs>
  <cellStyles count="3">
    <cellStyle name="Comma" xfId="1" builtinId="3"/>
    <cellStyle name="Normal" xfId="0" builtinId="0"/>
    <cellStyle name="Normal 2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2"/>
  <sheetViews>
    <sheetView workbookViewId="0">
      <selection activeCell="B12" sqref="B12"/>
    </sheetView>
  </sheetViews>
  <sheetFormatPr defaultColWidth="9.1796875" defaultRowHeight="14.5" x14ac:dyDescent="0.35"/>
  <cols>
    <col min="1" max="1" width="9.1796875" style="7"/>
    <col min="2" max="2" width="31.7265625" style="7" bestFit="1" customWidth="1"/>
    <col min="3" max="3" width="14.54296875" style="10" bestFit="1" customWidth="1"/>
    <col min="4" max="16384" width="9.1796875" style="7"/>
  </cols>
  <sheetData>
    <row r="1" spans="2:11" s="1" customFormat="1" x14ac:dyDescent="0.35">
      <c r="B1" s="1" t="s">
        <v>108</v>
      </c>
      <c r="C1" s="2">
        <f>SUBTOTAL(9,C3:C182)</f>
        <v>24.062548533999998</v>
      </c>
      <c r="G1" s="3"/>
      <c r="H1" s="4"/>
      <c r="I1" s="3"/>
      <c r="K1" s="4"/>
    </row>
    <row r="2" spans="2:11" x14ac:dyDescent="0.35">
      <c r="B2" s="5" t="s">
        <v>0</v>
      </c>
      <c r="C2" s="6" t="s">
        <v>79</v>
      </c>
    </row>
    <row r="3" spans="2:11" x14ac:dyDescent="0.35">
      <c r="B3" s="8" t="s">
        <v>1</v>
      </c>
      <c r="C3" s="9">
        <v>7.1926000000000004E-3</v>
      </c>
    </row>
    <row r="4" spans="2:11" x14ac:dyDescent="0.35">
      <c r="B4" s="8" t="s">
        <v>1</v>
      </c>
      <c r="C4" s="9">
        <v>8.9999999999999993E-3</v>
      </c>
    </row>
    <row r="5" spans="2:11" x14ac:dyDescent="0.35">
      <c r="B5" s="8" t="s">
        <v>2</v>
      </c>
      <c r="C5" s="9">
        <v>5.4000000000000003E-3</v>
      </c>
    </row>
    <row r="6" spans="2:11" x14ac:dyDescent="0.35">
      <c r="B6" s="8" t="s">
        <v>3</v>
      </c>
      <c r="C6" s="9">
        <v>0.182535</v>
      </c>
    </row>
    <row r="7" spans="2:11" x14ac:dyDescent="0.35">
      <c r="B7" s="8" t="s">
        <v>3</v>
      </c>
      <c r="C7" s="9">
        <v>2.81322E-2</v>
      </c>
    </row>
    <row r="8" spans="2:11" x14ac:dyDescent="0.35">
      <c r="B8" s="8" t="s">
        <v>3</v>
      </c>
      <c r="C8" s="9">
        <v>0.11935466000000002</v>
      </c>
    </row>
    <row r="9" spans="2:11" x14ac:dyDescent="0.35">
      <c r="B9" s="8" t="s">
        <v>4</v>
      </c>
      <c r="C9" s="9">
        <v>0.511908268</v>
      </c>
    </row>
    <row r="10" spans="2:11" x14ac:dyDescent="0.35">
      <c r="B10" s="8" t="s">
        <v>4</v>
      </c>
      <c r="C10" s="9">
        <v>0.89989810000000003</v>
      </c>
    </row>
    <row r="11" spans="2:11" x14ac:dyDescent="0.35">
      <c r="B11" s="8" t="s">
        <v>5</v>
      </c>
      <c r="C11" s="9">
        <v>0.107317</v>
      </c>
    </row>
    <row r="12" spans="2:11" x14ac:dyDescent="0.35">
      <c r="B12" s="8" t="s">
        <v>5</v>
      </c>
      <c r="C12" s="9">
        <v>4.4416299999999999E-2</v>
      </c>
    </row>
    <row r="13" spans="2:11" x14ac:dyDescent="0.35">
      <c r="B13" s="8" t="s">
        <v>5</v>
      </c>
      <c r="C13" s="9">
        <v>0.123089</v>
      </c>
    </row>
    <row r="14" spans="2:11" x14ac:dyDescent="0.35">
      <c r="B14" s="8" t="s">
        <v>6</v>
      </c>
      <c r="C14" s="9">
        <v>5.5742800000000002E-2</v>
      </c>
    </row>
    <row r="15" spans="2:11" x14ac:dyDescent="0.35">
      <c r="B15" s="8" t="s">
        <v>6</v>
      </c>
      <c r="C15" s="9">
        <v>4.1700000000000001E-3</v>
      </c>
    </row>
    <row r="16" spans="2:11" x14ac:dyDescent="0.35">
      <c r="B16" s="8" t="s">
        <v>6</v>
      </c>
      <c r="C16" s="9">
        <v>4.5206768000000001E-2</v>
      </c>
    </row>
    <row r="17" spans="2:3" x14ac:dyDescent="0.35">
      <c r="B17" s="8" t="s">
        <v>7</v>
      </c>
      <c r="C17" s="9">
        <v>4.2890999999999997E-3</v>
      </c>
    </row>
    <row r="18" spans="2:3" x14ac:dyDescent="0.35">
      <c r="B18" s="8" t="s">
        <v>7</v>
      </c>
      <c r="C18" s="9">
        <v>0.72709999999999997</v>
      </c>
    </row>
    <row r="19" spans="2:3" x14ac:dyDescent="0.35">
      <c r="B19" s="8" t="s">
        <v>8</v>
      </c>
      <c r="C19" s="9">
        <v>9.3299999999999998E-3</v>
      </c>
    </row>
    <row r="20" spans="2:3" x14ac:dyDescent="0.35">
      <c r="B20" s="8" t="s">
        <v>8</v>
      </c>
      <c r="C20" s="9">
        <v>1.55332E-2</v>
      </c>
    </row>
    <row r="21" spans="2:3" x14ac:dyDescent="0.35">
      <c r="B21" s="8" t="s">
        <v>9</v>
      </c>
      <c r="C21" s="9">
        <v>1.8699999999999999E-4</v>
      </c>
    </row>
    <row r="22" spans="2:3" x14ac:dyDescent="0.35">
      <c r="B22" s="8" t="s">
        <v>9</v>
      </c>
      <c r="C22" s="9">
        <v>4.5560000000000003E-2</v>
      </c>
    </row>
    <row r="23" spans="2:3" x14ac:dyDescent="0.35">
      <c r="B23" s="8" t="s">
        <v>10</v>
      </c>
      <c r="C23" s="9">
        <v>0.2603261</v>
      </c>
    </row>
    <row r="24" spans="2:3" x14ac:dyDescent="0.35">
      <c r="B24" s="8" t="s">
        <v>10</v>
      </c>
      <c r="C24" s="9">
        <v>0.2</v>
      </c>
    </row>
    <row r="25" spans="2:3" x14ac:dyDescent="0.35">
      <c r="B25" s="8" t="s">
        <v>10</v>
      </c>
      <c r="C25" s="9">
        <v>11.637718700000001</v>
      </c>
    </row>
    <row r="26" spans="2:3" x14ac:dyDescent="0.35">
      <c r="B26" s="8" t="s">
        <v>10</v>
      </c>
      <c r="C26" s="9">
        <v>0.1</v>
      </c>
    </row>
    <row r="27" spans="2:3" x14ac:dyDescent="0.35">
      <c r="B27" s="8" t="s">
        <v>10</v>
      </c>
      <c r="C27" s="9">
        <v>0.05</v>
      </c>
    </row>
    <row r="28" spans="2:3" x14ac:dyDescent="0.35">
      <c r="B28" s="8" t="s">
        <v>10</v>
      </c>
      <c r="C28" s="9">
        <v>0.05</v>
      </c>
    </row>
    <row r="29" spans="2:3" x14ac:dyDescent="0.35">
      <c r="B29" s="8" t="s">
        <v>10</v>
      </c>
      <c r="C29" s="9">
        <v>0</v>
      </c>
    </row>
    <row r="30" spans="2:3" x14ac:dyDescent="0.35">
      <c r="B30" s="8" t="s">
        <v>10</v>
      </c>
      <c r="C30" s="9">
        <v>0.01</v>
      </c>
    </row>
    <row r="31" spans="2:3" x14ac:dyDescent="0.35">
      <c r="B31" s="8" t="s">
        <v>10</v>
      </c>
      <c r="C31" s="9">
        <v>5.8200999999999999E-3</v>
      </c>
    </row>
    <row r="32" spans="2:3" x14ac:dyDescent="0.35">
      <c r="B32" s="8" t="s">
        <v>10</v>
      </c>
      <c r="C32" s="9">
        <v>5.0000000000000001E-3</v>
      </c>
    </row>
    <row r="33" spans="2:3" x14ac:dyDescent="0.35">
      <c r="B33" s="8" t="s">
        <v>10</v>
      </c>
      <c r="C33" s="9">
        <v>1.3500000000000001E-3</v>
      </c>
    </row>
    <row r="34" spans="2:3" x14ac:dyDescent="0.35">
      <c r="B34" s="8" t="s">
        <v>10</v>
      </c>
      <c r="C34" s="9">
        <v>1E-3</v>
      </c>
    </row>
    <row r="35" spans="2:3" x14ac:dyDescent="0.35">
      <c r="B35" s="8" t="s">
        <v>10</v>
      </c>
      <c r="C35" s="9">
        <v>1E-3</v>
      </c>
    </row>
    <row r="36" spans="2:3" x14ac:dyDescent="0.35">
      <c r="B36" s="8" t="s">
        <v>10</v>
      </c>
      <c r="C36" s="9">
        <v>4.0000000000000002E-4</v>
      </c>
    </row>
    <row r="37" spans="2:3" x14ac:dyDescent="0.35">
      <c r="B37" s="8" t="s">
        <v>10</v>
      </c>
      <c r="C37" s="9">
        <v>2.7999999999999998E-4</v>
      </c>
    </row>
    <row r="38" spans="2:3" x14ac:dyDescent="0.35">
      <c r="B38" s="8" t="s">
        <v>10</v>
      </c>
      <c r="C38" s="9">
        <v>8.5000000000000006E-5</v>
      </c>
    </row>
    <row r="39" spans="2:3" x14ac:dyDescent="0.35">
      <c r="B39" s="8" t="s">
        <v>10</v>
      </c>
      <c r="C39" s="9">
        <v>4.0000000000000002E-4</v>
      </c>
    </row>
    <row r="40" spans="2:3" x14ac:dyDescent="0.35">
      <c r="B40" s="8" t="s">
        <v>10</v>
      </c>
      <c r="C40" s="9">
        <v>1.2359999999999999E-2</v>
      </c>
    </row>
    <row r="41" spans="2:3" x14ac:dyDescent="0.35">
      <c r="B41" s="8" t="s">
        <v>10</v>
      </c>
      <c r="C41" s="9">
        <v>0.70217989999999997</v>
      </c>
    </row>
    <row r="42" spans="2:3" x14ac:dyDescent="0.35">
      <c r="B42" s="8" t="s">
        <v>10</v>
      </c>
      <c r="C42" s="9">
        <v>6.0999999999999999E-2</v>
      </c>
    </row>
    <row r="43" spans="2:3" x14ac:dyDescent="0.35">
      <c r="B43" s="8" t="s">
        <v>10</v>
      </c>
      <c r="C43" s="9">
        <v>0.02</v>
      </c>
    </row>
    <row r="44" spans="2:3" x14ac:dyDescent="0.35">
      <c r="B44" s="8" t="s">
        <v>10</v>
      </c>
      <c r="C44" s="9">
        <v>0</v>
      </c>
    </row>
    <row r="45" spans="2:3" x14ac:dyDescent="0.35">
      <c r="B45" s="8" t="s">
        <v>10</v>
      </c>
      <c r="C45" s="9">
        <v>5.4999999999999997E-3</v>
      </c>
    </row>
    <row r="46" spans="2:3" x14ac:dyDescent="0.35">
      <c r="B46" s="8" t="s">
        <v>10</v>
      </c>
      <c r="C46" s="9">
        <v>5.4999999999999997E-3</v>
      </c>
    </row>
    <row r="47" spans="2:3" x14ac:dyDescent="0.35">
      <c r="B47" s="8" t="s">
        <v>10</v>
      </c>
      <c r="C47" s="9">
        <v>5.1000000000000004E-3</v>
      </c>
    </row>
    <row r="48" spans="2:3" x14ac:dyDescent="0.35">
      <c r="B48" s="8" t="s">
        <v>10</v>
      </c>
      <c r="C48" s="9">
        <v>8.0001000000000009E-4</v>
      </c>
    </row>
    <row r="49" spans="2:3" x14ac:dyDescent="0.35">
      <c r="B49" s="8" t="s">
        <v>11</v>
      </c>
      <c r="C49" s="9">
        <v>1.7492E-3</v>
      </c>
    </row>
    <row r="50" spans="2:3" x14ac:dyDescent="0.35">
      <c r="B50" s="8" t="s">
        <v>12</v>
      </c>
      <c r="C50" s="9">
        <v>5.9599999999999996E-4</v>
      </c>
    </row>
    <row r="51" spans="2:3" x14ac:dyDescent="0.35">
      <c r="B51" s="8" t="s">
        <v>13</v>
      </c>
      <c r="C51" s="9">
        <v>6.6500000000000001E-4</v>
      </c>
    </row>
    <row r="52" spans="2:3" x14ac:dyDescent="0.35">
      <c r="B52" s="8" t="s">
        <v>14</v>
      </c>
      <c r="C52" s="9">
        <v>5.0000000000000001E-4</v>
      </c>
    </row>
    <row r="53" spans="2:3" x14ac:dyDescent="0.35">
      <c r="B53" s="8" t="s">
        <v>15</v>
      </c>
      <c r="C53" s="9">
        <v>3.5500000000000001E-4</v>
      </c>
    </row>
    <row r="54" spans="2:3" x14ac:dyDescent="0.35">
      <c r="B54" s="8" t="s">
        <v>16</v>
      </c>
      <c r="C54" s="9">
        <v>2E-3</v>
      </c>
    </row>
    <row r="55" spans="2:3" x14ac:dyDescent="0.35">
      <c r="B55" s="8" t="s">
        <v>17</v>
      </c>
      <c r="C55" s="9">
        <v>2.8037000000000001E-3</v>
      </c>
    </row>
    <row r="56" spans="2:3" x14ac:dyDescent="0.35">
      <c r="B56" s="8" t="s">
        <v>18</v>
      </c>
      <c r="C56" s="9">
        <v>1E-3</v>
      </c>
    </row>
    <row r="57" spans="2:3" x14ac:dyDescent="0.35">
      <c r="B57" s="8" t="s">
        <v>19</v>
      </c>
      <c r="C57" s="9">
        <v>3.8E-3</v>
      </c>
    </row>
    <row r="58" spans="2:3" x14ac:dyDescent="0.35">
      <c r="B58" s="8" t="s">
        <v>20</v>
      </c>
      <c r="C58" s="9">
        <v>4.7200000000000002E-3</v>
      </c>
    </row>
    <row r="59" spans="2:3" x14ac:dyDescent="0.35">
      <c r="B59" s="8" t="s">
        <v>21</v>
      </c>
      <c r="C59" s="9">
        <v>5.2399999999999999E-3</v>
      </c>
    </row>
    <row r="60" spans="2:3" x14ac:dyDescent="0.35">
      <c r="B60" s="8" t="s">
        <v>22</v>
      </c>
      <c r="C60" s="9">
        <v>2.5500000000000002E-3</v>
      </c>
    </row>
    <row r="61" spans="2:3" x14ac:dyDescent="0.35">
      <c r="B61" s="8" t="s">
        <v>23</v>
      </c>
      <c r="C61" s="9">
        <v>5.7999999999999996E-3</v>
      </c>
    </row>
    <row r="62" spans="2:3" x14ac:dyDescent="0.35">
      <c r="B62" s="8" t="s">
        <v>24</v>
      </c>
      <c r="C62" s="9">
        <v>2.0139799999999999E-2</v>
      </c>
    </row>
    <row r="63" spans="2:3" x14ac:dyDescent="0.35">
      <c r="B63" s="8" t="s">
        <v>25</v>
      </c>
      <c r="C63" s="9">
        <v>2.5000000000000001E-3</v>
      </c>
    </row>
    <row r="64" spans="2:3" x14ac:dyDescent="0.35">
      <c r="B64" s="8" t="s">
        <v>26</v>
      </c>
      <c r="C64" s="9">
        <v>2.6399000000000001E-3</v>
      </c>
    </row>
    <row r="65" spans="2:3" x14ac:dyDescent="0.35">
      <c r="B65" s="8" t="s">
        <v>27</v>
      </c>
      <c r="C65" s="9">
        <v>-6.7000000000000002E-4</v>
      </c>
    </row>
    <row r="66" spans="2:3" x14ac:dyDescent="0.35">
      <c r="B66" s="8" t="s">
        <v>28</v>
      </c>
      <c r="C66" s="9">
        <v>1.0196200000000001E-2</v>
      </c>
    </row>
    <row r="67" spans="2:3" x14ac:dyDescent="0.35">
      <c r="B67" s="8" t="s">
        <v>13</v>
      </c>
      <c r="C67" s="9">
        <v>2.3839999999999998E-3</v>
      </c>
    </row>
    <row r="68" spans="2:3" x14ac:dyDescent="0.35">
      <c r="B68" s="8" t="s">
        <v>15</v>
      </c>
      <c r="C68" s="9">
        <v>3.7805E-3</v>
      </c>
    </row>
    <row r="69" spans="2:3" x14ac:dyDescent="0.35">
      <c r="B69" s="8" t="s">
        <v>20</v>
      </c>
      <c r="C69" s="9">
        <v>3.1031000000000001E-3</v>
      </c>
    </row>
    <row r="70" spans="2:3" x14ac:dyDescent="0.35">
      <c r="B70" s="8" t="s">
        <v>28</v>
      </c>
      <c r="C70" s="9">
        <v>3.3972E-3</v>
      </c>
    </row>
    <row r="71" spans="2:3" x14ac:dyDescent="0.35">
      <c r="B71" s="8" t="s">
        <v>28</v>
      </c>
      <c r="C71" s="9">
        <v>1.2459000000000001E-3</v>
      </c>
    </row>
    <row r="72" spans="2:3" x14ac:dyDescent="0.35">
      <c r="B72" s="8" t="s">
        <v>16</v>
      </c>
      <c r="C72" s="9">
        <v>8.8999999999999999E-3</v>
      </c>
    </row>
    <row r="73" spans="2:3" x14ac:dyDescent="0.35">
      <c r="B73" s="8" t="s">
        <v>17</v>
      </c>
      <c r="C73" s="9">
        <v>1.2699999999999999E-2</v>
      </c>
    </row>
    <row r="74" spans="2:3" x14ac:dyDescent="0.35">
      <c r="B74" s="8" t="s">
        <v>18</v>
      </c>
      <c r="C74" s="9">
        <v>2.1000000000000001E-2</v>
      </c>
    </row>
    <row r="75" spans="2:3" x14ac:dyDescent="0.35">
      <c r="B75" s="8" t="s">
        <v>19</v>
      </c>
      <c r="C75" s="9">
        <v>3.7000000000000002E-3</v>
      </c>
    </row>
    <row r="76" spans="2:3" x14ac:dyDescent="0.35">
      <c r="B76" s="8" t="s">
        <v>21</v>
      </c>
      <c r="C76" s="9">
        <v>2.1730999999999999E-3</v>
      </c>
    </row>
    <row r="77" spans="2:3" x14ac:dyDescent="0.35">
      <c r="B77" s="8" t="s">
        <v>22</v>
      </c>
      <c r="C77" s="9">
        <v>3.81E-3</v>
      </c>
    </row>
    <row r="78" spans="2:3" x14ac:dyDescent="0.35">
      <c r="B78" s="8" t="s">
        <v>23</v>
      </c>
      <c r="C78" s="9">
        <v>1.17E-2</v>
      </c>
    </row>
    <row r="79" spans="2:3" x14ac:dyDescent="0.35">
      <c r="B79" s="8" t="s">
        <v>29</v>
      </c>
      <c r="C79" s="9">
        <v>1.9E-2</v>
      </c>
    </row>
    <row r="80" spans="2:3" x14ac:dyDescent="0.35">
      <c r="B80" s="8" t="s">
        <v>30</v>
      </c>
      <c r="C80" s="9">
        <v>3.8800000000000002E-3</v>
      </c>
    </row>
    <row r="81" spans="2:3" x14ac:dyDescent="0.35">
      <c r="B81" s="8" t="s">
        <v>25</v>
      </c>
      <c r="C81" s="9">
        <v>2E-3</v>
      </c>
    </row>
    <row r="82" spans="2:3" x14ac:dyDescent="0.35">
      <c r="B82" s="8" t="s">
        <v>31</v>
      </c>
      <c r="C82" s="9">
        <v>7.5000000000000002E-4</v>
      </c>
    </row>
    <row r="83" spans="2:3" x14ac:dyDescent="0.35">
      <c r="B83" s="8" t="s">
        <v>26</v>
      </c>
      <c r="C83" s="9">
        <v>3.7817099999999999E-2</v>
      </c>
    </row>
    <row r="84" spans="2:3" x14ac:dyDescent="0.35">
      <c r="B84" s="8" t="s">
        <v>27</v>
      </c>
      <c r="C84" s="9">
        <v>1.8600000000000001E-3</v>
      </c>
    </row>
    <row r="85" spans="2:3" x14ac:dyDescent="0.35">
      <c r="B85" s="8" t="s">
        <v>28</v>
      </c>
      <c r="C85" s="9">
        <v>4.6906000000000003E-2</v>
      </c>
    </row>
    <row r="86" spans="2:3" x14ac:dyDescent="0.35">
      <c r="B86" s="8" t="s">
        <v>32</v>
      </c>
      <c r="C86" s="9">
        <v>5.0784999999999997E-3</v>
      </c>
    </row>
    <row r="87" spans="2:3" x14ac:dyDescent="0.35">
      <c r="B87" s="8" t="s">
        <v>32</v>
      </c>
      <c r="C87" s="9">
        <v>1.6999999999999999E-3</v>
      </c>
    </row>
    <row r="88" spans="2:3" x14ac:dyDescent="0.35">
      <c r="B88" s="8" t="s">
        <v>32</v>
      </c>
      <c r="C88" s="9">
        <v>7.4999999999999997E-3</v>
      </c>
    </row>
    <row r="89" spans="2:3" x14ac:dyDescent="0.35">
      <c r="B89" s="8" t="s">
        <v>32</v>
      </c>
      <c r="C89" s="9">
        <v>7.4999999999999997E-3</v>
      </c>
    </row>
    <row r="90" spans="2:3" x14ac:dyDescent="0.35">
      <c r="B90" s="8" t="s">
        <v>33</v>
      </c>
      <c r="C90" s="9">
        <v>1E-3</v>
      </c>
    </row>
    <row r="91" spans="2:3" x14ac:dyDescent="0.35">
      <c r="B91" s="8" t="s">
        <v>34</v>
      </c>
      <c r="C91" s="9">
        <v>2.8990000000000001E-3</v>
      </c>
    </row>
    <row r="92" spans="2:3" x14ac:dyDescent="0.35">
      <c r="B92" s="8" t="s">
        <v>34</v>
      </c>
      <c r="C92" s="9">
        <v>0.12556290000000001</v>
      </c>
    </row>
    <row r="93" spans="2:3" x14ac:dyDescent="0.35">
      <c r="B93" s="8" t="s">
        <v>34</v>
      </c>
      <c r="C93" s="9">
        <v>1.3500000000000001E-3</v>
      </c>
    </row>
    <row r="94" spans="2:3" x14ac:dyDescent="0.35">
      <c r="B94" s="8" t="s">
        <v>34</v>
      </c>
      <c r="C94" s="9">
        <v>6.5779169999999998E-2</v>
      </c>
    </row>
    <row r="95" spans="2:3" x14ac:dyDescent="0.35">
      <c r="B95" s="8" t="s">
        <v>34</v>
      </c>
      <c r="C95" s="9">
        <v>1.5E-5</v>
      </c>
    </row>
    <row r="96" spans="2:3" x14ac:dyDescent="0.35">
      <c r="B96" s="8" t="s">
        <v>35</v>
      </c>
      <c r="C96" s="9">
        <v>4.0000000000000001E-3</v>
      </c>
    </row>
    <row r="97" spans="2:3" x14ac:dyDescent="0.35">
      <c r="B97" s="8" t="s">
        <v>35</v>
      </c>
      <c r="C97" s="9">
        <v>2.7000000000000001E-3</v>
      </c>
    </row>
    <row r="98" spans="2:3" x14ac:dyDescent="0.35">
      <c r="B98" s="8" t="s">
        <v>36</v>
      </c>
      <c r="C98" s="9">
        <v>7.6E-3</v>
      </c>
    </row>
    <row r="99" spans="2:3" x14ac:dyDescent="0.35">
      <c r="B99" s="8" t="s">
        <v>36</v>
      </c>
      <c r="C99" s="9">
        <v>0.12571660000000001</v>
      </c>
    </row>
    <row r="100" spans="2:3" x14ac:dyDescent="0.35">
      <c r="B100" s="8" t="s">
        <v>36</v>
      </c>
      <c r="C100" s="9">
        <v>1.8E-3</v>
      </c>
    </row>
    <row r="101" spans="2:3" x14ac:dyDescent="0.35">
      <c r="B101" s="8" t="s">
        <v>36</v>
      </c>
      <c r="C101" s="9">
        <v>8.0455800000000003E-4</v>
      </c>
    </row>
    <row r="102" spans="2:3" x14ac:dyDescent="0.35">
      <c r="B102" s="8" t="s">
        <v>36</v>
      </c>
      <c r="C102" s="9">
        <v>1.1299999999999999E-2</v>
      </c>
    </row>
    <row r="103" spans="2:3" x14ac:dyDescent="0.35">
      <c r="B103" s="8" t="s">
        <v>37</v>
      </c>
      <c r="C103" s="9">
        <v>2.7000000000000001E-3</v>
      </c>
    </row>
    <row r="104" spans="2:3" x14ac:dyDescent="0.35">
      <c r="B104" s="8" t="s">
        <v>38</v>
      </c>
      <c r="C104" s="9">
        <v>3.7499999999999999E-3</v>
      </c>
    </row>
    <row r="105" spans="2:3" x14ac:dyDescent="0.35">
      <c r="B105" s="8" t="s">
        <v>38</v>
      </c>
      <c r="C105" s="9">
        <v>2.2499999999999998E-3</v>
      </c>
    </row>
    <row r="106" spans="2:3" x14ac:dyDescent="0.35">
      <c r="B106" s="8" t="s">
        <v>39</v>
      </c>
      <c r="C106" s="9">
        <v>2.7000000000000001E-3</v>
      </c>
    </row>
    <row r="107" spans="2:3" x14ac:dyDescent="0.35">
      <c r="B107" s="8" t="s">
        <v>40</v>
      </c>
      <c r="C107" s="9">
        <v>2.1499999999999998E-2</v>
      </c>
    </row>
    <row r="108" spans="2:3" x14ac:dyDescent="0.35">
      <c r="B108" s="8" t="s">
        <v>40</v>
      </c>
      <c r="C108" s="9">
        <v>1.8E-3</v>
      </c>
    </row>
    <row r="109" spans="2:3" x14ac:dyDescent="0.35">
      <c r="B109" s="8" t="s">
        <v>40</v>
      </c>
      <c r="C109" s="9">
        <v>2.7950000000000002E-4</v>
      </c>
    </row>
    <row r="110" spans="2:3" x14ac:dyDescent="0.35">
      <c r="B110" s="8" t="s">
        <v>40</v>
      </c>
      <c r="C110" s="9">
        <v>1.7000000000000001E-4</v>
      </c>
    </row>
    <row r="111" spans="2:3" x14ac:dyDescent="0.35">
      <c r="B111" s="8" t="s">
        <v>40</v>
      </c>
      <c r="C111" s="9">
        <v>1.9000000000000001E-4</v>
      </c>
    </row>
    <row r="112" spans="2:3" x14ac:dyDescent="0.35">
      <c r="B112" s="8" t="s">
        <v>37</v>
      </c>
      <c r="C112" s="9">
        <v>1.0200000000000001E-3</v>
      </c>
    </row>
    <row r="113" spans="2:3" x14ac:dyDescent="0.35">
      <c r="B113" s="8" t="s">
        <v>41</v>
      </c>
      <c r="C113" s="9">
        <v>2.4808199999999999E-2</v>
      </c>
    </row>
    <row r="114" spans="2:3" x14ac:dyDescent="0.35">
      <c r="B114" s="8" t="s">
        <v>41</v>
      </c>
      <c r="C114" s="9">
        <v>7.6859999999999998E-2</v>
      </c>
    </row>
    <row r="115" spans="2:3" x14ac:dyDescent="0.35">
      <c r="B115" s="8" t="s">
        <v>42</v>
      </c>
      <c r="C115" s="9">
        <v>1E-3</v>
      </c>
    </row>
    <row r="116" spans="2:3" x14ac:dyDescent="0.35">
      <c r="B116" s="8" t="s">
        <v>43</v>
      </c>
      <c r="C116" s="9">
        <v>0.16500000000000001</v>
      </c>
    </row>
    <row r="117" spans="2:3" x14ac:dyDescent="0.35">
      <c r="B117" s="8" t="s">
        <v>44</v>
      </c>
      <c r="C117" s="9">
        <v>0.13</v>
      </c>
    </row>
    <row r="118" spans="2:3" x14ac:dyDescent="0.35">
      <c r="B118" s="8" t="s">
        <v>45</v>
      </c>
      <c r="C118" s="9">
        <v>3.5E-4</v>
      </c>
    </row>
    <row r="119" spans="2:3" x14ac:dyDescent="0.35">
      <c r="B119" s="8" t="s">
        <v>46</v>
      </c>
      <c r="C119" s="9">
        <v>8.9599999999999992E-3</v>
      </c>
    </row>
    <row r="120" spans="2:3" x14ac:dyDescent="0.35">
      <c r="B120" s="8" t="s">
        <v>46</v>
      </c>
      <c r="C120" s="9">
        <v>1E-3</v>
      </c>
    </row>
    <row r="121" spans="2:3" x14ac:dyDescent="0.35">
      <c r="B121" s="8" t="s">
        <v>46</v>
      </c>
      <c r="C121" s="9">
        <v>3.3E-4</v>
      </c>
    </row>
    <row r="122" spans="2:3" x14ac:dyDescent="0.35">
      <c r="B122" s="8" t="s">
        <v>46</v>
      </c>
      <c r="C122" s="9">
        <v>3.2000000000000003E-4</v>
      </c>
    </row>
    <row r="123" spans="2:3" x14ac:dyDescent="0.35">
      <c r="B123" s="8" t="s">
        <v>47</v>
      </c>
      <c r="C123" s="9">
        <v>5.2959000000000001E-3</v>
      </c>
    </row>
    <row r="124" spans="2:3" x14ac:dyDescent="0.35">
      <c r="B124" s="8" t="s">
        <v>47</v>
      </c>
      <c r="C124" s="9">
        <v>6.979E-3</v>
      </c>
    </row>
    <row r="125" spans="2:3" x14ac:dyDescent="0.35">
      <c r="B125" s="8" t="s">
        <v>48</v>
      </c>
      <c r="C125" s="9">
        <v>2E-3</v>
      </c>
    </row>
    <row r="126" spans="2:3" x14ac:dyDescent="0.35">
      <c r="B126" s="8" t="s">
        <v>48</v>
      </c>
      <c r="C126" s="9">
        <v>1.146E-2</v>
      </c>
    </row>
    <row r="127" spans="2:3" x14ac:dyDescent="0.35">
      <c r="B127" s="8" t="s">
        <v>48</v>
      </c>
      <c r="C127" s="9">
        <v>0</v>
      </c>
    </row>
    <row r="128" spans="2:3" x14ac:dyDescent="0.35">
      <c r="B128" s="8" t="s">
        <v>48</v>
      </c>
      <c r="C128" s="9">
        <v>5.2900000000000004E-3</v>
      </c>
    </row>
    <row r="129" spans="2:3" x14ac:dyDescent="0.35">
      <c r="B129" s="8" t="s">
        <v>49</v>
      </c>
      <c r="C129" s="9">
        <v>2.4570000000000002E-2</v>
      </c>
    </row>
    <row r="130" spans="2:3" x14ac:dyDescent="0.35">
      <c r="B130" s="8" t="s">
        <v>49</v>
      </c>
      <c r="C130" s="9">
        <v>2.2000000000000001E-3</v>
      </c>
    </row>
    <row r="131" spans="2:3" x14ac:dyDescent="0.35">
      <c r="B131" s="8" t="s">
        <v>49</v>
      </c>
      <c r="C131" s="9">
        <v>6.6629999999999997E-3</v>
      </c>
    </row>
    <row r="132" spans="2:3" x14ac:dyDescent="0.35">
      <c r="B132" s="8" t="s">
        <v>50</v>
      </c>
      <c r="C132" s="9">
        <v>1.4E-3</v>
      </c>
    </row>
    <row r="133" spans="2:3" x14ac:dyDescent="0.35">
      <c r="B133" s="8" t="s">
        <v>50</v>
      </c>
      <c r="C133" s="9">
        <v>1.467E-3</v>
      </c>
    </row>
    <row r="134" spans="2:3" x14ac:dyDescent="0.35">
      <c r="B134" s="8" t="s">
        <v>50</v>
      </c>
      <c r="C134" s="9">
        <v>9.5399999999999999E-4</v>
      </c>
    </row>
    <row r="135" spans="2:3" x14ac:dyDescent="0.35">
      <c r="B135" s="8" t="s">
        <v>50</v>
      </c>
      <c r="C135" s="9">
        <v>4.2750000000000002E-3</v>
      </c>
    </row>
    <row r="136" spans="2:3" x14ac:dyDescent="0.35">
      <c r="B136" s="8" t="s">
        <v>51</v>
      </c>
      <c r="C136" s="9">
        <v>1.2999999999999999E-3</v>
      </c>
    </row>
    <row r="137" spans="2:3" x14ac:dyDescent="0.35">
      <c r="B137" s="8" t="s">
        <v>51</v>
      </c>
      <c r="C137" s="9">
        <v>1.1050000000000001E-2</v>
      </c>
    </row>
    <row r="138" spans="2:3" x14ac:dyDescent="0.35">
      <c r="B138" s="8" t="s">
        <v>52</v>
      </c>
      <c r="C138" s="9">
        <v>2.1222499999999998E-2</v>
      </c>
    </row>
    <row r="139" spans="2:3" x14ac:dyDescent="0.35">
      <c r="B139" s="8" t="s">
        <v>53</v>
      </c>
      <c r="C139" s="9">
        <v>3.9300000000000003E-3</v>
      </c>
    </row>
    <row r="140" spans="2:3" x14ac:dyDescent="0.35">
      <c r="B140" s="8" t="s">
        <v>53</v>
      </c>
      <c r="C140" s="9">
        <v>9.9000000000000008E-3</v>
      </c>
    </row>
    <row r="141" spans="2:3" x14ac:dyDescent="0.35">
      <c r="B141" s="8" t="s">
        <v>53</v>
      </c>
      <c r="C141" s="9">
        <v>4.0150000000000003E-3</v>
      </c>
    </row>
    <row r="142" spans="2:3" x14ac:dyDescent="0.35">
      <c r="B142" s="8" t="s">
        <v>54</v>
      </c>
      <c r="C142" s="9">
        <v>-0.1201595</v>
      </c>
    </row>
    <row r="143" spans="2:3" x14ac:dyDescent="0.35">
      <c r="B143" s="8" t="s">
        <v>54</v>
      </c>
      <c r="C143" s="9">
        <v>2.32E-3</v>
      </c>
    </row>
    <row r="144" spans="2:3" x14ac:dyDescent="0.35">
      <c r="B144" s="8" t="s">
        <v>54</v>
      </c>
      <c r="C144" s="9">
        <v>3.8E-3</v>
      </c>
    </row>
    <row r="145" spans="2:3" x14ac:dyDescent="0.35">
      <c r="B145" s="8" t="s">
        <v>54</v>
      </c>
      <c r="C145" s="9">
        <v>6.6928600000000005E-2</v>
      </c>
    </row>
    <row r="146" spans="2:3" x14ac:dyDescent="0.35">
      <c r="B146" s="8" t="s">
        <v>54</v>
      </c>
      <c r="C146" s="9">
        <v>7.9320000000000002E-2</v>
      </c>
    </row>
    <row r="147" spans="2:3" x14ac:dyDescent="0.35">
      <c r="B147" s="8" t="s">
        <v>55</v>
      </c>
      <c r="C147" s="9">
        <v>8.3250000000000008E-3</v>
      </c>
    </row>
    <row r="148" spans="2:3" x14ac:dyDescent="0.35">
      <c r="B148" s="8" t="s">
        <v>56</v>
      </c>
      <c r="C148" s="9">
        <v>7.4401900000000007E-2</v>
      </c>
    </row>
    <row r="149" spans="2:3" x14ac:dyDescent="0.35">
      <c r="B149" s="8" t="s">
        <v>56</v>
      </c>
      <c r="C149" s="9">
        <v>3.2000000000000001E-2</v>
      </c>
    </row>
    <row r="150" spans="2:3" x14ac:dyDescent="0.35">
      <c r="B150" s="8" t="s">
        <v>56</v>
      </c>
      <c r="C150" s="9">
        <v>8.3999999999999995E-3</v>
      </c>
    </row>
    <row r="151" spans="2:3" x14ac:dyDescent="0.35">
      <c r="B151" s="8" t="s">
        <v>56</v>
      </c>
      <c r="C151" s="9">
        <v>7.4999999999999997E-3</v>
      </c>
    </row>
    <row r="152" spans="2:3" x14ac:dyDescent="0.35">
      <c r="B152" s="8" t="s">
        <v>56</v>
      </c>
      <c r="C152" s="9">
        <v>6.5100000000000002E-3</v>
      </c>
    </row>
    <row r="153" spans="2:3" x14ac:dyDescent="0.35">
      <c r="B153" s="8" t="s">
        <v>56</v>
      </c>
      <c r="C153" s="9">
        <v>5.0000000000000001E-3</v>
      </c>
    </row>
    <row r="154" spans="2:3" x14ac:dyDescent="0.35">
      <c r="B154" s="8" t="s">
        <v>56</v>
      </c>
      <c r="C154" s="9">
        <v>1.6999999999999999E-3</v>
      </c>
    </row>
    <row r="155" spans="2:3" x14ac:dyDescent="0.35">
      <c r="B155" s="8" t="s">
        <v>57</v>
      </c>
      <c r="C155" s="9">
        <v>3.7183300000000002E-2</v>
      </c>
    </row>
    <row r="156" spans="2:3" x14ac:dyDescent="0.35">
      <c r="B156" s="8" t="s">
        <v>57</v>
      </c>
      <c r="C156" s="9">
        <v>2.2499999999999998E-3</v>
      </c>
    </row>
    <row r="157" spans="2:3" x14ac:dyDescent="0.35">
      <c r="B157" s="8" t="s">
        <v>57</v>
      </c>
      <c r="C157" s="9">
        <v>0.01</v>
      </c>
    </row>
    <row r="158" spans="2:3" x14ac:dyDescent="0.35">
      <c r="B158" s="8" t="s">
        <v>58</v>
      </c>
      <c r="C158" s="9">
        <v>3.7455805</v>
      </c>
    </row>
    <row r="159" spans="2:3" x14ac:dyDescent="0.35">
      <c r="B159" s="8" t="s">
        <v>58</v>
      </c>
      <c r="C159" s="9">
        <v>0.1398866</v>
      </c>
    </row>
    <row r="160" spans="2:3" x14ac:dyDescent="0.35">
      <c r="B160" s="8" t="s">
        <v>58</v>
      </c>
      <c r="C160" s="9">
        <v>6.7600000000000004E-3</v>
      </c>
    </row>
    <row r="161" spans="2:3" x14ac:dyDescent="0.35">
      <c r="B161" s="8" t="s">
        <v>59</v>
      </c>
      <c r="C161" s="9">
        <v>0.30045179999999999</v>
      </c>
    </row>
    <row r="162" spans="2:3" x14ac:dyDescent="0.35">
      <c r="B162" s="8" t="s">
        <v>60</v>
      </c>
      <c r="C162" s="9">
        <v>1.5724999999999999E-2</v>
      </c>
    </row>
    <row r="163" spans="2:3" x14ac:dyDescent="0.35">
      <c r="B163" s="8" t="s">
        <v>61</v>
      </c>
      <c r="C163" s="9">
        <v>1.3357546999999999</v>
      </c>
    </row>
    <row r="164" spans="2:3" x14ac:dyDescent="0.35">
      <c r="B164" s="8" t="s">
        <v>62</v>
      </c>
      <c r="C164" s="9">
        <v>1.3599999999999999E-2</v>
      </c>
    </row>
    <row r="165" spans="2:3" x14ac:dyDescent="0.35">
      <c r="B165" s="8" t="s">
        <v>63</v>
      </c>
      <c r="C165" s="9">
        <v>1.73519E-2</v>
      </c>
    </row>
    <row r="166" spans="2:3" x14ac:dyDescent="0.35">
      <c r="B166" s="8" t="s">
        <v>63</v>
      </c>
      <c r="C166" s="9">
        <v>4.0000000000000002E-4</v>
      </c>
    </row>
    <row r="167" spans="2:3" x14ac:dyDescent="0.35">
      <c r="B167" s="8" t="s">
        <v>63</v>
      </c>
      <c r="C167" s="9">
        <v>2.5355E-3</v>
      </c>
    </row>
    <row r="168" spans="2:3" x14ac:dyDescent="0.35">
      <c r="B168" s="8" t="s">
        <v>64</v>
      </c>
      <c r="C168" s="9">
        <v>4.2788000000000001E-3</v>
      </c>
    </row>
    <row r="169" spans="2:3" x14ac:dyDescent="0.35">
      <c r="B169" s="8" t="s">
        <v>65</v>
      </c>
      <c r="C169" s="9">
        <v>3.6449999999999998E-3</v>
      </c>
    </row>
    <row r="170" spans="2:3" x14ac:dyDescent="0.35">
      <c r="B170" s="8" t="s">
        <v>65</v>
      </c>
      <c r="C170" s="9">
        <v>5.0000000000000002E-5</v>
      </c>
    </row>
    <row r="171" spans="2:3" x14ac:dyDescent="0.35">
      <c r="B171" s="8" t="s">
        <v>66</v>
      </c>
      <c r="C171" s="9">
        <v>9.1350000000000003E-4</v>
      </c>
    </row>
    <row r="172" spans="2:3" x14ac:dyDescent="0.35">
      <c r="B172" s="8" t="s">
        <v>67</v>
      </c>
      <c r="C172" s="9">
        <v>6.3943299999999995E-2</v>
      </c>
    </row>
    <row r="173" spans="2:3" x14ac:dyDescent="0.35">
      <c r="B173" s="8" t="s">
        <v>68</v>
      </c>
      <c r="C173" s="9">
        <v>2.171E-2</v>
      </c>
    </row>
    <row r="174" spans="2:3" x14ac:dyDescent="0.35">
      <c r="B174" s="8" t="s">
        <v>68</v>
      </c>
      <c r="C174" s="9">
        <v>0.03</v>
      </c>
    </row>
    <row r="175" spans="2:3" x14ac:dyDescent="0.35">
      <c r="B175" s="8" t="s">
        <v>69</v>
      </c>
      <c r="C175" s="9">
        <v>0.1492513</v>
      </c>
    </row>
    <row r="176" spans="2:3" x14ac:dyDescent="0.35">
      <c r="B176" s="8" t="s">
        <v>70</v>
      </c>
      <c r="C176" s="9">
        <v>0.173569</v>
      </c>
    </row>
    <row r="177" spans="2:3" x14ac:dyDescent="0.35">
      <c r="B177" s="8" t="s">
        <v>71</v>
      </c>
      <c r="C177" s="9">
        <v>4.1017699999999997E-2</v>
      </c>
    </row>
    <row r="178" spans="2:3" x14ac:dyDescent="0.35">
      <c r="B178" s="8" t="s">
        <v>72</v>
      </c>
      <c r="C178" s="9">
        <v>2.5416000000000001E-2</v>
      </c>
    </row>
    <row r="179" spans="2:3" x14ac:dyDescent="0.35">
      <c r="B179" s="8" t="s">
        <v>73</v>
      </c>
      <c r="C179" s="9">
        <v>0.2014003</v>
      </c>
    </row>
    <row r="180" spans="2:3" x14ac:dyDescent="0.35">
      <c r="B180" s="8" t="s">
        <v>74</v>
      </c>
      <c r="C180" s="9">
        <v>4.3999999999999997E-2</v>
      </c>
    </row>
    <row r="181" spans="2:3" x14ac:dyDescent="0.35">
      <c r="B181" s="8" t="s">
        <v>75</v>
      </c>
      <c r="C181" s="9">
        <v>0.13985819999999999</v>
      </c>
    </row>
    <row r="182" spans="2:3" x14ac:dyDescent="0.35">
      <c r="B182" s="8" t="s">
        <v>76</v>
      </c>
      <c r="C182" s="9">
        <v>8.0831799999999995E-2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4"/>
  <sheetViews>
    <sheetView workbookViewId="0">
      <selection activeCell="B3" sqref="B3:D44"/>
    </sheetView>
  </sheetViews>
  <sheetFormatPr defaultColWidth="9.1796875" defaultRowHeight="14.5" x14ac:dyDescent="0.35"/>
  <cols>
    <col min="1" max="1" width="9.1796875" style="7"/>
    <col min="2" max="2" width="21.1796875" style="7" bestFit="1" customWidth="1"/>
    <col min="3" max="3" width="12.6328125" style="7" customWidth="1"/>
    <col min="4" max="4" width="17.6328125" style="7" customWidth="1"/>
    <col min="5" max="16384" width="9.1796875" style="7"/>
  </cols>
  <sheetData>
    <row r="1" spans="2:4" x14ac:dyDescent="0.35">
      <c r="B1" s="1" t="s">
        <v>132</v>
      </c>
    </row>
    <row r="2" spans="2:4" x14ac:dyDescent="0.35">
      <c r="B2" s="1"/>
      <c r="C2" s="2">
        <f>SUBTOTAL(9,C4:C157)</f>
        <v>3.4895714740000003</v>
      </c>
    </row>
    <row r="3" spans="2:4" s="12" customFormat="1" x14ac:dyDescent="0.35">
      <c r="B3" s="5" t="s">
        <v>0</v>
      </c>
      <c r="C3" s="6" t="s">
        <v>79</v>
      </c>
      <c r="D3" s="6" t="s">
        <v>133</v>
      </c>
    </row>
    <row r="4" spans="2:4" x14ac:dyDescent="0.35">
      <c r="B4" s="13" t="s">
        <v>111</v>
      </c>
      <c r="C4" s="14">
        <v>4.9999999999999979E-4</v>
      </c>
      <c r="D4" s="48" t="s">
        <v>134</v>
      </c>
    </row>
    <row r="5" spans="2:4" x14ac:dyDescent="0.35">
      <c r="B5" s="13" t="s">
        <v>112</v>
      </c>
      <c r="C5" s="14">
        <v>1.9E-3</v>
      </c>
      <c r="D5" s="48"/>
    </row>
    <row r="6" spans="2:4" x14ac:dyDescent="0.35">
      <c r="B6" s="13" t="s">
        <v>72</v>
      </c>
      <c r="C6" s="14">
        <v>3.3432000000000003E-2</v>
      </c>
      <c r="D6" s="48"/>
    </row>
    <row r="7" spans="2:4" x14ac:dyDescent="0.35">
      <c r="B7" s="13" t="s">
        <v>51</v>
      </c>
      <c r="C7" s="14">
        <v>1.2999999999999999E-3</v>
      </c>
      <c r="D7" s="48"/>
    </row>
    <row r="8" spans="2:4" x14ac:dyDescent="0.35">
      <c r="B8" s="13" t="s">
        <v>113</v>
      </c>
      <c r="C8" s="14">
        <v>8.3310000000000003E-4</v>
      </c>
      <c r="D8" s="48"/>
    </row>
    <row r="9" spans="2:4" x14ac:dyDescent="0.35">
      <c r="B9" s="13" t="s">
        <v>57</v>
      </c>
      <c r="C9" s="14">
        <v>5.0033300000000003E-2</v>
      </c>
      <c r="D9" s="48"/>
    </row>
    <row r="10" spans="2:4" x14ac:dyDescent="0.35">
      <c r="B10" s="13" t="s">
        <v>9</v>
      </c>
      <c r="C10" s="14">
        <v>3.0759000000000002E-2</v>
      </c>
      <c r="D10" s="48"/>
    </row>
    <row r="11" spans="2:4" x14ac:dyDescent="0.35">
      <c r="B11" s="13" t="s">
        <v>4</v>
      </c>
      <c r="C11" s="14">
        <v>0.90526816799999998</v>
      </c>
      <c r="D11" s="48"/>
    </row>
    <row r="12" spans="2:4" x14ac:dyDescent="0.35">
      <c r="B12" s="13" t="s">
        <v>114</v>
      </c>
      <c r="C12" s="14">
        <v>1.2327299999999999E-2</v>
      </c>
      <c r="D12" s="48"/>
    </row>
    <row r="13" spans="2:4" x14ac:dyDescent="0.35">
      <c r="B13" s="13" t="s">
        <v>28</v>
      </c>
      <c r="C13" s="14">
        <v>-3.200000002980232E-8</v>
      </c>
      <c r="D13" s="48"/>
    </row>
    <row r="14" spans="2:4" x14ac:dyDescent="0.35">
      <c r="B14" s="13" t="s">
        <v>7</v>
      </c>
      <c r="C14" s="14">
        <v>0.54300569700000001</v>
      </c>
      <c r="D14" s="48"/>
    </row>
    <row r="15" spans="2:4" x14ac:dyDescent="0.35">
      <c r="B15" s="13" t="s">
        <v>61</v>
      </c>
      <c r="C15" s="14">
        <v>0.58840982600000002</v>
      </c>
      <c r="D15" s="48"/>
    </row>
    <row r="16" spans="2:4" x14ac:dyDescent="0.35">
      <c r="B16" s="13" t="s">
        <v>80</v>
      </c>
      <c r="C16" s="14">
        <v>-0.81722499999999998</v>
      </c>
      <c r="D16" s="48"/>
    </row>
    <row r="17" spans="2:4" x14ac:dyDescent="0.35">
      <c r="B17" s="13" t="s">
        <v>115</v>
      </c>
      <c r="C17" s="14">
        <v>2.1000000000000001E-2</v>
      </c>
      <c r="D17" s="48"/>
    </row>
    <row r="18" spans="2:4" x14ac:dyDescent="0.35">
      <c r="B18" s="13" t="s">
        <v>116</v>
      </c>
      <c r="C18" s="14">
        <v>2.3839999999999998E-3</v>
      </c>
      <c r="D18" s="48"/>
    </row>
    <row r="19" spans="2:4" x14ac:dyDescent="0.35">
      <c r="B19" s="13" t="s">
        <v>117</v>
      </c>
      <c r="C19" s="14">
        <v>2.7000000000000001E-3</v>
      </c>
      <c r="D19" s="48"/>
    </row>
    <row r="20" spans="2:4" x14ac:dyDescent="0.35">
      <c r="B20" s="13" t="s">
        <v>81</v>
      </c>
      <c r="C20" s="14">
        <v>0.13893</v>
      </c>
      <c r="D20" s="48"/>
    </row>
    <row r="21" spans="2:4" x14ac:dyDescent="0.35">
      <c r="B21" s="13" t="s">
        <v>73</v>
      </c>
      <c r="C21" s="14">
        <v>5.5530000000000003E-2</v>
      </c>
      <c r="D21" s="48"/>
    </row>
    <row r="22" spans="2:4" x14ac:dyDescent="0.35">
      <c r="B22" s="13" t="s">
        <v>41</v>
      </c>
      <c r="C22" s="14">
        <v>7.6859999999999998E-2</v>
      </c>
      <c r="D22" s="48"/>
    </row>
    <row r="23" spans="2:4" x14ac:dyDescent="0.35">
      <c r="B23" s="13" t="s">
        <v>118</v>
      </c>
      <c r="C23" s="14">
        <v>2.1000000000000001E-2</v>
      </c>
      <c r="D23" s="48"/>
    </row>
    <row r="24" spans="2:4" x14ac:dyDescent="0.35">
      <c r="B24" s="13" t="s">
        <v>119</v>
      </c>
      <c r="C24" s="14">
        <v>-5.0000000000000001E-4</v>
      </c>
      <c r="D24" s="48"/>
    </row>
    <row r="25" spans="2:4" x14ac:dyDescent="0.35">
      <c r="B25" s="13" t="s">
        <v>120</v>
      </c>
      <c r="C25" s="14">
        <v>-1.6499999999999996E-3</v>
      </c>
      <c r="D25" s="48"/>
    </row>
    <row r="26" spans="2:4" x14ac:dyDescent="0.35">
      <c r="B26" s="13" t="s">
        <v>121</v>
      </c>
      <c r="C26" s="14">
        <v>6.0000000000000001E-3</v>
      </c>
      <c r="D26" s="48"/>
    </row>
    <row r="27" spans="2:4" x14ac:dyDescent="0.35">
      <c r="B27" s="13" t="s">
        <v>122</v>
      </c>
      <c r="C27" s="14">
        <v>5.7000000000000002E-3</v>
      </c>
      <c r="D27" s="48"/>
    </row>
    <row r="28" spans="2:4" x14ac:dyDescent="0.35">
      <c r="B28" s="13" t="s">
        <v>123</v>
      </c>
      <c r="C28" s="14">
        <v>0.53138839999999998</v>
      </c>
      <c r="D28" s="48"/>
    </row>
    <row r="29" spans="2:4" x14ac:dyDescent="0.35">
      <c r="B29" s="13" t="s">
        <v>48</v>
      </c>
      <c r="C29" s="14">
        <v>1.346E-2</v>
      </c>
      <c r="D29" s="48"/>
    </row>
    <row r="30" spans="2:4" x14ac:dyDescent="0.35">
      <c r="B30" s="13" t="s">
        <v>124</v>
      </c>
      <c r="C30" s="14">
        <v>7.5665800000000005E-2</v>
      </c>
      <c r="D30" s="48"/>
    </row>
    <row r="31" spans="2:4" x14ac:dyDescent="0.35">
      <c r="B31" s="13" t="s">
        <v>3</v>
      </c>
      <c r="C31" s="14">
        <v>0.45417491500000001</v>
      </c>
      <c r="D31" s="48"/>
    </row>
    <row r="32" spans="2:4" x14ac:dyDescent="0.35">
      <c r="B32" s="13" t="s">
        <v>44</v>
      </c>
      <c r="C32" s="14">
        <v>0.13</v>
      </c>
      <c r="D32" s="48"/>
    </row>
    <row r="33" spans="2:4" x14ac:dyDescent="0.35">
      <c r="B33" s="13" t="s">
        <v>5</v>
      </c>
      <c r="C33" s="14">
        <v>9.9866700000000003E-2</v>
      </c>
      <c r="D33" s="48"/>
    </row>
    <row r="34" spans="2:4" x14ac:dyDescent="0.35">
      <c r="B34" s="13" t="s">
        <v>125</v>
      </c>
      <c r="C34" s="14">
        <v>8.8999999999999999E-3</v>
      </c>
      <c r="D34" s="48"/>
    </row>
    <row r="35" spans="2:4" x14ac:dyDescent="0.35">
      <c r="B35" s="13" t="s">
        <v>126</v>
      </c>
      <c r="C35" s="14">
        <v>4.4999999999999997E-3</v>
      </c>
      <c r="D35" s="48"/>
    </row>
    <row r="36" spans="2:4" x14ac:dyDescent="0.35">
      <c r="B36" s="13" t="s">
        <v>49</v>
      </c>
      <c r="C36" s="14">
        <v>2.7237999999999998E-2</v>
      </c>
      <c r="D36" s="48"/>
    </row>
    <row r="37" spans="2:4" x14ac:dyDescent="0.35">
      <c r="B37" s="13" t="s">
        <v>127</v>
      </c>
      <c r="C37" s="14">
        <v>-1.7492E-3</v>
      </c>
      <c r="D37" s="48"/>
    </row>
    <row r="38" spans="2:4" x14ac:dyDescent="0.35">
      <c r="B38" s="13" t="s">
        <v>128</v>
      </c>
      <c r="C38" s="14">
        <v>-3.5500000000000001E-4</v>
      </c>
      <c r="D38" s="48"/>
    </row>
    <row r="39" spans="2:4" x14ac:dyDescent="0.35">
      <c r="B39" s="13" t="s">
        <v>129</v>
      </c>
      <c r="C39" s="14">
        <v>3.81E-3</v>
      </c>
      <c r="D39" s="48"/>
    </row>
    <row r="40" spans="2:4" x14ac:dyDescent="0.35">
      <c r="B40" s="13" t="s">
        <v>130</v>
      </c>
      <c r="C40" s="14">
        <v>0.44840000000000002</v>
      </c>
      <c r="D40" s="48"/>
    </row>
    <row r="41" spans="2:4" x14ac:dyDescent="0.35">
      <c r="B41" s="13" t="s">
        <v>50</v>
      </c>
      <c r="C41" s="14">
        <v>3.2669999999999999E-3</v>
      </c>
      <c r="D41" s="48"/>
    </row>
    <row r="42" spans="2:4" x14ac:dyDescent="0.35">
      <c r="B42" s="13" t="s">
        <v>46</v>
      </c>
      <c r="C42" s="14">
        <v>-1.0425E-3</v>
      </c>
      <c r="D42" s="48"/>
    </row>
    <row r="43" spans="2:4" x14ac:dyDescent="0.35">
      <c r="B43" s="13" t="s">
        <v>75</v>
      </c>
      <c r="C43" s="14">
        <v>2.0000000000000235E-3</v>
      </c>
      <c r="D43" s="48"/>
    </row>
    <row r="44" spans="2:4" x14ac:dyDescent="0.35">
      <c r="B44" s="13" t="s">
        <v>131</v>
      </c>
      <c r="C44" s="14">
        <v>1.155E-2</v>
      </c>
      <c r="D44" s="48"/>
    </row>
  </sheetData>
  <mergeCells count="1">
    <mergeCell ref="D4:D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"/>
  <sheetViews>
    <sheetView workbookViewId="0">
      <selection sqref="A1:XFD1048576"/>
    </sheetView>
  </sheetViews>
  <sheetFormatPr defaultColWidth="9.1796875" defaultRowHeight="14.5" x14ac:dyDescent="0.35"/>
  <cols>
    <col min="1" max="1" width="9.1796875" style="7"/>
    <col min="2" max="2" width="9.26953125" style="7" bestFit="1" customWidth="1"/>
    <col min="3" max="3" width="17.7265625" style="7" bestFit="1" customWidth="1"/>
    <col min="4" max="16384" width="9.1796875" style="7"/>
  </cols>
  <sheetData>
    <row r="2" spans="2:6" x14ac:dyDescent="0.35">
      <c r="B2" s="1" t="s">
        <v>136</v>
      </c>
    </row>
    <row r="3" spans="2:6" ht="29" x14ac:dyDescent="0.35">
      <c r="B3" s="5" t="s">
        <v>0</v>
      </c>
      <c r="C3" s="5" t="s">
        <v>82</v>
      </c>
      <c r="D3" s="15" t="s">
        <v>77</v>
      </c>
      <c r="E3" s="15" t="s">
        <v>78</v>
      </c>
      <c r="F3" s="6" t="s">
        <v>79</v>
      </c>
    </row>
    <row r="4" spans="2:6" x14ac:dyDescent="0.35">
      <c r="B4" s="11" t="s">
        <v>80</v>
      </c>
      <c r="C4" s="11" t="s">
        <v>83</v>
      </c>
      <c r="D4" s="9">
        <v>10.69</v>
      </c>
      <c r="E4" s="9">
        <v>0</v>
      </c>
      <c r="F4" s="9">
        <f>D4-E4</f>
        <v>10.69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"/>
  <sheetViews>
    <sheetView workbookViewId="0">
      <selection activeCell="C7" sqref="C7"/>
    </sheetView>
  </sheetViews>
  <sheetFormatPr defaultRowHeight="14.5" x14ac:dyDescent="0.35"/>
  <cols>
    <col min="1" max="1" width="8.7265625" style="7"/>
    <col min="2" max="2" width="9.26953125" style="7" bestFit="1" customWidth="1"/>
    <col min="3" max="3" width="17.81640625" style="7" bestFit="1" customWidth="1"/>
    <col min="4" max="16384" width="8.7265625" style="7"/>
  </cols>
  <sheetData>
    <row r="2" spans="2:6" x14ac:dyDescent="0.35">
      <c r="B2" s="1" t="s">
        <v>135</v>
      </c>
    </row>
    <row r="3" spans="2:6" ht="29" x14ac:dyDescent="0.35">
      <c r="B3" s="5" t="s">
        <v>0</v>
      </c>
      <c r="C3" s="5" t="s">
        <v>82</v>
      </c>
      <c r="D3" s="15" t="s">
        <v>77</v>
      </c>
      <c r="E3" s="15" t="s">
        <v>78</v>
      </c>
      <c r="F3" s="6" t="s">
        <v>79</v>
      </c>
    </row>
    <row r="4" spans="2:6" x14ac:dyDescent="0.35">
      <c r="B4" s="11" t="s">
        <v>80</v>
      </c>
      <c r="C4" s="11" t="s">
        <v>83</v>
      </c>
      <c r="D4" s="9">
        <v>0.02</v>
      </c>
      <c r="E4" s="9">
        <v>0</v>
      </c>
      <c r="F4" s="9">
        <f>D4-E4</f>
        <v>0.02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"/>
  <sheetViews>
    <sheetView tabSelected="1" topLeftCell="A13" workbookViewId="0">
      <selection activeCell="J13" sqref="J13"/>
    </sheetView>
  </sheetViews>
  <sheetFormatPr defaultColWidth="9.1796875" defaultRowHeight="14.5" x14ac:dyDescent="0.35"/>
  <cols>
    <col min="1" max="1" width="9.1796875" style="19"/>
    <col min="2" max="2" width="50" style="37" customWidth="1"/>
    <col min="3" max="3" width="9.54296875" style="35" customWidth="1"/>
    <col min="4" max="4" width="10.26953125" style="38" bestFit="1" customWidth="1"/>
    <col min="5" max="5" width="8.7265625" style="19" bestFit="1" customWidth="1"/>
    <col min="6" max="16384" width="9.1796875" style="19"/>
  </cols>
  <sheetData>
    <row r="2" spans="2:10" ht="14.5" customHeight="1" x14ac:dyDescent="0.35">
      <c r="B2" s="52" t="s">
        <v>109</v>
      </c>
      <c r="C2" s="16"/>
      <c r="D2" s="17"/>
      <c r="E2" s="18"/>
      <c r="F2" s="50" t="s">
        <v>142</v>
      </c>
      <c r="G2" s="51"/>
      <c r="H2" s="51"/>
      <c r="I2" s="51"/>
    </row>
    <row r="3" spans="2:10" s="23" customFormat="1" ht="29" x14ac:dyDescent="0.35">
      <c r="B3" s="20" t="s">
        <v>84</v>
      </c>
      <c r="C3" s="20" t="s">
        <v>85</v>
      </c>
      <c r="D3" s="21" t="s">
        <v>137</v>
      </c>
      <c r="E3" s="22" t="s">
        <v>138</v>
      </c>
      <c r="F3" s="22" t="s">
        <v>139</v>
      </c>
      <c r="G3" s="22" t="s">
        <v>140</v>
      </c>
      <c r="H3" s="22" t="s">
        <v>141</v>
      </c>
      <c r="I3" s="22" t="s">
        <v>143</v>
      </c>
      <c r="J3" s="22" t="s">
        <v>144</v>
      </c>
    </row>
    <row r="4" spans="2:10" s="29" customFormat="1" x14ac:dyDescent="0.35">
      <c r="B4" s="24" t="s">
        <v>86</v>
      </c>
      <c r="C4" s="25" t="s">
        <v>87</v>
      </c>
      <c r="D4" s="26">
        <v>3.3174226170000001</v>
      </c>
      <c r="E4" s="27">
        <v>0</v>
      </c>
      <c r="F4" s="28"/>
      <c r="G4" s="28"/>
      <c r="H4" s="28"/>
    </row>
    <row r="5" spans="2:10" s="29" customFormat="1" x14ac:dyDescent="0.35">
      <c r="B5" s="24" t="s">
        <v>88</v>
      </c>
      <c r="C5" s="30" t="s">
        <v>89</v>
      </c>
      <c r="D5" s="26">
        <v>1.24</v>
      </c>
      <c r="E5" s="27">
        <v>0</v>
      </c>
      <c r="F5" s="28"/>
      <c r="G5" s="28"/>
      <c r="H5" s="28"/>
    </row>
    <row r="6" spans="2:10" s="29" customFormat="1" x14ac:dyDescent="0.35">
      <c r="B6" s="24" t="s">
        <v>90</v>
      </c>
      <c r="C6" s="25" t="s">
        <v>91</v>
      </c>
      <c r="D6" s="26">
        <v>5.22</v>
      </c>
      <c r="E6" s="27">
        <v>0</v>
      </c>
      <c r="F6" s="28"/>
      <c r="G6" s="28"/>
      <c r="H6" s="28"/>
    </row>
    <row r="7" spans="2:10" s="29" customFormat="1" ht="116" x14ac:dyDescent="0.35">
      <c r="B7" s="24" t="s">
        <v>92</v>
      </c>
      <c r="C7" s="30" t="s">
        <v>89</v>
      </c>
      <c r="D7" s="26">
        <v>18.55</v>
      </c>
      <c r="E7" s="27">
        <v>14.121617783561639</v>
      </c>
      <c r="F7" s="31">
        <v>0</v>
      </c>
      <c r="G7" s="28"/>
      <c r="H7" s="28"/>
      <c r="I7" s="49">
        <f>E7</f>
        <v>14.121617783561639</v>
      </c>
      <c r="J7" s="53" t="s">
        <v>145</v>
      </c>
    </row>
    <row r="8" spans="2:10" s="29" customFormat="1" x14ac:dyDescent="0.35">
      <c r="B8" s="24" t="s">
        <v>93</v>
      </c>
      <c r="C8" s="30" t="s">
        <v>89</v>
      </c>
      <c r="D8" s="26">
        <v>0.87</v>
      </c>
      <c r="E8" s="27">
        <v>0</v>
      </c>
      <c r="F8" s="28"/>
      <c r="G8" s="28"/>
      <c r="H8" s="28"/>
    </row>
    <row r="9" spans="2:10" s="29" customFormat="1" x14ac:dyDescent="0.35">
      <c r="B9" s="24" t="s">
        <v>94</v>
      </c>
      <c r="C9" s="25" t="s">
        <v>95</v>
      </c>
      <c r="D9" s="26">
        <v>0</v>
      </c>
      <c r="E9" s="27">
        <v>0</v>
      </c>
      <c r="F9" s="28"/>
      <c r="G9" s="28"/>
      <c r="H9" s="28"/>
    </row>
    <row r="10" spans="2:10" s="29" customFormat="1" x14ac:dyDescent="0.35">
      <c r="B10" s="24" t="s">
        <v>96</v>
      </c>
      <c r="C10" s="25" t="s">
        <v>95</v>
      </c>
      <c r="D10" s="26">
        <v>2.8708936380000001</v>
      </c>
      <c r="E10" s="27">
        <v>0.46570000000000056</v>
      </c>
      <c r="F10" s="28"/>
      <c r="G10" s="31">
        <f>E10</f>
        <v>0.46570000000000056</v>
      </c>
      <c r="H10" s="28"/>
    </row>
    <row r="11" spans="2:10" s="29" customFormat="1" x14ac:dyDescent="0.35">
      <c r="B11" s="24" t="s">
        <v>94</v>
      </c>
      <c r="C11" s="30" t="s">
        <v>89</v>
      </c>
      <c r="D11" s="26">
        <v>1.68</v>
      </c>
      <c r="E11" s="27">
        <f>3.7040967+0.08</f>
        <v>3.7840967000000001</v>
      </c>
      <c r="F11" s="31">
        <f>E11</f>
        <v>3.7840967000000001</v>
      </c>
      <c r="G11" s="28"/>
      <c r="H11" s="28"/>
    </row>
    <row r="12" spans="2:10" s="29" customFormat="1" x14ac:dyDescent="0.35">
      <c r="B12" s="24" t="s">
        <v>97</v>
      </c>
      <c r="C12" s="25" t="s">
        <v>91</v>
      </c>
      <c r="D12" s="26">
        <f>42.196194699-5.93</f>
        <v>36.266194699000003</v>
      </c>
      <c r="E12" s="27">
        <v>0</v>
      </c>
      <c r="F12" s="28"/>
      <c r="G12" s="28"/>
      <c r="H12" s="28"/>
    </row>
    <row r="13" spans="2:10" s="29" customFormat="1" ht="333.5" x14ac:dyDescent="0.35">
      <c r="B13" s="24" t="s">
        <v>98</v>
      </c>
      <c r="C13" s="25" t="s">
        <v>91</v>
      </c>
      <c r="D13" s="26">
        <v>198.81367409999999</v>
      </c>
      <c r="E13" s="27">
        <v>198.81</v>
      </c>
      <c r="F13" s="28"/>
      <c r="G13" s="31">
        <v>0</v>
      </c>
      <c r="H13" s="28"/>
      <c r="I13" s="31">
        <f>E13</f>
        <v>198.81</v>
      </c>
      <c r="J13" s="54" t="s">
        <v>146</v>
      </c>
    </row>
    <row r="14" spans="2:10" s="29" customFormat="1" x14ac:dyDescent="0.35">
      <c r="B14" s="24" t="s">
        <v>99</v>
      </c>
      <c r="C14" s="25" t="s">
        <v>91</v>
      </c>
      <c r="D14" s="26">
        <v>15.97</v>
      </c>
      <c r="E14" s="27">
        <v>0</v>
      </c>
      <c r="F14" s="28"/>
      <c r="G14" s="28"/>
      <c r="H14" s="28"/>
    </row>
    <row r="15" spans="2:10" s="29" customFormat="1" x14ac:dyDescent="0.35">
      <c r="B15" s="24" t="s">
        <v>100</v>
      </c>
      <c r="C15" s="25" t="s">
        <v>89</v>
      </c>
      <c r="D15" s="26">
        <v>0.84</v>
      </c>
      <c r="E15" s="27">
        <v>0</v>
      </c>
      <c r="F15" s="28"/>
      <c r="G15" s="28"/>
      <c r="H15" s="28"/>
    </row>
    <row r="16" spans="2:10" x14ac:dyDescent="0.35">
      <c r="B16" s="32" t="s">
        <v>101</v>
      </c>
      <c r="C16" s="32"/>
      <c r="D16" s="33">
        <f>SUM(D4:D15)</f>
        <v>285.63818505399996</v>
      </c>
      <c r="E16" s="33">
        <f>SUM(E4:E15)</f>
        <v>217.18141448356164</v>
      </c>
      <c r="F16" s="33">
        <f t="shared" ref="F16:I16" si="0">SUM(F4:F15)</f>
        <v>3.7840967000000001</v>
      </c>
      <c r="G16" s="33">
        <f t="shared" si="0"/>
        <v>0.46570000000000056</v>
      </c>
      <c r="H16" s="33">
        <f t="shared" si="0"/>
        <v>0</v>
      </c>
      <c r="I16" s="33">
        <f t="shared" si="0"/>
        <v>212.93161778356165</v>
      </c>
    </row>
    <row r="17" spans="2:4" x14ac:dyDescent="0.35">
      <c r="B17" s="34"/>
      <c r="D17" s="36"/>
    </row>
  </sheetData>
  <mergeCells count="1">
    <mergeCell ref="F2:I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workbookViewId="0">
      <selection activeCell="C15" sqref="C15"/>
    </sheetView>
  </sheetViews>
  <sheetFormatPr defaultRowHeight="14.5" x14ac:dyDescent="0.35"/>
  <cols>
    <col min="1" max="1" width="8.7265625" style="7"/>
    <col min="2" max="2" width="32.81640625" style="7" bestFit="1" customWidth="1"/>
    <col min="3" max="3" width="8.81640625" style="7" bestFit="1" customWidth="1"/>
    <col min="4" max="16384" width="8.7265625" style="7"/>
  </cols>
  <sheetData>
    <row r="2" spans="2:8" x14ac:dyDescent="0.35">
      <c r="B2" s="41" t="s">
        <v>110</v>
      </c>
    </row>
    <row r="3" spans="2:8" ht="29" x14ac:dyDescent="0.35">
      <c r="B3" s="42" t="s">
        <v>102</v>
      </c>
      <c r="C3" s="42" t="s">
        <v>85</v>
      </c>
      <c r="D3" s="43" t="str">
        <f>'Interest Accrued'!D3</f>
        <v>As on Sep-2018</v>
      </c>
      <c r="E3" s="43" t="str">
        <f>'Interest Accrued'!E3</f>
        <v>As on Mar-23</v>
      </c>
      <c r="F3" s="22" t="s">
        <v>139</v>
      </c>
      <c r="G3" s="22" t="s">
        <v>140</v>
      </c>
      <c r="H3" s="22" t="s">
        <v>141</v>
      </c>
    </row>
    <row r="4" spans="2:8" x14ac:dyDescent="0.35">
      <c r="B4" s="44" t="s">
        <v>103</v>
      </c>
      <c r="C4" s="44" t="s">
        <v>95</v>
      </c>
      <c r="D4" s="45">
        <v>12.27</v>
      </c>
      <c r="E4" s="45">
        <f>0.55-E5</f>
        <v>0.53</v>
      </c>
      <c r="F4" s="11"/>
      <c r="G4" s="39">
        <f>E4</f>
        <v>0.53</v>
      </c>
      <c r="H4" s="11"/>
    </row>
    <row r="5" spans="2:8" x14ac:dyDescent="0.35">
      <c r="B5" s="44" t="s">
        <v>104</v>
      </c>
      <c r="C5" s="44" t="s">
        <v>95</v>
      </c>
      <c r="D5" s="45">
        <v>0.02</v>
      </c>
      <c r="E5" s="45">
        <f>D5</f>
        <v>0.02</v>
      </c>
      <c r="F5" s="11"/>
      <c r="G5" s="39">
        <f t="shared" ref="G5:G8" si="0">E5</f>
        <v>0.02</v>
      </c>
      <c r="H5" s="11"/>
    </row>
    <row r="6" spans="2:8" x14ac:dyDescent="0.35">
      <c r="B6" s="44" t="s">
        <v>104</v>
      </c>
      <c r="C6" s="44" t="s">
        <v>87</v>
      </c>
      <c r="D6" s="45">
        <v>15.91</v>
      </c>
      <c r="E6" s="45">
        <v>0</v>
      </c>
      <c r="F6" s="11"/>
      <c r="G6" s="39">
        <f t="shared" si="0"/>
        <v>0</v>
      </c>
      <c r="H6" s="11"/>
    </row>
    <row r="7" spans="2:8" x14ac:dyDescent="0.35">
      <c r="B7" s="44" t="s">
        <v>104</v>
      </c>
      <c r="C7" s="44" t="s">
        <v>107</v>
      </c>
      <c r="D7" s="45">
        <f>1.98</f>
        <v>1.98</v>
      </c>
      <c r="E7" s="45">
        <v>0.85</v>
      </c>
      <c r="F7" s="11"/>
      <c r="G7" s="39">
        <f t="shared" si="0"/>
        <v>0.85</v>
      </c>
      <c r="H7" s="11"/>
    </row>
    <row r="8" spans="2:8" x14ac:dyDescent="0.35">
      <c r="B8" s="44" t="s">
        <v>104</v>
      </c>
      <c r="C8" s="44" t="s">
        <v>105</v>
      </c>
      <c r="D8" s="45">
        <v>0.19</v>
      </c>
      <c r="E8" s="45">
        <v>0</v>
      </c>
      <c r="F8" s="11"/>
      <c r="G8" s="39">
        <f t="shared" si="0"/>
        <v>0</v>
      </c>
      <c r="H8" s="11"/>
    </row>
    <row r="9" spans="2:8" x14ac:dyDescent="0.35">
      <c r="B9" s="46" t="s">
        <v>106</v>
      </c>
      <c r="C9" s="46"/>
      <c r="D9" s="47">
        <f>SUM(D4:D8)</f>
        <v>30.37</v>
      </c>
      <c r="E9" s="47">
        <f>SUM(E4:E8)</f>
        <v>1.4</v>
      </c>
      <c r="F9" s="47">
        <f t="shared" ref="F9:H9" si="1">SUM(F4:F8)</f>
        <v>0</v>
      </c>
      <c r="G9" s="47">
        <f t="shared" si="1"/>
        <v>1.4</v>
      </c>
      <c r="H9" s="47">
        <f t="shared" si="1"/>
        <v>0</v>
      </c>
    </row>
    <row r="12" spans="2:8" x14ac:dyDescent="0.35">
      <c r="D12" s="40"/>
    </row>
  </sheetData>
  <pageMargins left="0.7" right="0.7" top="0.75" bottom="0.75" header="0.3" footer="0.3"/>
  <ignoredErrors>
    <ignoredError sqref="D9:E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Deposits. Sep2018</vt:lpstr>
      <vt:lpstr>Deposits- Mar23</vt:lpstr>
      <vt:lpstr>Loans to RPT- Sep2018</vt:lpstr>
      <vt:lpstr>Loans to RPT-Mar23</vt:lpstr>
      <vt:lpstr>Interest Accrued</vt:lpstr>
      <vt:lpstr>Other 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2023-06-01T13:56:46Z</dcterms:modified>
</cp:coreProperties>
</file>