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rashanthiVanga\OneDrive - IL &amp; FS Engineering and Construction Company Ltd\OLD-Data\Destop-old\"/>
    </mc:Choice>
  </mc:AlternateContent>
  <bookViews>
    <workbookView xWindow="0" yWindow="0" windowWidth="19200" windowHeight="6760"/>
  </bookViews>
  <sheets>
    <sheet name="Summary S.no.2" sheetId="1" r:id="rId1"/>
    <sheet name="Summary.S,No.3" sheetId="2" r:id="rId2"/>
    <sheet name="Summary S.No.4" sheetId="3" r:id="rId3"/>
    <sheet name="Summary S.No.5" sheetId="4" r:id="rId4"/>
    <sheet name="Summary S.No.7" sheetId="5" r:id="rId5"/>
  </sheets>
  <externalReferences>
    <externalReference r:id="rId6"/>
  </externalReferenc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5" l="1"/>
  <c r="J9" i="4"/>
  <c r="I9" i="4"/>
  <c r="H9" i="4"/>
  <c r="E9" i="4"/>
  <c r="D7" i="4"/>
  <c r="D9" i="4" s="1"/>
  <c r="G4" i="4"/>
  <c r="G9" i="4" s="1"/>
  <c r="F4" i="4"/>
  <c r="F9" i="4" s="1"/>
  <c r="D3" i="4"/>
  <c r="I16" i="3"/>
  <c r="G16" i="3"/>
  <c r="E16" i="3"/>
  <c r="D16" i="3"/>
  <c r="F14" i="3"/>
  <c r="J13" i="3"/>
  <c r="D12" i="3"/>
  <c r="F12" i="3" s="1"/>
  <c r="F16" i="3" s="1"/>
  <c r="F11" i="3"/>
  <c r="H7" i="3"/>
  <c r="J7" i="3" s="1"/>
  <c r="J16" i="3" s="1"/>
  <c r="H7" i="2"/>
  <c r="H16" i="2" s="1"/>
  <c r="J7" i="2"/>
  <c r="F11" i="2"/>
  <c r="D12" i="2"/>
  <c r="F12" i="2"/>
  <c r="J13" i="2"/>
  <c r="F14" i="2"/>
  <c r="D16" i="2"/>
  <c r="E16" i="2"/>
  <c r="F16" i="2"/>
  <c r="G16" i="2"/>
  <c r="I16" i="2"/>
  <c r="J16" i="2"/>
  <c r="I6" i="1"/>
  <c r="H6" i="1"/>
  <c r="G6" i="1"/>
  <c r="F6" i="1"/>
  <c r="E6" i="1"/>
  <c r="D6" i="1"/>
  <c r="C6" i="1"/>
  <c r="H16" i="3" l="1"/>
</calcChain>
</file>

<file path=xl/sharedStrings.xml><?xml version="1.0" encoding="utf-8"?>
<sst xmlns="http://schemas.openxmlformats.org/spreadsheetml/2006/main" count="121" uniqueCount="55">
  <si>
    <t xml:space="preserve">Subsequent Realization/adjusted </t>
  </si>
  <si>
    <t>Description</t>
  </si>
  <si>
    <t>Sum of As on      Sep-2018</t>
  </si>
  <si>
    <t>FY 2019</t>
  </si>
  <si>
    <t>FY 2020</t>
  </si>
  <si>
    <t>FY 2021</t>
  </si>
  <si>
    <t>FY 2022</t>
  </si>
  <si>
    <t>FY 2023</t>
  </si>
  <si>
    <t>Outstanding as on Mar-23</t>
  </si>
  <si>
    <t>Intercorporate deposits</t>
  </si>
  <si>
    <t>Loan to other companies</t>
  </si>
  <si>
    <t>Loan to related parties</t>
  </si>
  <si>
    <t>Total</t>
  </si>
  <si>
    <t>HO</t>
  </si>
  <si>
    <t>Interest accrued on Security deposit with il&amp;fs</t>
  </si>
  <si>
    <t>Roads</t>
  </si>
  <si>
    <t>Interest accrued on AS 17 claim</t>
  </si>
  <si>
    <t>Interest accrued on Nagaland claim</t>
  </si>
  <si>
    <t>Interest accrued on AS 19 claim</t>
  </si>
  <si>
    <t>Interest on margin money and fixed deposits</t>
  </si>
  <si>
    <t>Irrigation</t>
  </si>
  <si>
    <t>Interest accrued on advances to subcontractors and deposits</t>
  </si>
  <si>
    <t>Interest accrued on advance to PTTL</t>
  </si>
  <si>
    <t>Interest accrued on advance to CEL</t>
  </si>
  <si>
    <t>Interest Others- ORR</t>
  </si>
  <si>
    <t>Interest on other advance to Terra</t>
  </si>
  <si>
    <t>PMHO</t>
  </si>
  <si>
    <t>Interest on hire income dues from Terra</t>
  </si>
  <si>
    <t>As on      Sep-2018</t>
  </si>
  <si>
    <t>Sector</t>
  </si>
  <si>
    <t>Particulars</t>
  </si>
  <si>
    <t>Schedule of Interest Accrued</t>
  </si>
  <si>
    <t>Schedule of  Other Receivable</t>
  </si>
  <si>
    <t>Other receivables</t>
  </si>
  <si>
    <t>JV TDS receivables</t>
  </si>
  <si>
    <t>Other than JV TDS receivable</t>
  </si>
  <si>
    <t>Buildings</t>
  </si>
  <si>
    <t>Neuland</t>
  </si>
  <si>
    <t>Gross Total</t>
  </si>
  <si>
    <t>IL&amp;FS Engineering and Construction Company Limited</t>
  </si>
  <si>
    <t>CIN: L45201AP1988PLC008624</t>
  </si>
  <si>
    <t>Notes to standalone financial statements</t>
  </si>
  <si>
    <t>(All amounts in Rs. Crore except for share data or as otherwise stated)</t>
  </si>
  <si>
    <t>6.  Investments</t>
  </si>
  <si>
    <t>As at 
September 30, 2018</t>
  </si>
  <si>
    <t>A. At cost less provision other than temporary impairment (Unquoted investments)</t>
  </si>
  <si>
    <t>(iii) Investment in association of persons (includes the Company’s share of profit in such entities)</t>
  </si>
  <si>
    <t>Maytas NCC JV</t>
  </si>
  <si>
    <t>NCC – Maytas – ZVS (JV)</t>
  </si>
  <si>
    <t>B. At amortised cost (Unquoted investments)</t>
  </si>
  <si>
    <t>Investment in other entities</t>
  </si>
  <si>
    <t>(a) In preference shares (fully paid-up)</t>
  </si>
  <si>
    <t>2,441,850 (March 31, 2017 and April 1, 2016: 2,441,850) 9% cumulative optionally convertible redeemable preference shares of Rs. 100 each in Bangalore Elevated Tollway Private Limited*</t>
  </si>
  <si>
    <t xml:space="preserve">(b) In debentures (fully paid-up) </t>
  </si>
  <si>
    <t>25,370,630 (March 31, 2017 and April 1, 2016: Nil) 0.001% Non-convertible debentures of Rs. 10 each in Bangalore Elevated Tollway Private Limited**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</si>
</sst>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64" formatCode="[$-409]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sz val="10"/>
      <name val="Arial"/>
      <family val="2"/>
    </font>
    <font>
      <b/>
      <sz val="11"/>
      <name val="Garamond"/>
      <family val="1"/>
    </font>
    <font>
      <b/>
      <sz val="11"/>
      <color theme="1"/>
      <name val="Garamond"/>
      <family val="1"/>
    </font>
    <font>
      <sz val="11"/>
      <name val="Garamond"/>
      <family val="1"/>
    </font>
    <font>
      <b/>
      <sz val="10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5">
    <xf numFmtId="0" fontId="0" fillId="0" borderId="0" xfId="0"/>
    <xf numFmtId="0" fontId="2" fillId="0" borderId="0" xfId="0" applyFont="1"/>
    <xf numFmtId="2" fontId="4" fillId="0" borderId="1" xfId="2" applyNumberFormat="1" applyFont="1" applyBorder="1" applyAlignment="1">
      <alignment horizontal="center" vertical="top"/>
    </xf>
    <xf numFmtId="2" fontId="4" fillId="0" borderId="2" xfId="2" applyNumberFormat="1" applyFont="1" applyBorder="1" applyAlignment="1">
      <alignment horizontal="center" vertical="top"/>
    </xf>
    <xf numFmtId="2" fontId="4" fillId="0" borderId="3" xfId="2" applyNumberFormat="1" applyFont="1" applyBorder="1" applyAlignment="1">
      <alignment horizontal="center" vertical="top"/>
    </xf>
    <xf numFmtId="43" fontId="4" fillId="2" borderId="4" xfId="1" quotePrefix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3" fontId="2" fillId="0" borderId="0" xfId="1" applyFont="1"/>
    <xf numFmtId="0" fontId="5" fillId="0" borderId="0" xfId="0" applyFont="1"/>
    <xf numFmtId="43" fontId="5" fillId="0" borderId="0" xfId="0" applyNumberFormat="1" applyFont="1"/>
    <xf numFmtId="43" fontId="2" fillId="0" borderId="0" xfId="0" applyNumberFormat="1" applyFont="1"/>
    <xf numFmtId="0" fontId="6" fillId="0" borderId="0" xfId="2" applyFont="1" applyBorder="1" applyAlignment="1">
      <alignment vertical="top"/>
    </xf>
    <xf numFmtId="2" fontId="6" fillId="0" borderId="0" xfId="2" applyNumberFormat="1" applyFont="1" applyAlignment="1">
      <alignment vertical="top"/>
    </xf>
    <xf numFmtId="0" fontId="6" fillId="0" borderId="0" xfId="2" applyFont="1" applyAlignment="1">
      <alignment vertical="top"/>
    </xf>
    <xf numFmtId="0" fontId="6" fillId="0" borderId="0" xfId="2" applyFont="1" applyAlignment="1">
      <alignment vertical="top" wrapText="1"/>
    </xf>
    <xf numFmtId="43" fontId="6" fillId="0" borderId="0" xfId="1" applyFont="1" applyAlignment="1">
      <alignment vertical="top"/>
    </xf>
    <xf numFmtId="0" fontId="4" fillId="0" borderId="0" xfId="2" applyFont="1" applyAlignment="1">
      <alignment vertical="top" wrapText="1"/>
    </xf>
    <xf numFmtId="43" fontId="4" fillId="2" borderId="4" xfId="1" applyFont="1" applyFill="1" applyBorder="1" applyAlignment="1">
      <alignment horizontal="center" vertical="top" wrapText="1"/>
    </xf>
    <xf numFmtId="41" fontId="4" fillId="2" borderId="4" xfId="2" applyNumberFormat="1" applyFont="1" applyFill="1" applyBorder="1" applyAlignment="1">
      <alignment horizontal="center" vertical="top" wrapText="1"/>
    </xf>
    <xf numFmtId="0" fontId="6" fillId="0" borderId="0" xfId="2" applyFont="1" applyFill="1" applyBorder="1" applyAlignment="1">
      <alignment vertical="top"/>
    </xf>
    <xf numFmtId="43" fontId="6" fillId="0" borderId="4" xfId="1" applyFont="1" applyFill="1" applyBorder="1" applyAlignment="1">
      <alignment vertical="top" wrapText="1"/>
    </xf>
    <xf numFmtId="0" fontId="6" fillId="0" borderId="4" xfId="2" applyFont="1" applyFill="1" applyBorder="1" applyAlignment="1">
      <alignment horizontal="center" vertical="top"/>
    </xf>
    <xf numFmtId="0" fontId="6" fillId="0" borderId="4" xfId="2" applyFont="1" applyFill="1" applyBorder="1" applyAlignment="1">
      <alignment vertical="top" wrapText="1"/>
    </xf>
    <xf numFmtId="0" fontId="6" fillId="0" borderId="4" xfId="2" applyFont="1" applyFill="1" applyBorder="1" applyAlignment="1">
      <alignment horizontal="center" vertical="top" wrapText="1"/>
    </xf>
    <xf numFmtId="0" fontId="6" fillId="0" borderId="0" xfId="2" applyFont="1" applyBorder="1" applyAlignment="1">
      <alignment vertical="center"/>
    </xf>
    <xf numFmtId="0" fontId="4" fillId="2" borderId="4" xfId="2" applyFont="1" applyFill="1" applyBorder="1" applyAlignment="1">
      <alignment horizontal="center" vertical="center" wrapText="1"/>
    </xf>
    <xf numFmtId="2" fontId="6" fillId="0" borderId="4" xfId="2" applyNumberFormat="1" applyFont="1" applyBorder="1" applyAlignment="1">
      <alignment vertical="top"/>
    </xf>
    <xf numFmtId="0" fontId="4" fillId="0" borderId="4" xfId="2" applyFont="1" applyFill="1" applyBorder="1" applyAlignment="1">
      <alignment vertical="top"/>
    </xf>
    <xf numFmtId="0" fontId="5" fillId="0" borderId="4" xfId="0" applyFont="1" applyBorder="1" applyAlignment="1">
      <alignment wrapText="1"/>
    </xf>
    <xf numFmtId="164" fontId="6" fillId="0" borderId="0" xfId="2" applyNumberFormat="1" applyFont="1" applyAlignment="1">
      <alignment vertical="top"/>
    </xf>
    <xf numFmtId="0" fontId="2" fillId="0" borderId="0" xfId="0" applyFont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top" wrapText="1"/>
    </xf>
    <xf numFmtId="0" fontId="2" fillId="0" borderId="4" xfId="0" applyFont="1" applyBorder="1" applyAlignment="1">
      <alignment vertical="top"/>
    </xf>
    <xf numFmtId="43" fontId="2" fillId="0" borderId="4" xfId="1" applyFont="1" applyBorder="1" applyAlignment="1">
      <alignment vertical="top"/>
    </xf>
    <xf numFmtId="0" fontId="5" fillId="2" borderId="4" xfId="0" applyFont="1" applyFill="1" applyBorder="1" applyAlignment="1">
      <alignment vertical="top"/>
    </xf>
    <xf numFmtId="43" fontId="5" fillId="2" borderId="4" xfId="1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7" fillId="0" borderId="0" xfId="0" applyNumberFormat="1" applyFont="1" applyFill="1" applyAlignment="1"/>
    <xf numFmtId="0" fontId="8" fillId="0" borderId="0" xfId="0" applyNumberFormat="1" applyFont="1" applyFill="1" applyBorder="1" applyAlignment="1"/>
    <xf numFmtId="43" fontId="8" fillId="0" borderId="0" xfId="0" applyNumberFormat="1" applyFont="1" applyFill="1" applyBorder="1" applyAlignment="1">
      <alignment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7" fillId="0" borderId="5" xfId="0" quotePrefix="1" applyFont="1" applyFill="1" applyBorder="1" applyAlignment="1">
      <alignment horizontal="center" vertical="top" wrapText="1"/>
    </xf>
    <xf numFmtId="43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0" fontId="8" fillId="0" borderId="0" xfId="0" applyNumberFormat="1" applyFont="1" applyFill="1" applyAlignment="1">
      <alignment horizontal="left" vertical="top" wrapText="1"/>
    </xf>
    <xf numFmtId="0" fontId="7" fillId="0" borderId="0" xfId="0" applyNumberFormat="1" applyFont="1" applyFill="1" applyAlignment="1">
      <alignment horizontal="left" vertical="top"/>
    </xf>
    <xf numFmtId="0" fontId="8" fillId="0" borderId="0" xfId="0" applyNumberFormat="1" applyFont="1" applyFill="1" applyAlignment="1">
      <alignment horizontal="left" vertical="top" wrapText="1"/>
    </xf>
    <xf numFmtId="3" fontId="8" fillId="0" borderId="0" xfId="0" applyNumberFormat="1" applyFont="1" applyFill="1" applyAlignment="1">
      <alignment horizontal="left" vertical="top" wrapText="1"/>
    </xf>
    <xf numFmtId="0" fontId="8" fillId="0" borderId="6" xfId="0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3" fontId="7" fillId="0" borderId="6" xfId="0" applyNumberFormat="1" applyFont="1" applyFill="1" applyBorder="1" applyAlignment="1">
      <alignment vertical="top"/>
    </xf>
  </cellXfs>
  <cellStyles count="3">
    <cellStyle name="Comma" xfId="1" builtinId="3"/>
    <cellStyle name="Normal" xfId="0" builtinId="0"/>
    <cellStyle name="Normal 2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fo%20S.No.6a%20Deposits%20and%20interest%20accru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posits- Mar23 (2)"/>
      <sheetName val="Deposits. Sep2018"/>
      <sheetName val="Deposits- Mar23"/>
      <sheetName val="Loans to RPT- Sep2018"/>
      <sheetName val="Loans to RPT-Mar23"/>
      <sheetName val="Interest Accrued"/>
      <sheetName val="Other Rec"/>
    </sheetNames>
    <sheetDataSet>
      <sheetData sheetId="0"/>
      <sheetData sheetId="1"/>
      <sheetData sheetId="2"/>
      <sheetData sheetId="3"/>
      <sheetData sheetId="4"/>
      <sheetData sheetId="5">
        <row r="3">
          <cell r="D3" t="str">
            <v>As on Sep-2018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tabSelected="1" workbookViewId="0">
      <selection activeCell="J1" sqref="J1:J1048576"/>
    </sheetView>
  </sheetViews>
  <sheetFormatPr defaultRowHeight="14.5" x14ac:dyDescent="0.35"/>
  <cols>
    <col min="1" max="1" width="8.7265625" style="1"/>
    <col min="2" max="2" width="21.7265625" style="1" bestFit="1" customWidth="1"/>
    <col min="3" max="3" width="7.6328125" style="1" bestFit="1" customWidth="1"/>
    <col min="4" max="16384" width="8.7265625" style="1"/>
  </cols>
  <sheetData>
    <row r="1" spans="2:9" x14ac:dyDescent="0.35">
      <c r="D1" s="2" t="s">
        <v>0</v>
      </c>
      <c r="E1" s="3"/>
      <c r="F1" s="3"/>
      <c r="G1" s="3"/>
      <c r="H1" s="4"/>
    </row>
    <row r="2" spans="2:9" ht="58" x14ac:dyDescent="0.35"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</row>
    <row r="3" spans="2:9" x14ac:dyDescent="0.35">
      <c r="B3" s="6" t="s">
        <v>9</v>
      </c>
      <c r="C3" s="7">
        <v>323.77999999999997</v>
      </c>
      <c r="D3" s="7">
        <v>0</v>
      </c>
      <c r="E3" s="7">
        <v>0</v>
      </c>
      <c r="F3" s="7">
        <v>0</v>
      </c>
      <c r="G3" s="7">
        <v>0</v>
      </c>
      <c r="H3" s="7">
        <v>0</v>
      </c>
      <c r="I3" s="7"/>
    </row>
    <row r="4" spans="2:9" x14ac:dyDescent="0.35">
      <c r="B4" s="6" t="s">
        <v>10</v>
      </c>
      <c r="C4" s="7">
        <v>124.72298093600014</v>
      </c>
      <c r="D4" s="7">
        <v>60.174922085999988</v>
      </c>
      <c r="E4" s="7">
        <v>0</v>
      </c>
      <c r="F4" s="7">
        <v>0</v>
      </c>
      <c r="G4" s="7">
        <v>0</v>
      </c>
      <c r="H4" s="7">
        <v>0</v>
      </c>
      <c r="I4" s="7">
        <v>10.029999999999999</v>
      </c>
    </row>
    <row r="5" spans="2:9" x14ac:dyDescent="0.35">
      <c r="B5" s="6" t="s">
        <v>11</v>
      </c>
      <c r="C5" s="7">
        <v>10.7</v>
      </c>
      <c r="D5" s="7">
        <v>10.7</v>
      </c>
      <c r="E5" s="7">
        <v>0</v>
      </c>
      <c r="F5" s="7">
        <v>0</v>
      </c>
      <c r="G5" s="7">
        <v>0</v>
      </c>
      <c r="H5" s="7">
        <v>0</v>
      </c>
      <c r="I5" s="7">
        <v>0.02</v>
      </c>
    </row>
    <row r="6" spans="2:9" s="8" customFormat="1" x14ac:dyDescent="0.35">
      <c r="C6" s="9">
        <f>SUM(C3:C5)</f>
        <v>459.20298093600007</v>
      </c>
      <c r="D6" s="9">
        <f t="shared" ref="D6:I6" si="0">SUM(D3:D5)</f>
        <v>70.874922085999984</v>
      </c>
      <c r="E6" s="9">
        <f t="shared" si="0"/>
        <v>0</v>
      </c>
      <c r="F6" s="9">
        <f t="shared" si="0"/>
        <v>0</v>
      </c>
      <c r="G6" s="9">
        <f t="shared" si="0"/>
        <v>0</v>
      </c>
      <c r="H6" s="9">
        <f t="shared" si="0"/>
        <v>0</v>
      </c>
      <c r="I6" s="9">
        <f t="shared" si="0"/>
        <v>10.049999999999999</v>
      </c>
    </row>
    <row r="8" spans="2:9" x14ac:dyDescent="0.35">
      <c r="C8" s="10"/>
    </row>
    <row r="9" spans="2:9" x14ac:dyDescent="0.35">
      <c r="C9" s="10"/>
    </row>
  </sheetData>
  <mergeCells count="1">
    <mergeCell ref="D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sqref="A1:XFD1048576"/>
    </sheetView>
  </sheetViews>
  <sheetFormatPr defaultColWidth="9.1796875" defaultRowHeight="14.5" x14ac:dyDescent="0.35"/>
  <cols>
    <col min="2" max="2" width="50" style="14" customWidth="1"/>
    <col min="3" max="3" width="9.54296875" style="13" customWidth="1"/>
    <col min="4" max="4" width="10.26953125" style="12" bestFit="1" customWidth="1"/>
    <col min="5" max="10" width="10.26953125" style="12" customWidth="1"/>
    <col min="12" max="16384" width="9.1796875" style="11"/>
  </cols>
  <sheetData>
    <row r="1" spans="2:10" s="11" customFormat="1" x14ac:dyDescent="0.35">
      <c r="B1" s="14"/>
      <c r="C1" s="13"/>
      <c r="D1" s="12"/>
      <c r="E1" s="29"/>
      <c r="F1" s="12"/>
      <c r="G1" s="29"/>
      <c r="H1" s="12"/>
      <c r="I1" s="12"/>
      <c r="J1" s="12"/>
    </row>
    <row r="2" spans="2:10" s="11" customFormat="1" ht="14.5" customHeight="1" x14ac:dyDescent="0.35">
      <c r="B2" s="28" t="s">
        <v>31</v>
      </c>
      <c r="C2" s="27"/>
      <c r="D2" s="26"/>
      <c r="E2" s="2" t="s">
        <v>0</v>
      </c>
      <c r="F2" s="3"/>
      <c r="G2" s="3"/>
      <c r="H2" s="3"/>
      <c r="I2" s="4"/>
      <c r="J2" s="26"/>
    </row>
    <row r="3" spans="2:10" s="24" customFormat="1" ht="58" x14ac:dyDescent="0.35">
      <c r="B3" s="25" t="s">
        <v>30</v>
      </c>
      <c r="C3" s="25" t="s">
        <v>29</v>
      </c>
      <c r="D3" s="5" t="s">
        <v>28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</row>
    <row r="4" spans="2:10" s="19" customFormat="1" x14ac:dyDescent="0.35">
      <c r="B4" s="22" t="s">
        <v>27</v>
      </c>
      <c r="C4" s="21" t="s">
        <v>26</v>
      </c>
      <c r="D4" s="20">
        <v>3.3174226170000001</v>
      </c>
      <c r="E4" s="20">
        <v>0</v>
      </c>
      <c r="F4" s="20">
        <v>0</v>
      </c>
      <c r="G4" s="20">
        <v>0</v>
      </c>
      <c r="H4" s="20">
        <v>0</v>
      </c>
      <c r="I4" s="20">
        <v>0</v>
      </c>
      <c r="J4" s="20">
        <v>0</v>
      </c>
    </row>
    <row r="5" spans="2:10" s="19" customFormat="1" x14ac:dyDescent="0.35">
      <c r="B5" s="22" t="s">
        <v>25</v>
      </c>
      <c r="C5" s="23" t="s">
        <v>13</v>
      </c>
      <c r="D5" s="20">
        <v>1.24</v>
      </c>
      <c r="E5" s="20">
        <v>0</v>
      </c>
      <c r="F5" s="20">
        <v>0</v>
      </c>
      <c r="G5" s="20">
        <v>0</v>
      </c>
      <c r="H5" s="20">
        <v>0</v>
      </c>
      <c r="I5" s="20">
        <v>0</v>
      </c>
      <c r="J5" s="20">
        <v>0</v>
      </c>
    </row>
    <row r="6" spans="2:10" s="19" customFormat="1" x14ac:dyDescent="0.35">
      <c r="B6" s="22" t="s">
        <v>24</v>
      </c>
      <c r="C6" s="21" t="s">
        <v>15</v>
      </c>
      <c r="D6" s="20">
        <v>5.22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</row>
    <row r="7" spans="2:10" s="19" customFormat="1" x14ac:dyDescent="0.35">
      <c r="B7" s="22" t="s">
        <v>23</v>
      </c>
      <c r="C7" s="23" t="s">
        <v>13</v>
      </c>
      <c r="D7" s="20">
        <v>18.55</v>
      </c>
      <c r="E7" s="20">
        <v>0</v>
      </c>
      <c r="F7" s="20">
        <v>0</v>
      </c>
      <c r="G7" s="20">
        <v>7.7489999999999997</v>
      </c>
      <c r="H7" s="20">
        <f>10.085</f>
        <v>10.085000000000001</v>
      </c>
      <c r="I7" s="20">
        <v>0</v>
      </c>
      <c r="J7" s="20">
        <f>D7-G7-H7</f>
        <v>0.71600000000000108</v>
      </c>
    </row>
    <row r="8" spans="2:10" s="19" customFormat="1" x14ac:dyDescent="0.35">
      <c r="B8" s="22" t="s">
        <v>22</v>
      </c>
      <c r="C8" s="23" t="s">
        <v>13</v>
      </c>
      <c r="D8" s="20">
        <v>0.87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</row>
    <row r="9" spans="2:10" s="19" customFormat="1" x14ac:dyDescent="0.35">
      <c r="B9" s="22" t="s">
        <v>19</v>
      </c>
      <c r="C9" s="21" t="s">
        <v>20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</row>
    <row r="10" spans="2:10" s="19" customFormat="1" x14ac:dyDescent="0.35">
      <c r="B10" s="22" t="s">
        <v>21</v>
      </c>
      <c r="C10" s="21" t="s">
        <v>20</v>
      </c>
      <c r="D10" s="20">
        <v>2.8708936380000001</v>
      </c>
      <c r="E10" s="20"/>
      <c r="F10" s="20"/>
      <c r="G10" s="20"/>
      <c r="H10" s="20"/>
      <c r="I10" s="20"/>
      <c r="J10" s="20"/>
    </row>
    <row r="11" spans="2:10" s="19" customFormat="1" x14ac:dyDescent="0.35">
      <c r="B11" s="22" t="s">
        <v>19</v>
      </c>
      <c r="C11" s="23" t="s">
        <v>13</v>
      </c>
      <c r="D11" s="20">
        <v>1.68</v>
      </c>
      <c r="E11" s="20">
        <v>0</v>
      </c>
      <c r="F11" s="20">
        <f>D11</f>
        <v>1.68</v>
      </c>
      <c r="G11" s="20">
        <v>0</v>
      </c>
      <c r="H11" s="20">
        <v>0</v>
      </c>
      <c r="I11" s="20">
        <v>0</v>
      </c>
      <c r="J11" s="20">
        <v>0</v>
      </c>
    </row>
    <row r="12" spans="2:10" s="19" customFormat="1" x14ac:dyDescent="0.35">
      <c r="B12" s="22" t="s">
        <v>18</v>
      </c>
      <c r="C12" s="21" t="s">
        <v>15</v>
      </c>
      <c r="D12" s="20">
        <f>42.196194699-5.93</f>
        <v>36.266194699000003</v>
      </c>
      <c r="E12" s="20">
        <v>0</v>
      </c>
      <c r="F12" s="20">
        <f>D12</f>
        <v>36.266194699000003</v>
      </c>
      <c r="G12" s="20">
        <v>0</v>
      </c>
      <c r="H12" s="20">
        <v>0</v>
      </c>
      <c r="I12" s="20">
        <v>0</v>
      </c>
      <c r="J12" s="20">
        <v>0</v>
      </c>
    </row>
    <row r="13" spans="2:10" s="19" customFormat="1" x14ac:dyDescent="0.35">
      <c r="B13" s="22" t="s">
        <v>17</v>
      </c>
      <c r="C13" s="21" t="s">
        <v>15</v>
      </c>
      <c r="D13" s="20">
        <v>198.81367409999999</v>
      </c>
      <c r="E13" s="20"/>
      <c r="F13" s="20"/>
      <c r="G13" s="20"/>
      <c r="H13" s="20"/>
      <c r="I13" s="20"/>
      <c r="J13" s="20">
        <f>D13</f>
        <v>198.81367409999999</v>
      </c>
    </row>
    <row r="14" spans="2:10" s="19" customFormat="1" x14ac:dyDescent="0.35">
      <c r="B14" s="22" t="s">
        <v>16</v>
      </c>
      <c r="C14" s="21" t="s">
        <v>15</v>
      </c>
      <c r="D14" s="20">
        <v>15.97</v>
      </c>
      <c r="E14" s="20">
        <v>0</v>
      </c>
      <c r="F14" s="20">
        <f>D14</f>
        <v>15.97</v>
      </c>
      <c r="G14" s="20">
        <v>0</v>
      </c>
      <c r="H14" s="20">
        <v>0</v>
      </c>
      <c r="I14" s="20">
        <v>0</v>
      </c>
      <c r="J14" s="20">
        <v>0</v>
      </c>
    </row>
    <row r="15" spans="2:10" s="19" customFormat="1" x14ac:dyDescent="0.35">
      <c r="B15" s="22" t="s">
        <v>14</v>
      </c>
      <c r="C15" s="21" t="s">
        <v>13</v>
      </c>
      <c r="D15" s="20">
        <v>0.84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</row>
    <row r="16" spans="2:10" s="11" customFormat="1" x14ac:dyDescent="0.35">
      <c r="B16" s="18" t="s">
        <v>12</v>
      </c>
      <c r="C16" s="18"/>
      <c r="D16" s="17">
        <f>SUM(D4:D15)</f>
        <v>285.63818505399996</v>
      </c>
      <c r="E16" s="17">
        <f>SUM(E4:E15)</f>
        <v>0</v>
      </c>
      <c r="F16" s="17">
        <f>SUM(F4:F15)</f>
        <v>53.916194699000002</v>
      </c>
      <c r="G16" s="17">
        <f>SUM(G4:G15)</f>
        <v>7.7489999999999997</v>
      </c>
      <c r="H16" s="17">
        <f>SUM(H4:H15)</f>
        <v>10.085000000000001</v>
      </c>
      <c r="I16" s="17">
        <f>SUM(I4:I15)</f>
        <v>0</v>
      </c>
      <c r="J16" s="17">
        <f>SUM(J4:J15)</f>
        <v>199.52967409999999</v>
      </c>
    </row>
    <row r="17" spans="2:10" s="11" customFormat="1" x14ac:dyDescent="0.35">
      <c r="B17" s="16"/>
      <c r="C17" s="13"/>
      <c r="D17" s="15"/>
      <c r="E17" s="15"/>
      <c r="F17" s="15"/>
      <c r="G17" s="15"/>
      <c r="H17" s="15"/>
      <c r="I17" s="15"/>
      <c r="J17" s="15"/>
    </row>
  </sheetData>
  <mergeCells count="1">
    <mergeCell ref="E2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sqref="A1:XFD1048576"/>
    </sheetView>
  </sheetViews>
  <sheetFormatPr defaultColWidth="9.1796875" defaultRowHeight="14.5" x14ac:dyDescent="0.35"/>
  <cols>
    <col min="2" max="2" width="50" style="14" customWidth="1"/>
    <col min="3" max="3" width="9.54296875" style="13" customWidth="1"/>
    <col min="4" max="4" width="10.26953125" style="12" bestFit="1" customWidth="1"/>
    <col min="5" max="10" width="10.26953125" style="12" customWidth="1"/>
    <col min="12" max="16384" width="9.1796875" style="11"/>
  </cols>
  <sheetData>
    <row r="1" spans="2:10" s="11" customFormat="1" x14ac:dyDescent="0.35">
      <c r="B1" s="14"/>
      <c r="C1" s="13"/>
      <c r="D1" s="12"/>
      <c r="E1" s="29"/>
      <c r="F1" s="12"/>
      <c r="G1" s="29"/>
      <c r="H1" s="12"/>
      <c r="I1" s="12"/>
      <c r="J1" s="12"/>
    </row>
    <row r="2" spans="2:10" s="11" customFormat="1" x14ac:dyDescent="0.35">
      <c r="B2" s="28" t="s">
        <v>31</v>
      </c>
      <c r="C2" s="27"/>
      <c r="D2" s="26"/>
      <c r="E2" s="2" t="s">
        <v>0</v>
      </c>
      <c r="F2" s="3"/>
      <c r="G2" s="3"/>
      <c r="H2" s="3"/>
      <c r="I2" s="4"/>
      <c r="J2" s="26"/>
    </row>
    <row r="3" spans="2:10" s="24" customFormat="1" ht="58" x14ac:dyDescent="0.35">
      <c r="B3" s="25" t="s">
        <v>30</v>
      </c>
      <c r="C3" s="25" t="s">
        <v>29</v>
      </c>
      <c r="D3" s="5" t="s">
        <v>28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</row>
    <row r="4" spans="2:10" s="19" customFormat="1" x14ac:dyDescent="0.35">
      <c r="B4" s="22" t="s">
        <v>27</v>
      </c>
      <c r="C4" s="21" t="s">
        <v>26</v>
      </c>
      <c r="D4" s="20">
        <v>3.3174226170000001</v>
      </c>
      <c r="E4" s="20">
        <v>0</v>
      </c>
      <c r="F4" s="20">
        <v>0</v>
      </c>
      <c r="G4" s="20">
        <v>0</v>
      </c>
      <c r="H4" s="20">
        <v>0</v>
      </c>
      <c r="I4" s="20">
        <v>0</v>
      </c>
      <c r="J4" s="20">
        <v>0</v>
      </c>
    </row>
    <row r="5" spans="2:10" s="19" customFormat="1" x14ac:dyDescent="0.35">
      <c r="B5" s="22" t="s">
        <v>25</v>
      </c>
      <c r="C5" s="23" t="s">
        <v>13</v>
      </c>
      <c r="D5" s="20">
        <v>1.24</v>
      </c>
      <c r="E5" s="20">
        <v>0</v>
      </c>
      <c r="F5" s="20">
        <v>0</v>
      </c>
      <c r="G5" s="20">
        <v>0</v>
      </c>
      <c r="H5" s="20">
        <v>0</v>
      </c>
      <c r="I5" s="20">
        <v>0</v>
      </c>
      <c r="J5" s="20">
        <v>0</v>
      </c>
    </row>
    <row r="6" spans="2:10" s="19" customFormat="1" x14ac:dyDescent="0.35">
      <c r="B6" s="22" t="s">
        <v>24</v>
      </c>
      <c r="C6" s="21" t="s">
        <v>15</v>
      </c>
      <c r="D6" s="20">
        <v>5.22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</row>
    <row r="7" spans="2:10" s="19" customFormat="1" x14ac:dyDescent="0.35">
      <c r="B7" s="22" t="s">
        <v>23</v>
      </c>
      <c r="C7" s="23" t="s">
        <v>13</v>
      </c>
      <c r="D7" s="20">
        <v>18.55</v>
      </c>
      <c r="E7" s="20">
        <v>0</v>
      </c>
      <c r="F7" s="20">
        <v>0</v>
      </c>
      <c r="G7" s="20">
        <v>7.7489999999999997</v>
      </c>
      <c r="H7" s="20">
        <f>10.085</f>
        <v>10.085000000000001</v>
      </c>
      <c r="I7" s="20">
        <v>0</v>
      </c>
      <c r="J7" s="20">
        <f>D7-G7-H7</f>
        <v>0.71600000000000108</v>
      </c>
    </row>
    <row r="8" spans="2:10" s="19" customFormat="1" x14ac:dyDescent="0.35">
      <c r="B8" s="22" t="s">
        <v>22</v>
      </c>
      <c r="C8" s="23" t="s">
        <v>13</v>
      </c>
      <c r="D8" s="20">
        <v>0.87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</row>
    <row r="9" spans="2:10" s="19" customFormat="1" x14ac:dyDescent="0.35">
      <c r="B9" s="22" t="s">
        <v>19</v>
      </c>
      <c r="C9" s="21" t="s">
        <v>20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</row>
    <row r="10" spans="2:10" s="19" customFormat="1" x14ac:dyDescent="0.35">
      <c r="B10" s="22" t="s">
        <v>21</v>
      </c>
      <c r="C10" s="21" t="s">
        <v>20</v>
      </c>
      <c r="D10" s="20">
        <v>2.8708936380000001</v>
      </c>
      <c r="E10" s="20"/>
      <c r="F10" s="20"/>
      <c r="G10" s="20"/>
      <c r="H10" s="20"/>
      <c r="I10" s="20"/>
      <c r="J10" s="20"/>
    </row>
    <row r="11" spans="2:10" s="19" customFormat="1" x14ac:dyDescent="0.35">
      <c r="B11" s="22" t="s">
        <v>19</v>
      </c>
      <c r="C11" s="23" t="s">
        <v>13</v>
      </c>
      <c r="D11" s="20">
        <v>1.68</v>
      </c>
      <c r="E11" s="20">
        <v>0</v>
      </c>
      <c r="F11" s="20">
        <f>D11</f>
        <v>1.68</v>
      </c>
      <c r="G11" s="20">
        <v>0</v>
      </c>
      <c r="H11" s="20">
        <v>0</v>
      </c>
      <c r="I11" s="20">
        <v>0</v>
      </c>
      <c r="J11" s="20">
        <v>0</v>
      </c>
    </row>
    <row r="12" spans="2:10" s="19" customFormat="1" x14ac:dyDescent="0.35">
      <c r="B12" s="22" t="s">
        <v>18</v>
      </c>
      <c r="C12" s="21" t="s">
        <v>15</v>
      </c>
      <c r="D12" s="20">
        <f>42.196194699-5.93</f>
        <v>36.266194699000003</v>
      </c>
      <c r="E12" s="20">
        <v>0</v>
      </c>
      <c r="F12" s="20">
        <f>D12</f>
        <v>36.266194699000003</v>
      </c>
      <c r="G12" s="20">
        <v>0</v>
      </c>
      <c r="H12" s="20">
        <v>0</v>
      </c>
      <c r="I12" s="20">
        <v>0</v>
      </c>
      <c r="J12" s="20">
        <v>0</v>
      </c>
    </row>
    <row r="13" spans="2:10" s="19" customFormat="1" x14ac:dyDescent="0.35">
      <c r="B13" s="22" t="s">
        <v>17</v>
      </c>
      <c r="C13" s="21" t="s">
        <v>15</v>
      </c>
      <c r="D13" s="20">
        <v>198.81367409999999</v>
      </c>
      <c r="E13" s="20"/>
      <c r="F13" s="20"/>
      <c r="G13" s="20"/>
      <c r="H13" s="20"/>
      <c r="I13" s="20"/>
      <c r="J13" s="20">
        <f>D13</f>
        <v>198.81367409999999</v>
      </c>
    </row>
    <row r="14" spans="2:10" s="19" customFormat="1" x14ac:dyDescent="0.35">
      <c r="B14" s="22" t="s">
        <v>16</v>
      </c>
      <c r="C14" s="21" t="s">
        <v>15</v>
      </c>
      <c r="D14" s="20">
        <v>15.97</v>
      </c>
      <c r="E14" s="20">
        <v>0</v>
      </c>
      <c r="F14" s="20">
        <f>D14</f>
        <v>15.97</v>
      </c>
      <c r="G14" s="20">
        <v>0</v>
      </c>
      <c r="H14" s="20">
        <v>0</v>
      </c>
      <c r="I14" s="20">
        <v>0</v>
      </c>
      <c r="J14" s="20">
        <v>0</v>
      </c>
    </row>
    <row r="15" spans="2:10" s="19" customFormat="1" x14ac:dyDescent="0.35">
      <c r="B15" s="22" t="s">
        <v>14</v>
      </c>
      <c r="C15" s="21" t="s">
        <v>13</v>
      </c>
      <c r="D15" s="20">
        <v>0.84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</row>
    <row r="16" spans="2:10" s="11" customFormat="1" x14ac:dyDescent="0.35">
      <c r="B16" s="18" t="s">
        <v>12</v>
      </c>
      <c r="C16" s="18"/>
      <c r="D16" s="17">
        <f>SUM(D4:D15)</f>
        <v>285.63818505399996</v>
      </c>
      <c r="E16" s="17">
        <f>SUM(E4:E15)</f>
        <v>0</v>
      </c>
      <c r="F16" s="17">
        <f>SUM(F4:F15)</f>
        <v>53.916194699000002</v>
      </c>
      <c r="G16" s="17">
        <f>SUM(G4:G15)</f>
        <v>7.7489999999999997</v>
      </c>
      <c r="H16" s="17">
        <f>SUM(H4:H15)</f>
        <v>10.085000000000001</v>
      </c>
      <c r="I16" s="17">
        <f>SUM(I4:I15)</f>
        <v>0</v>
      </c>
      <c r="J16" s="17">
        <f>SUM(J4:J15)</f>
        <v>199.52967409999999</v>
      </c>
    </row>
    <row r="17" spans="2:10" s="11" customFormat="1" x14ac:dyDescent="0.35">
      <c r="B17" s="16"/>
      <c r="C17" s="13"/>
      <c r="D17" s="15"/>
      <c r="E17" s="15"/>
      <c r="F17" s="15"/>
      <c r="G17" s="15"/>
      <c r="H17" s="15"/>
      <c r="I17" s="15"/>
      <c r="J17" s="15"/>
    </row>
  </sheetData>
  <mergeCells count="1">
    <mergeCell ref="E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9"/>
  <sheetViews>
    <sheetView workbookViewId="0">
      <selection activeCell="B12" sqref="B12"/>
    </sheetView>
  </sheetViews>
  <sheetFormatPr defaultRowHeight="14.5" x14ac:dyDescent="0.35"/>
  <cols>
    <col min="1" max="1" width="8.7265625" style="1"/>
    <col min="2" max="2" width="32.81640625" style="1" bestFit="1" customWidth="1"/>
    <col min="3" max="3" width="8.81640625" style="1" bestFit="1" customWidth="1"/>
    <col min="4" max="16384" width="8.7265625" style="1"/>
  </cols>
  <sheetData>
    <row r="2" spans="2:12" x14ac:dyDescent="0.35">
      <c r="B2" s="30" t="s">
        <v>32</v>
      </c>
      <c r="E2" s="2" t="s">
        <v>0</v>
      </c>
      <c r="F2" s="3"/>
      <c r="G2" s="3"/>
      <c r="H2" s="3"/>
      <c r="I2" s="4"/>
    </row>
    <row r="3" spans="2:12" ht="58" x14ac:dyDescent="0.35">
      <c r="B3" s="31" t="s">
        <v>33</v>
      </c>
      <c r="C3" s="31" t="s">
        <v>29</v>
      </c>
      <c r="D3" s="32" t="str">
        <f>'[1]Interest Accrued'!D3</f>
        <v>As on Sep-2018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</row>
    <row r="4" spans="2:12" x14ac:dyDescent="0.35">
      <c r="B4" s="33" t="s">
        <v>34</v>
      </c>
      <c r="C4" s="33" t="s">
        <v>20</v>
      </c>
      <c r="D4" s="34">
        <v>12.27</v>
      </c>
      <c r="E4" s="7">
        <v>0</v>
      </c>
      <c r="F4" s="7">
        <f>5.42</f>
        <v>5.42</v>
      </c>
      <c r="G4" s="7">
        <f>0.55+0.21</f>
        <v>0.76</v>
      </c>
      <c r="H4" s="7">
        <v>0</v>
      </c>
      <c r="I4" s="7">
        <v>0</v>
      </c>
      <c r="J4" s="7">
        <v>0.53</v>
      </c>
      <c r="K4" s="10"/>
      <c r="L4" s="10"/>
    </row>
    <row r="5" spans="2:12" x14ac:dyDescent="0.35">
      <c r="B5" s="33" t="s">
        <v>35</v>
      </c>
      <c r="C5" s="33" t="s">
        <v>20</v>
      </c>
      <c r="D5" s="34">
        <v>0.02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0.02</v>
      </c>
    </row>
    <row r="6" spans="2:12" x14ac:dyDescent="0.35">
      <c r="B6" s="33" t="s">
        <v>35</v>
      </c>
      <c r="C6" s="33" t="s">
        <v>26</v>
      </c>
      <c r="D6" s="34">
        <v>15.91</v>
      </c>
      <c r="E6" s="7">
        <v>0</v>
      </c>
      <c r="F6" s="7">
        <v>0</v>
      </c>
      <c r="G6" s="1">
        <v>15.91</v>
      </c>
      <c r="H6" s="7">
        <v>0</v>
      </c>
      <c r="I6" s="7">
        <v>0</v>
      </c>
      <c r="J6" s="7">
        <v>0</v>
      </c>
    </row>
    <row r="7" spans="2:12" x14ac:dyDescent="0.35">
      <c r="B7" s="33" t="s">
        <v>35</v>
      </c>
      <c r="C7" s="33" t="s">
        <v>36</v>
      </c>
      <c r="D7" s="34">
        <f>1.98</f>
        <v>1.98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0.85</v>
      </c>
    </row>
    <row r="8" spans="2:12" x14ac:dyDescent="0.35">
      <c r="B8" s="33" t="s">
        <v>35</v>
      </c>
      <c r="C8" s="33" t="s">
        <v>37</v>
      </c>
      <c r="D8" s="34">
        <v>0.19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</row>
    <row r="9" spans="2:12" x14ac:dyDescent="0.35">
      <c r="B9" s="35" t="s">
        <v>38</v>
      </c>
      <c r="C9" s="35"/>
      <c r="D9" s="36">
        <f>SUM(D4:D8)</f>
        <v>30.37</v>
      </c>
      <c r="E9" s="36">
        <f t="shared" ref="E9:J9" si="0">SUM(E4:E8)</f>
        <v>0</v>
      </c>
      <c r="F9" s="36">
        <f t="shared" si="0"/>
        <v>5.42</v>
      </c>
      <c r="G9" s="36">
        <f t="shared" si="0"/>
        <v>16.670000000000002</v>
      </c>
      <c r="H9" s="36">
        <f t="shared" si="0"/>
        <v>0</v>
      </c>
      <c r="I9" s="36">
        <f t="shared" si="0"/>
        <v>0</v>
      </c>
      <c r="J9" s="36">
        <f t="shared" si="0"/>
        <v>1.4</v>
      </c>
    </row>
  </sheetData>
  <mergeCells count="1">
    <mergeCell ref="E2:I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D12" sqref="D12"/>
    </sheetView>
  </sheetViews>
  <sheetFormatPr defaultColWidth="9.1796875" defaultRowHeight="13" x14ac:dyDescent="0.35"/>
  <cols>
    <col min="1" max="1" width="4.7265625" style="38" customWidth="1"/>
    <col min="2" max="2" width="43.26953125" style="38" customWidth="1"/>
    <col min="3" max="5" width="16.1796875" style="38" bestFit="1" customWidth="1"/>
    <col min="6" max="6" width="15.81640625" style="38" customWidth="1"/>
    <col min="7" max="7" width="9.1796875" style="38" customWidth="1"/>
    <col min="8" max="8" width="9.453125" style="38" customWidth="1"/>
    <col min="9" max="11" width="9.1796875" style="38" customWidth="1"/>
    <col min="12" max="16384" width="9.1796875" style="38"/>
  </cols>
  <sheetData>
    <row r="1" spans="1:6" x14ac:dyDescent="0.35">
      <c r="A1" s="37" t="s">
        <v>39</v>
      </c>
    </row>
    <row r="2" spans="1:6" x14ac:dyDescent="0.35">
      <c r="A2" s="37" t="s">
        <v>40</v>
      </c>
    </row>
    <row r="3" spans="1:6" x14ac:dyDescent="0.3">
      <c r="A3" s="39" t="s">
        <v>41</v>
      </c>
    </row>
    <row r="4" spans="1:6" x14ac:dyDescent="0.3">
      <c r="A4" s="40" t="s">
        <v>42</v>
      </c>
      <c r="B4" s="41"/>
      <c r="C4" s="41"/>
      <c r="D4" s="41"/>
      <c r="E4" s="41"/>
      <c r="F4" s="41"/>
    </row>
    <row r="5" spans="1:6" x14ac:dyDescent="0.3">
      <c r="A5" s="40"/>
      <c r="B5" s="41"/>
      <c r="C5" s="41"/>
      <c r="D5" s="41"/>
      <c r="E5" s="41"/>
      <c r="F5" s="41"/>
    </row>
    <row r="6" spans="1:6" x14ac:dyDescent="0.3">
      <c r="A6" s="40"/>
      <c r="B6" s="41"/>
      <c r="C6" s="41"/>
      <c r="D6" s="41"/>
      <c r="E6" s="41"/>
      <c r="F6" s="41"/>
    </row>
    <row r="7" spans="1:6" x14ac:dyDescent="0.35">
      <c r="A7" s="37" t="s">
        <v>43</v>
      </c>
    </row>
    <row r="8" spans="1:6" s="44" customFormat="1" ht="39" x14ac:dyDescent="0.35">
      <c r="A8" s="42"/>
      <c r="B8" s="43"/>
      <c r="C8" s="43"/>
      <c r="F8" s="45" t="s">
        <v>44</v>
      </c>
    </row>
    <row r="9" spans="1:6" x14ac:dyDescent="0.35">
      <c r="A9" s="42" t="s">
        <v>45</v>
      </c>
    </row>
    <row r="10" spans="1:6" x14ac:dyDescent="0.35">
      <c r="A10" s="42" t="s">
        <v>46</v>
      </c>
      <c r="F10" s="46"/>
    </row>
    <row r="11" spans="1:6" x14ac:dyDescent="0.35">
      <c r="A11" s="47" t="s">
        <v>47</v>
      </c>
      <c r="F11" s="46">
        <v>37.909999999999997</v>
      </c>
    </row>
    <row r="12" spans="1:6" x14ac:dyDescent="0.35">
      <c r="A12" s="47" t="s">
        <v>48</v>
      </c>
      <c r="F12" s="46">
        <v>0.35</v>
      </c>
    </row>
    <row r="13" spans="1:6" x14ac:dyDescent="0.35">
      <c r="A13" s="42" t="s">
        <v>49</v>
      </c>
      <c r="F13" s="46"/>
    </row>
    <row r="14" spans="1:6" x14ac:dyDescent="0.35">
      <c r="A14" s="42" t="s">
        <v>50</v>
      </c>
      <c r="F14" s="46"/>
    </row>
    <row r="15" spans="1:6" x14ac:dyDescent="0.35">
      <c r="A15" s="42" t="s">
        <v>51</v>
      </c>
      <c r="F15" s="46"/>
    </row>
    <row r="16" spans="1:6" x14ac:dyDescent="0.35">
      <c r="A16" s="48" t="s">
        <v>52</v>
      </c>
      <c r="B16" s="48"/>
      <c r="C16" s="48"/>
      <c r="D16" s="48"/>
      <c r="E16" s="48"/>
      <c r="F16" s="46">
        <v>9.76</v>
      </c>
    </row>
    <row r="17" spans="1:6" x14ac:dyDescent="0.35">
      <c r="A17" s="48"/>
      <c r="B17" s="48"/>
      <c r="C17" s="48"/>
      <c r="D17" s="48"/>
      <c r="E17" s="48"/>
      <c r="F17" s="46"/>
    </row>
    <row r="18" spans="1:6" x14ac:dyDescent="0.35">
      <c r="A18" s="49" t="s">
        <v>53</v>
      </c>
      <c r="B18" s="50"/>
      <c r="C18" s="50"/>
      <c r="D18" s="50"/>
      <c r="E18" s="50"/>
      <c r="F18" s="46"/>
    </row>
    <row r="19" spans="1:6" x14ac:dyDescent="0.35">
      <c r="A19" s="51" t="s">
        <v>54</v>
      </c>
      <c r="B19" s="51"/>
      <c r="C19" s="51"/>
      <c r="D19" s="51"/>
      <c r="E19" s="51"/>
      <c r="F19" s="46">
        <v>8.5299999999999994</v>
      </c>
    </row>
    <row r="20" spans="1:6" x14ac:dyDescent="0.35">
      <c r="A20" s="51"/>
      <c r="B20" s="51"/>
      <c r="C20" s="51"/>
      <c r="D20" s="51"/>
      <c r="E20" s="51"/>
      <c r="F20" s="46"/>
    </row>
    <row r="21" spans="1:6" ht="13.5" thickBot="1" x14ac:dyDescent="0.4">
      <c r="A21" s="52"/>
      <c r="B21" s="53"/>
      <c r="C21" s="53"/>
      <c r="D21" s="53"/>
      <c r="E21" s="53"/>
      <c r="F21" s="54">
        <f>ROUND(SUM(F9:F20),2)</f>
        <v>56.55</v>
      </c>
    </row>
  </sheetData>
  <mergeCells count="2">
    <mergeCell ref="A16:E17"/>
    <mergeCell ref="A19:E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 S.no.2</vt:lpstr>
      <vt:lpstr>Summary.S,No.3</vt:lpstr>
      <vt:lpstr>Summary S.No.4</vt:lpstr>
      <vt:lpstr>Summary S.No.5</vt:lpstr>
      <vt:lpstr>Summary S.No.7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Prashanthi Vanga</dc:creator>
  <cp:lastModifiedBy>Prashanthi Vanga</cp:lastModifiedBy>
  <dcterms:created xsi:type="dcterms:W3CDTF">2023-07-14T11:16:50Z</dcterms:created>
  <dcterms:modified xsi:type="dcterms:W3CDTF">2023-07-14T11:23:23Z</dcterms:modified>
</cp:coreProperties>
</file>