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CHCHU\INSURANCE\BTL FACTORY STOCK&amp;ASSET INSURANCE DETAILS\STOCK &amp; ASSET CALCULATION FY 2023-24\Insurance Policy copies 16.03.23 to 17.03.24\BTL Stock &amp;Asset Insurance Policy 17.03.2023 to 16.03.2024 final\"/>
    </mc:Choice>
  </mc:AlternateContent>
  <xr:revisionPtr revIDLastSave="0" documentId="13_ncr:1_{EE64EA5B-98E5-4B50-A2DD-CDAE80725CCF}" xr6:coauthVersionLast="47" xr6:coauthVersionMax="47" xr10:uidLastSave="{00000000-0000-0000-0000-000000000000}"/>
  <bookViews>
    <workbookView xWindow="-120" yWindow="-120" windowWidth="24240" windowHeight="13140" xr2:uid="{E12BFAAD-566C-4781-96E5-D1B5C58612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14" i="1" s="1"/>
  <c r="J4" i="1"/>
  <c r="K4" i="1" s="1"/>
  <c r="J5" i="1"/>
  <c r="K5" i="1" s="1"/>
  <c r="J6" i="1"/>
  <c r="I15" i="1"/>
  <c r="H15" i="1"/>
  <c r="J7" i="1"/>
  <c r="K7" i="1" s="1"/>
  <c r="J8" i="1"/>
  <c r="K8" i="1" s="1"/>
  <c r="J9" i="1"/>
  <c r="K9" i="1" s="1"/>
  <c r="J10" i="1"/>
  <c r="K10" i="1" s="1"/>
  <c r="J11" i="1"/>
  <c r="K11" i="1" s="1"/>
  <c r="J13" i="1"/>
  <c r="K13" i="1" s="1"/>
  <c r="J12" i="1"/>
  <c r="K12" i="1" s="1"/>
  <c r="J15" i="1" l="1"/>
  <c r="K6" i="1"/>
  <c r="K15" i="1" s="1"/>
  <c r="K17" i="1" s="1"/>
</calcChain>
</file>

<file path=xl/sharedStrings.xml><?xml version="1.0" encoding="utf-8"?>
<sst xmlns="http://schemas.openxmlformats.org/spreadsheetml/2006/main" count="60" uniqueCount="33">
  <si>
    <t>Sl.no.</t>
  </si>
  <si>
    <t>Policy no.</t>
  </si>
  <si>
    <t>Insurer's Name</t>
  </si>
  <si>
    <t>Policy Coverage for #</t>
  </si>
  <si>
    <t>Type of Policy (Fire/ Burglary/Marine/others</t>
  </si>
  <si>
    <t>Date of Policy</t>
  </si>
  <si>
    <t>Policy Expiry Date</t>
  </si>
  <si>
    <t>Amount insured</t>
  </si>
  <si>
    <t>OG-23-2401-4057-00000292</t>
  </si>
  <si>
    <t>BAJAJ ALLIANZ GENERAL INSURANCE COMPANY LIMITED</t>
  </si>
  <si>
    <t>Stock &amp;Asset</t>
  </si>
  <si>
    <t>Fire</t>
  </si>
  <si>
    <t>OG-23-2401-4057-00000291</t>
  </si>
  <si>
    <t>OG-23-2401-4057-00000290</t>
  </si>
  <si>
    <t>Asset</t>
  </si>
  <si>
    <t>Asset - Building</t>
  </si>
  <si>
    <t>OG-23-2401-4057-00000289</t>
  </si>
  <si>
    <t>OG-23-2401-4056-00016806</t>
  </si>
  <si>
    <t>OG-23-2401-4056-00016459</t>
  </si>
  <si>
    <t>OG-23-2401-4010-00014716</t>
  </si>
  <si>
    <t>Burglary</t>
  </si>
  <si>
    <t>OG-23-2401-4010-00014708</t>
  </si>
  <si>
    <t>OG-23-2401-4010-00014612</t>
  </si>
  <si>
    <t>OG-23-2401-4010-00014599</t>
  </si>
  <si>
    <t>OG-24-2401-4010-00001171</t>
  </si>
  <si>
    <t>Premium</t>
  </si>
  <si>
    <t>GST</t>
  </si>
  <si>
    <t>Total</t>
  </si>
  <si>
    <t>TOTAL</t>
  </si>
  <si>
    <t>BTL EPC LTD</t>
  </si>
  <si>
    <t>STOCK &amp; ASSET INSURANCE POLICY FOR THE PERIOD FROM 17/03/203 TO 16/03/2024</t>
  </si>
  <si>
    <t>Payment made</t>
  </si>
  <si>
    <t>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</si>
</sst>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64" fontId="0" fillId="0" borderId="1" xfId="1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0" fillId="0" borderId="1" xfId="1" applyNumberFormat="1" applyFont="1" applyFill="1" applyBorder="1"/>
    <xf numFmtId="0" fontId="2" fillId="0" borderId="0" xfId="0" applyFont="1"/>
    <xf numFmtId="164" fontId="2" fillId="0" borderId="1" xfId="0" applyNumberFormat="1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B149-8340-4415-BF82-B9940CB5EC50}">
  <dimension ref="A1:L17"/>
  <sheetViews>
    <sheetView tabSelected="1" workbookViewId="0">
      <selection activeCell="C21" sqref="C21"/>
    </sheetView>
  </sheetViews>
  <sheetFormatPr defaultRowHeight="15" x14ac:dyDescent="0.25"/>
  <cols>
    <col min="1" max="1" width="6" bestFit="1" customWidth="1"/>
    <col min="2" max="2" width="25" bestFit="1" customWidth="1"/>
    <col min="3" max="3" width="51.42578125" customWidth="1"/>
    <col min="4" max="4" width="12.42578125" customWidth="1"/>
    <col min="5" max="5" width="12.28515625" customWidth="1"/>
    <col min="6" max="7" width="10.42578125" customWidth="1"/>
    <col min="8" max="8" width="14.28515625" bestFit="1" customWidth="1"/>
    <col min="9" max="9" width="9.140625" bestFit="1" customWidth="1"/>
    <col min="10" max="10" width="9" bestFit="1" customWidth="1"/>
    <col min="11" max="11" width="11.5703125" bestFit="1" customWidth="1"/>
  </cols>
  <sheetData>
    <row r="1" spans="1:12" x14ac:dyDescent="0.25">
      <c r="B1" s="10" t="s">
        <v>29</v>
      </c>
    </row>
    <row r="2" spans="1:12" x14ac:dyDescent="0.25">
      <c r="B2" s="10" t="s">
        <v>30</v>
      </c>
    </row>
    <row r="3" spans="1:12" s="1" customFormat="1" ht="60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25</v>
      </c>
      <c r="J3" s="7" t="s">
        <v>26</v>
      </c>
      <c r="K3" s="7" t="s">
        <v>27</v>
      </c>
    </row>
    <row r="4" spans="1:12" x14ac:dyDescent="0.25">
      <c r="A4" s="3">
        <v>1</v>
      </c>
      <c r="B4" s="2" t="s">
        <v>8</v>
      </c>
      <c r="C4" s="2" t="s">
        <v>9</v>
      </c>
      <c r="D4" s="2" t="s">
        <v>10</v>
      </c>
      <c r="E4" s="6" t="s">
        <v>11</v>
      </c>
      <c r="F4" s="4">
        <v>45002</v>
      </c>
      <c r="G4" s="4">
        <v>45367</v>
      </c>
      <c r="H4" s="5">
        <v>176940161</v>
      </c>
      <c r="I4" s="5">
        <v>100033</v>
      </c>
      <c r="J4" s="5">
        <f>9003+9003</f>
        <v>18006</v>
      </c>
      <c r="K4" s="5">
        <f t="shared" ref="K4:K12" si="0">+I4+J4</f>
        <v>118039</v>
      </c>
    </row>
    <row r="5" spans="1:12" x14ac:dyDescent="0.25">
      <c r="A5" s="3">
        <v>2</v>
      </c>
      <c r="B5" s="2" t="s">
        <v>12</v>
      </c>
      <c r="C5" s="2" t="s">
        <v>9</v>
      </c>
      <c r="D5" s="2" t="s">
        <v>10</v>
      </c>
      <c r="E5" s="6" t="s">
        <v>11</v>
      </c>
      <c r="F5" s="4">
        <v>45002</v>
      </c>
      <c r="G5" s="4">
        <v>45367</v>
      </c>
      <c r="H5" s="5">
        <v>204921000</v>
      </c>
      <c r="I5" s="5">
        <v>137339</v>
      </c>
      <c r="J5" s="5">
        <f>12361+12361</f>
        <v>24722</v>
      </c>
      <c r="K5" s="5">
        <f t="shared" si="0"/>
        <v>162061</v>
      </c>
    </row>
    <row r="6" spans="1:12" x14ac:dyDescent="0.25">
      <c r="A6" s="3">
        <v>3</v>
      </c>
      <c r="B6" s="2" t="s">
        <v>13</v>
      </c>
      <c r="C6" s="2" t="s">
        <v>9</v>
      </c>
      <c r="D6" s="2" t="s">
        <v>15</v>
      </c>
      <c r="E6" s="6" t="s">
        <v>11</v>
      </c>
      <c r="F6" s="4">
        <v>45002</v>
      </c>
      <c r="G6" s="4">
        <v>45367</v>
      </c>
      <c r="H6" s="5">
        <v>83930000</v>
      </c>
      <c r="I6" s="5">
        <v>51933</v>
      </c>
      <c r="J6" s="5">
        <f>4674+4674</f>
        <v>9348</v>
      </c>
      <c r="K6" s="5">
        <f t="shared" si="0"/>
        <v>61281</v>
      </c>
    </row>
    <row r="7" spans="1:12" x14ac:dyDescent="0.25">
      <c r="A7" s="3">
        <v>4</v>
      </c>
      <c r="B7" s="2" t="s">
        <v>16</v>
      </c>
      <c r="C7" s="2" t="s">
        <v>9</v>
      </c>
      <c r="D7" s="2" t="s">
        <v>10</v>
      </c>
      <c r="E7" s="3" t="s">
        <v>11</v>
      </c>
      <c r="F7" s="4">
        <v>45002</v>
      </c>
      <c r="G7" s="4">
        <v>45367</v>
      </c>
      <c r="H7" s="5">
        <v>442062366</v>
      </c>
      <c r="I7" s="5">
        <v>273526</v>
      </c>
      <c r="J7" s="5">
        <f>24617+24617</f>
        <v>49234</v>
      </c>
      <c r="K7" s="5">
        <f t="shared" si="0"/>
        <v>322760</v>
      </c>
    </row>
    <row r="8" spans="1:12" x14ac:dyDescent="0.25">
      <c r="A8" s="3">
        <v>5</v>
      </c>
      <c r="B8" s="2" t="s">
        <v>17</v>
      </c>
      <c r="C8" s="2" t="s">
        <v>9</v>
      </c>
      <c r="D8" s="2" t="s">
        <v>10</v>
      </c>
      <c r="E8" s="3" t="s">
        <v>11</v>
      </c>
      <c r="F8" s="4">
        <v>45002</v>
      </c>
      <c r="G8" s="4">
        <v>45367</v>
      </c>
      <c r="H8" s="5">
        <v>37500000</v>
      </c>
      <c r="I8" s="5">
        <v>26719</v>
      </c>
      <c r="J8" s="5">
        <f>2405+2405</f>
        <v>4810</v>
      </c>
      <c r="K8" s="5">
        <f t="shared" si="0"/>
        <v>31529</v>
      </c>
    </row>
    <row r="9" spans="1:12" x14ac:dyDescent="0.25">
      <c r="A9" s="3">
        <v>6</v>
      </c>
      <c r="B9" s="2" t="s">
        <v>18</v>
      </c>
      <c r="C9" s="2" t="s">
        <v>9</v>
      </c>
      <c r="D9" s="2" t="s">
        <v>14</v>
      </c>
      <c r="E9" s="3" t="s">
        <v>11</v>
      </c>
      <c r="F9" s="4">
        <v>45002</v>
      </c>
      <c r="G9" s="4">
        <v>45367</v>
      </c>
      <c r="H9" s="5">
        <v>39772182</v>
      </c>
      <c r="I9" s="5">
        <v>21455</v>
      </c>
      <c r="J9" s="5">
        <f>1931+1931</f>
        <v>3862</v>
      </c>
      <c r="K9" s="5">
        <f t="shared" si="0"/>
        <v>25317</v>
      </c>
      <c r="L9" s="8"/>
    </row>
    <row r="10" spans="1:12" x14ac:dyDescent="0.25">
      <c r="A10" s="3">
        <v>7</v>
      </c>
      <c r="B10" s="2" t="s">
        <v>19</v>
      </c>
      <c r="C10" s="2" t="s">
        <v>9</v>
      </c>
      <c r="D10" s="2" t="s">
        <v>10</v>
      </c>
      <c r="E10" s="3" t="s">
        <v>20</v>
      </c>
      <c r="F10" s="4">
        <v>45002</v>
      </c>
      <c r="G10" s="4">
        <v>45367</v>
      </c>
      <c r="H10" s="9">
        <v>204921000</v>
      </c>
      <c r="I10" s="9">
        <v>4559</v>
      </c>
      <c r="J10" s="5">
        <f>410+410</f>
        <v>820</v>
      </c>
      <c r="K10" s="5">
        <f t="shared" si="0"/>
        <v>5379</v>
      </c>
      <c r="L10" s="8"/>
    </row>
    <row r="11" spans="1:12" x14ac:dyDescent="0.25">
      <c r="A11" s="3">
        <v>8</v>
      </c>
      <c r="B11" s="2" t="s">
        <v>21</v>
      </c>
      <c r="C11" s="2" t="s">
        <v>9</v>
      </c>
      <c r="D11" s="2" t="s">
        <v>10</v>
      </c>
      <c r="E11" s="3" t="s">
        <v>20</v>
      </c>
      <c r="F11" s="4">
        <v>45002</v>
      </c>
      <c r="G11" s="4">
        <v>45367</v>
      </c>
      <c r="H11" s="5">
        <v>37500000</v>
      </c>
      <c r="I11" s="5">
        <v>773</v>
      </c>
      <c r="J11" s="5">
        <f>70+70</f>
        <v>140</v>
      </c>
      <c r="K11" s="5">
        <f t="shared" si="0"/>
        <v>913</v>
      </c>
    </row>
    <row r="12" spans="1:12" x14ac:dyDescent="0.25">
      <c r="A12" s="3">
        <v>9</v>
      </c>
      <c r="B12" s="2" t="s">
        <v>22</v>
      </c>
      <c r="C12" s="2" t="s">
        <v>9</v>
      </c>
      <c r="D12" s="2" t="s">
        <v>10</v>
      </c>
      <c r="E12" s="3" t="s">
        <v>20</v>
      </c>
      <c r="F12" s="4">
        <v>45002</v>
      </c>
      <c r="G12" s="4">
        <v>45367</v>
      </c>
      <c r="H12" s="5">
        <v>131510161</v>
      </c>
      <c r="I12" s="5">
        <v>2633</v>
      </c>
      <c r="J12" s="5">
        <f>237+237</f>
        <v>474</v>
      </c>
      <c r="K12" s="5">
        <f t="shared" si="0"/>
        <v>3107</v>
      </c>
    </row>
    <row r="13" spans="1:12" x14ac:dyDescent="0.25">
      <c r="A13" s="3">
        <v>10</v>
      </c>
      <c r="B13" s="2" t="s">
        <v>23</v>
      </c>
      <c r="C13" s="2" t="s">
        <v>9</v>
      </c>
      <c r="D13" s="2" t="s">
        <v>10</v>
      </c>
      <c r="E13" s="3" t="s">
        <v>20</v>
      </c>
      <c r="F13" s="4">
        <v>45002</v>
      </c>
      <c r="G13" s="4">
        <v>45367</v>
      </c>
      <c r="H13" s="5">
        <v>442062366</v>
      </c>
      <c r="I13" s="5">
        <v>8843</v>
      </c>
      <c r="J13" s="5">
        <f>796+796</f>
        <v>1592</v>
      </c>
      <c r="K13" s="5">
        <f>+I13+J13</f>
        <v>10435</v>
      </c>
    </row>
    <row r="14" spans="1:12" x14ac:dyDescent="0.25">
      <c r="A14" s="3">
        <v>11</v>
      </c>
      <c r="B14" s="2" t="s">
        <v>24</v>
      </c>
      <c r="C14" s="2" t="s">
        <v>9</v>
      </c>
      <c r="D14" s="2" t="s">
        <v>14</v>
      </c>
      <c r="E14" s="3" t="s">
        <v>20</v>
      </c>
      <c r="F14" s="4">
        <v>45002</v>
      </c>
      <c r="G14" s="4">
        <v>45367</v>
      </c>
      <c r="H14" s="9">
        <v>12272182</v>
      </c>
      <c r="I14" s="9">
        <v>1228</v>
      </c>
      <c r="J14" s="9">
        <f>111+111</f>
        <v>222</v>
      </c>
      <c r="K14" s="5">
        <f>+I14+J14</f>
        <v>1450</v>
      </c>
    </row>
    <row r="15" spans="1:12" s="10" customFormat="1" x14ac:dyDescent="0.25">
      <c r="A15" s="12"/>
      <c r="B15" s="12"/>
      <c r="C15" s="12" t="s">
        <v>28</v>
      </c>
      <c r="D15" s="12"/>
      <c r="E15" s="12"/>
      <c r="F15" s="12"/>
      <c r="G15" s="12"/>
      <c r="H15" s="11">
        <f>SUM(H4:H14)</f>
        <v>1813391418</v>
      </c>
      <c r="I15" s="11">
        <f t="shared" ref="I15:K15" si="1">SUM(I4:I14)</f>
        <v>629041</v>
      </c>
      <c r="J15" s="11">
        <f t="shared" si="1"/>
        <v>113230</v>
      </c>
      <c r="K15" s="11">
        <f t="shared" si="1"/>
        <v>742271</v>
      </c>
    </row>
    <row r="16" spans="1:12" x14ac:dyDescent="0.25">
      <c r="H16" s="13">
        <v>45001</v>
      </c>
      <c r="I16" s="12" t="s">
        <v>31</v>
      </c>
      <c r="J16" s="12"/>
      <c r="K16" s="14">
        <v>747468</v>
      </c>
    </row>
    <row r="17" spans="8:11" x14ac:dyDescent="0.25">
      <c r="H17" s="2"/>
      <c r="I17" s="12" t="s">
        <v>32</v>
      </c>
      <c r="J17" s="12"/>
      <c r="K17" s="11">
        <f>+K16-K15</f>
        <v>5197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BACHHU CHANDRA</dc:creator>
  <cp:lastModifiedBy>BACHHU CHANDRA</cp:lastModifiedBy>
  <dcterms:created xsi:type="dcterms:W3CDTF">2023-04-27T10:49:46Z</dcterms:created>
  <dcterms:modified xsi:type="dcterms:W3CDTF">2023-05-22T13:29:28Z</dcterms:modified>
</cp:coreProperties>
</file>