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9735" activeTab="1"/>
  </bookViews>
  <sheets>
    <sheet name="Sheet1" sheetId="1" r:id="rId1"/>
    <sheet name="Sheet2" sheetId="2" r:id="rId2"/>
  </sheets>
  <calcPr calcId="152511"/>
</workbook>
</file>

<file path=xl/calcChain.xml><?xml version="1.0" encoding="utf-8"?>
<calcChain xmlns="http://schemas.openxmlformats.org/spreadsheetml/2006/main">
  <c r="E22" i="2" l="1"/>
  <c r="E24" i="1"/>
  <c r="E27" i="1"/>
  <c r="E26" i="1"/>
  <c r="F9" i="2" l="1"/>
  <c r="F7" i="2"/>
  <c r="E9" i="2"/>
  <c r="E8" i="2"/>
  <c r="F8" i="2" s="1"/>
  <c r="E7" i="2"/>
  <c r="F6" i="2"/>
  <c r="E6" i="2"/>
  <c r="F5" i="2"/>
  <c r="E5" i="2"/>
  <c r="F4" i="2"/>
  <c r="E4" i="2"/>
  <c r="G21" i="1" l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F22" i="1"/>
  <c r="E22" i="1"/>
  <c r="D22" i="1"/>
  <c r="K29" i="2" l="1"/>
  <c r="K28" i="2"/>
  <c r="K30" i="2" s="1"/>
  <c r="E23" i="1"/>
</calcChain>
</file>

<file path=xl/sharedStrings.xml><?xml version="1.0" encoding="utf-8"?>
<sst xmlns="http://schemas.openxmlformats.org/spreadsheetml/2006/main" count="54" uniqueCount="36">
  <si>
    <t>Deed No.</t>
  </si>
  <si>
    <t>Office No.</t>
  </si>
  <si>
    <t>Super Area</t>
  </si>
  <si>
    <t>Transaction Value</t>
  </si>
  <si>
    <t>Stamp Duty</t>
  </si>
  <si>
    <t>Date</t>
  </si>
  <si>
    <t>Pratap Technocrats Pvt. Ltd.</t>
  </si>
  <si>
    <t>Vendee</t>
  </si>
  <si>
    <t>Vendor</t>
  </si>
  <si>
    <t>Pradep Chauhan HUF</t>
  </si>
  <si>
    <t>Mrs. Asha Kakar &amp; Ms. Ritu Kakar</t>
  </si>
  <si>
    <t>Mr. Umesh Kumar Gupta</t>
  </si>
  <si>
    <t>Mrs. Pratibha Kumari &amp; Mr. Rakesh kumar</t>
  </si>
  <si>
    <t>Mrs. Lalita Joshi</t>
  </si>
  <si>
    <t>Mr. Madan Lal Ahuja</t>
  </si>
  <si>
    <t>Mr. Kanwar Deep Singh &amp; Mrs. Amarjit Kaur</t>
  </si>
  <si>
    <t>Mr. Bhaskar Ramkrishna Menon &amp; Mrs. Seema Menon</t>
  </si>
  <si>
    <t>11--01-2021</t>
  </si>
  <si>
    <t>Mr. Parveen Kumar Gaurabathini HUF through its karta Parveen Kunar Gaurabathini</t>
  </si>
  <si>
    <t>Mrs. Kavita Singh</t>
  </si>
  <si>
    <t>Mrs. Rita Ayyar</t>
  </si>
  <si>
    <t>Mr. Umesh Kumar Gupta &amp; Mr. Nakul Kumar gupta</t>
  </si>
  <si>
    <t>Mr. Sanjiv Narayan</t>
  </si>
  <si>
    <t>Mis Spaze Towers Pvt. Ltd</t>
  </si>
  <si>
    <t>Mrs. Madhu Bhullar</t>
  </si>
  <si>
    <t>per sqft Rate</t>
  </si>
  <si>
    <t>https://www.99acres.com/ready-to-move-office-space-for-sale-in-spaze-i-tech-park-sector-49-gurgaon-23000-sq-ft-spid-F70237176</t>
  </si>
  <si>
    <t>S BUA</t>
  </si>
  <si>
    <t>sqft</t>
  </si>
  <si>
    <t>Amount</t>
  </si>
  <si>
    <t>Rate</t>
  </si>
  <si>
    <t>https://www.99acres.com/bare-shell-office-space-for-sale-in-universal-trade-tower-sector-49-gurgaon-5600-sq-ft-r2-spid-L66161312</t>
  </si>
  <si>
    <t>https://www.99acres.com/ready-to-move-office-space-for-sale-in-spaze-i-tech-park-sector-49-gurgaon-9301-sq-ft-spid-N70190950</t>
  </si>
  <si>
    <t>https://www.99acres.com/ready-to-move-office-space-for-sale-in-sector-49-gurgaon-6000-sq-ft-r2-spid-T56604438</t>
  </si>
  <si>
    <t>https://www.99acres.com/ready-to-move-office-space-for-sale-in-spaze-i-tech-park-sector-49-gurgaon-4010-sq-ft-r1-spid-U66667198</t>
  </si>
  <si>
    <t>https://www.99acres.com/ready-to-move-office-space-for-sale-in-universal-trade-tower-sector-49-gurgaon-4100-sq-ft-spid-Z68303032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</si>
</sst>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_ * #,##0_ ;_ * \-#,##0_ ;_ * &quot;-&quot;??_ ;_ @_ 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">
    <xf numFmtId="0" fontId="0" fillId="0" borderId="0" xfId="0"/>
    <xf numFmtId="164" fontId="0" fillId="0" borderId="0" xfId="1" applyNumberFormat="1" applyFont="1"/>
    <xf numFmtId="14" fontId="0" fillId="0" borderId="0" xfId="2" applyNumberFormat="1" applyFont="1"/>
    <xf numFmtId="14" fontId="0" fillId="0" borderId="0" xfId="0" applyNumberFormat="1"/>
    <xf numFmtId="164" fontId="0" fillId="0" borderId="0" xfId="1" applyNumberFormat="1" applyFont="1" applyAlignment="1">
      <alignment horizontal="center" vertical="center"/>
    </xf>
    <xf numFmtId="9" fontId="0" fillId="0" borderId="0" xfId="2" applyNumberFormat="1" applyFont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257175</xdr:colOff>
      <xdr:row>0</xdr:row>
      <xdr:rowOff>0</xdr:rowOff>
    </xdr:from>
    <xdr:to>
      <xdr:col>25</xdr:col>
      <xdr:colOff>331844</xdr:colOff>
      <xdr:row>20</xdr:row>
      <xdr:rowOff>9524</xdr:rowOff>
    </xdr:to>
    <xdr:pic>
      <xdr:nvPicPr>
        <xdr:cNvPr id="2" name="Picture 1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4101" t="17403" r="7528" b="29915"/>
        <a:stretch/>
      </xdr:blipFill>
      <xdr:spPr>
        <a:xfrm>
          <a:off x="5114925" y="0"/>
          <a:ext cx="11390369" cy="38195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I27"/>
  <sheetViews>
    <sheetView workbookViewId="0">
      <selection activeCell="E26" sqref="E26"/>
    </sheetView>
  </sheetViews>
  <sheetFormatPr defaultRowHeight="15" x14ac:dyDescent="0.25"/>
  <cols>
    <col min="1" max="1" width="11.140625" bestFit="1" customWidth="1"/>
    <col min="4" max="4" width="9.28515625" style="1" bestFit="1" customWidth="1"/>
    <col min="5" max="5" width="12.5703125" style="1" bestFit="1" customWidth="1"/>
    <col min="6" max="6" width="11.5703125" style="1" bestFit="1" customWidth="1"/>
    <col min="7" max="7" width="11.5703125" style="1" hidden="1" customWidth="1"/>
    <col min="8" max="8" width="25.85546875" hidden="1" customWidth="1"/>
    <col min="9" max="9" width="20.85546875" bestFit="1" customWidth="1"/>
  </cols>
  <sheetData>
    <row r="4" spans="1:9" x14ac:dyDescent="0.25">
      <c r="A4" s="1" t="s">
        <v>5</v>
      </c>
      <c r="B4" t="s">
        <v>0</v>
      </c>
      <c r="C4" t="s">
        <v>1</v>
      </c>
      <c r="D4" s="1" t="s">
        <v>2</v>
      </c>
      <c r="E4" s="1" t="s">
        <v>3</v>
      </c>
      <c r="F4" s="1" t="s">
        <v>4</v>
      </c>
      <c r="G4" s="1" t="s">
        <v>25</v>
      </c>
      <c r="H4" s="1" t="s">
        <v>7</v>
      </c>
      <c r="I4" s="1" t="s">
        <v>8</v>
      </c>
    </row>
    <row r="5" spans="1:9" x14ac:dyDescent="0.25">
      <c r="A5" s="2">
        <v>44203</v>
      </c>
      <c r="B5">
        <v>5511</v>
      </c>
      <c r="C5">
        <v>1005</v>
      </c>
      <c r="D5" s="1">
        <v>834</v>
      </c>
      <c r="E5" s="1">
        <v>5004000</v>
      </c>
      <c r="F5" s="1">
        <v>385400</v>
      </c>
      <c r="G5" s="1">
        <f>E5/D5</f>
        <v>6000</v>
      </c>
      <c r="H5" t="s">
        <v>6</v>
      </c>
      <c r="I5" t="s">
        <v>13</v>
      </c>
    </row>
    <row r="6" spans="1:9" x14ac:dyDescent="0.25">
      <c r="A6" s="3">
        <v>44218</v>
      </c>
      <c r="B6">
        <v>6076</v>
      </c>
      <c r="C6">
        <v>1006</v>
      </c>
      <c r="D6" s="1">
        <v>834</v>
      </c>
      <c r="E6" s="1">
        <v>5004000</v>
      </c>
      <c r="F6" s="1">
        <v>385400</v>
      </c>
      <c r="G6" s="1">
        <f>E6/D6</f>
        <v>6000</v>
      </c>
      <c r="H6" t="s">
        <v>6</v>
      </c>
      <c r="I6" t="s">
        <v>12</v>
      </c>
    </row>
    <row r="7" spans="1:9" x14ac:dyDescent="0.25">
      <c r="A7" s="3">
        <v>44207</v>
      </c>
      <c r="B7">
        <v>5633</v>
      </c>
      <c r="C7">
        <v>1007</v>
      </c>
      <c r="D7" s="1">
        <v>834</v>
      </c>
      <c r="E7" s="1">
        <v>4962300</v>
      </c>
      <c r="F7" s="1">
        <v>385400</v>
      </c>
      <c r="G7" s="1">
        <f>E7/D7</f>
        <v>5950</v>
      </c>
      <c r="H7" t="s">
        <v>6</v>
      </c>
      <c r="I7" t="s">
        <v>11</v>
      </c>
    </row>
    <row r="8" spans="1:9" x14ac:dyDescent="0.25">
      <c r="A8" s="3">
        <v>44204</v>
      </c>
      <c r="B8">
        <v>5548</v>
      </c>
      <c r="C8">
        <v>1008</v>
      </c>
      <c r="D8" s="1">
        <v>834</v>
      </c>
      <c r="E8" s="1">
        <v>5004000</v>
      </c>
      <c r="F8" s="1">
        <v>385400</v>
      </c>
      <c r="G8" s="1">
        <f>E8/D8</f>
        <v>6000</v>
      </c>
      <c r="H8" t="s">
        <v>6</v>
      </c>
      <c r="I8" t="s">
        <v>10</v>
      </c>
    </row>
    <row r="9" spans="1:9" x14ac:dyDescent="0.25">
      <c r="A9" s="2">
        <v>44203</v>
      </c>
      <c r="B9">
        <v>5529</v>
      </c>
      <c r="C9">
        <v>1013</v>
      </c>
      <c r="D9" s="1">
        <v>834</v>
      </c>
      <c r="E9" s="1">
        <v>5004000</v>
      </c>
      <c r="F9" s="1">
        <v>385400</v>
      </c>
      <c r="G9" s="1">
        <f>E9/D9</f>
        <v>6000</v>
      </c>
      <c r="H9" t="s">
        <v>6</v>
      </c>
      <c r="I9" t="s">
        <v>9</v>
      </c>
    </row>
    <row r="10" spans="1:9" x14ac:dyDescent="0.25">
      <c r="A10" s="2">
        <v>44203</v>
      </c>
      <c r="B10">
        <v>5514</v>
      </c>
      <c r="C10">
        <v>1014</v>
      </c>
      <c r="D10" s="1">
        <v>834</v>
      </c>
      <c r="E10" s="1">
        <v>5004000</v>
      </c>
      <c r="F10" s="1">
        <v>385400</v>
      </c>
      <c r="G10" s="1">
        <f>E10/D10</f>
        <v>6000</v>
      </c>
      <c r="H10" t="s">
        <v>6</v>
      </c>
      <c r="I10" t="s">
        <v>14</v>
      </c>
    </row>
    <row r="11" spans="1:9" x14ac:dyDescent="0.25">
      <c r="A11" s="2">
        <v>44203</v>
      </c>
      <c r="B11">
        <v>5525</v>
      </c>
      <c r="C11">
        <v>1015</v>
      </c>
      <c r="D11" s="1">
        <v>709</v>
      </c>
      <c r="E11" s="1">
        <v>4254000</v>
      </c>
      <c r="F11" s="1">
        <v>327600</v>
      </c>
      <c r="G11" s="1">
        <f>E11/D11</f>
        <v>6000</v>
      </c>
      <c r="H11" t="s">
        <v>6</v>
      </c>
      <c r="I11" t="s">
        <v>15</v>
      </c>
    </row>
    <row r="12" spans="1:9" x14ac:dyDescent="0.25">
      <c r="A12" s="3">
        <v>44204</v>
      </c>
      <c r="B12">
        <v>5544</v>
      </c>
      <c r="C12">
        <v>1044</v>
      </c>
      <c r="D12" s="1">
        <v>1126</v>
      </c>
      <c r="E12" s="1">
        <v>6756000</v>
      </c>
      <c r="F12" s="1">
        <v>520300</v>
      </c>
      <c r="G12" s="1">
        <f>E12/D12</f>
        <v>6000</v>
      </c>
      <c r="H12" t="s">
        <v>6</v>
      </c>
      <c r="I12" t="s">
        <v>16</v>
      </c>
    </row>
    <row r="13" spans="1:9" x14ac:dyDescent="0.25">
      <c r="A13" t="s">
        <v>17</v>
      </c>
      <c r="B13">
        <v>5634</v>
      </c>
      <c r="C13">
        <v>1046</v>
      </c>
      <c r="D13" s="1">
        <v>498</v>
      </c>
      <c r="E13" s="1">
        <v>2988000</v>
      </c>
      <c r="F13" s="1">
        <v>230100</v>
      </c>
      <c r="G13" s="1">
        <f>E13/D13</f>
        <v>6000</v>
      </c>
      <c r="H13" t="s">
        <v>6</v>
      </c>
      <c r="I13" t="s">
        <v>18</v>
      </c>
    </row>
    <row r="14" spans="1:9" x14ac:dyDescent="0.25">
      <c r="A14" s="3">
        <v>44204</v>
      </c>
      <c r="B14">
        <v>5547</v>
      </c>
      <c r="C14">
        <v>1047</v>
      </c>
      <c r="D14" s="1">
        <v>895</v>
      </c>
      <c r="E14" s="1">
        <v>5370000</v>
      </c>
      <c r="F14" s="1">
        <v>413500</v>
      </c>
      <c r="G14" s="1">
        <f>E14/D14</f>
        <v>6000</v>
      </c>
      <c r="H14" t="s">
        <v>6</v>
      </c>
      <c r="I14" t="s">
        <v>19</v>
      </c>
    </row>
    <row r="15" spans="1:9" x14ac:dyDescent="0.25">
      <c r="A15" s="3">
        <v>44204</v>
      </c>
      <c r="B15">
        <v>5541</v>
      </c>
      <c r="C15">
        <v>1048</v>
      </c>
      <c r="D15" s="1">
        <v>498</v>
      </c>
      <c r="E15" s="1">
        <v>2988000</v>
      </c>
      <c r="F15" s="1">
        <v>230100</v>
      </c>
      <c r="G15" s="1">
        <f>E15/D15</f>
        <v>6000</v>
      </c>
      <c r="H15" t="s">
        <v>6</v>
      </c>
      <c r="I15" t="s">
        <v>20</v>
      </c>
    </row>
    <row r="16" spans="1:9" x14ac:dyDescent="0.25">
      <c r="A16" s="3">
        <v>44207</v>
      </c>
      <c r="B16">
        <v>5632</v>
      </c>
      <c r="C16">
        <v>1049</v>
      </c>
      <c r="D16" s="1">
        <v>635</v>
      </c>
      <c r="E16" s="1">
        <v>3810000</v>
      </c>
      <c r="F16" s="1">
        <v>293400</v>
      </c>
      <c r="G16" s="1">
        <f>E16/D16</f>
        <v>6000</v>
      </c>
      <c r="H16" t="s">
        <v>6</v>
      </c>
      <c r="I16" t="s">
        <v>21</v>
      </c>
    </row>
    <row r="17" spans="1:9" x14ac:dyDescent="0.25">
      <c r="A17" s="2">
        <v>44203</v>
      </c>
      <c r="B17">
        <v>5502</v>
      </c>
      <c r="C17">
        <v>1010</v>
      </c>
      <c r="D17" s="1">
        <v>1523</v>
      </c>
      <c r="E17" s="1">
        <v>9138000</v>
      </c>
      <c r="F17" s="1">
        <v>703700</v>
      </c>
      <c r="G17" s="1">
        <f>E17/D17</f>
        <v>6000</v>
      </c>
      <c r="H17" t="s">
        <v>6</v>
      </c>
      <c r="I17" t="s">
        <v>22</v>
      </c>
    </row>
    <row r="18" spans="1:9" x14ac:dyDescent="0.25">
      <c r="A18" s="3">
        <v>37067</v>
      </c>
      <c r="B18">
        <v>2110</v>
      </c>
      <c r="C18">
        <v>1009</v>
      </c>
      <c r="D18" s="1">
        <v>1581</v>
      </c>
      <c r="E18" s="1">
        <v>4757229</v>
      </c>
      <c r="F18" s="1">
        <v>731000</v>
      </c>
      <c r="G18" s="1">
        <f>E18/D18</f>
        <v>3009</v>
      </c>
      <c r="H18" t="s">
        <v>6</v>
      </c>
      <c r="I18" t="s">
        <v>23</v>
      </c>
    </row>
    <row r="19" spans="1:9" x14ac:dyDescent="0.25">
      <c r="A19" s="3">
        <v>44214</v>
      </c>
      <c r="B19">
        <v>5902</v>
      </c>
      <c r="C19">
        <v>1050</v>
      </c>
      <c r="D19" s="1">
        <v>1085</v>
      </c>
      <c r="E19" s="1">
        <v>6510000</v>
      </c>
      <c r="F19" s="1">
        <v>501300</v>
      </c>
      <c r="G19" s="1">
        <f>E19/D19</f>
        <v>6000</v>
      </c>
      <c r="H19" t="s">
        <v>6</v>
      </c>
      <c r="I19" t="s">
        <v>24</v>
      </c>
    </row>
    <row r="20" spans="1:9" x14ac:dyDescent="0.25">
      <c r="A20" s="3">
        <v>44372</v>
      </c>
      <c r="B20">
        <v>2112</v>
      </c>
      <c r="C20">
        <v>1045</v>
      </c>
      <c r="D20">
        <v>635</v>
      </c>
      <c r="E20" s="1">
        <v>1910715</v>
      </c>
      <c r="F20" s="1">
        <v>294000</v>
      </c>
      <c r="G20" s="1">
        <f>E20/D20</f>
        <v>3009</v>
      </c>
      <c r="H20" t="s">
        <v>6</v>
      </c>
      <c r="I20" t="s">
        <v>23</v>
      </c>
    </row>
    <row r="21" spans="1:9" x14ac:dyDescent="0.25">
      <c r="A21" s="3">
        <v>44372</v>
      </c>
      <c r="B21">
        <v>2111</v>
      </c>
      <c r="C21">
        <v>1016</v>
      </c>
      <c r="D21" s="1">
        <v>834</v>
      </c>
      <c r="E21" s="1">
        <v>2693820</v>
      </c>
      <c r="F21" s="1">
        <v>386000</v>
      </c>
      <c r="G21" s="1">
        <f>E21/D21</f>
        <v>3230</v>
      </c>
      <c r="H21" t="s">
        <v>6</v>
      </c>
      <c r="I21" t="s">
        <v>23</v>
      </c>
    </row>
    <row r="22" spans="1:9" x14ac:dyDescent="0.25">
      <c r="D22" s="1">
        <f>SUM(D5:D21)</f>
        <v>15023</v>
      </c>
      <c r="E22" s="1">
        <f>SUM(E5:E21)</f>
        <v>81158064</v>
      </c>
      <c r="F22" s="1">
        <f>SUM(F5:F21)</f>
        <v>6943400</v>
      </c>
    </row>
    <row r="23" spans="1:9" x14ac:dyDescent="0.25">
      <c r="E23" s="1">
        <f>E22/D22</f>
        <v>5402.2541436464089</v>
      </c>
    </row>
    <row r="24" spans="1:9" x14ac:dyDescent="0.25">
      <c r="E24" s="1">
        <f>D22*Sheet2!E22</f>
        <v>108165600</v>
      </c>
    </row>
    <row r="25" spans="1:9" x14ac:dyDescent="0.25">
      <c r="E25" s="1">
        <v>110000000</v>
      </c>
    </row>
    <row r="26" spans="1:9" x14ac:dyDescent="0.25">
      <c r="E26" s="1">
        <f>E25*0.85</f>
        <v>93500000</v>
      </c>
    </row>
    <row r="27" spans="1:9" x14ac:dyDescent="0.25">
      <c r="E27" s="1">
        <f>E25*0.75</f>
        <v>82500000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K30"/>
  <sheetViews>
    <sheetView tabSelected="1" workbookViewId="0">
      <selection activeCell="G25" sqref="G25"/>
    </sheetView>
  </sheetViews>
  <sheetFormatPr defaultRowHeight="15" x14ac:dyDescent="0.25"/>
  <cols>
    <col min="3" max="3" width="18" customWidth="1"/>
    <col min="4" max="4" width="7.42578125" style="1" bestFit="1" customWidth="1"/>
    <col min="5" max="5" width="12.5703125" style="1" bestFit="1" customWidth="1"/>
    <col min="7" max="7" width="7.42578125" style="1" bestFit="1" customWidth="1"/>
    <col min="11" max="11" width="14.28515625" bestFit="1" customWidth="1"/>
  </cols>
  <sheetData>
    <row r="2" spans="3:7" x14ac:dyDescent="0.25">
      <c r="D2" s="1" t="s">
        <v>28</v>
      </c>
    </row>
    <row r="3" spans="3:7" x14ac:dyDescent="0.25">
      <c r="D3" s="4" t="s">
        <v>27</v>
      </c>
      <c r="E3" s="4" t="s">
        <v>29</v>
      </c>
      <c r="F3" t="s">
        <v>30</v>
      </c>
    </row>
    <row r="4" spans="3:7" x14ac:dyDescent="0.25">
      <c r="C4" t="s">
        <v>26</v>
      </c>
      <c r="D4" s="1">
        <v>23000</v>
      </c>
      <c r="E4" s="1">
        <f>13*10^7</f>
        <v>130000000</v>
      </c>
      <c r="F4" s="1">
        <f>E4/D4</f>
        <v>5652.173913043478</v>
      </c>
    </row>
    <row r="5" spans="3:7" x14ac:dyDescent="0.25">
      <c r="C5" t="s">
        <v>31</v>
      </c>
      <c r="D5" s="1">
        <v>5600</v>
      </c>
      <c r="E5" s="1">
        <f>3.92*10^7</f>
        <v>39200000</v>
      </c>
      <c r="F5" s="1">
        <f>E5/D5</f>
        <v>7000</v>
      </c>
    </row>
    <row r="6" spans="3:7" x14ac:dyDescent="0.25">
      <c r="C6" t="s">
        <v>32</v>
      </c>
      <c r="D6" s="1">
        <v>9301</v>
      </c>
      <c r="E6" s="1">
        <f>6.51*10^7</f>
        <v>65100000</v>
      </c>
      <c r="F6" s="1">
        <f>E6/D6</f>
        <v>6999.2473927534675</v>
      </c>
    </row>
    <row r="7" spans="3:7" x14ac:dyDescent="0.25">
      <c r="C7" t="s">
        <v>33</v>
      </c>
      <c r="D7" s="1">
        <v>6000</v>
      </c>
      <c r="E7" s="1">
        <f>6*10^7</f>
        <v>60000000</v>
      </c>
      <c r="F7" s="1">
        <f>G7</f>
        <v>10000</v>
      </c>
      <c r="G7" s="1">
        <v>10000</v>
      </c>
    </row>
    <row r="8" spans="3:7" x14ac:dyDescent="0.25">
      <c r="C8" t="s">
        <v>34</v>
      </c>
      <c r="D8" s="1">
        <v>4010</v>
      </c>
      <c r="E8" s="1">
        <f>3*10^7</f>
        <v>30000000</v>
      </c>
      <c r="F8" s="1">
        <f>E8/D8</f>
        <v>7481.2967581047378</v>
      </c>
    </row>
    <row r="9" spans="3:7" x14ac:dyDescent="0.25">
      <c r="C9" t="s">
        <v>35</v>
      </c>
      <c r="D9" s="1">
        <v>4100</v>
      </c>
      <c r="E9" s="1">
        <f>5*10^7</f>
        <v>50000000</v>
      </c>
      <c r="F9" s="1">
        <f>G9</f>
        <v>12195</v>
      </c>
      <c r="G9" s="1">
        <v>12195</v>
      </c>
    </row>
    <row r="21" spans="5:11" x14ac:dyDescent="0.25">
      <c r="E21" s="1">
        <v>8000</v>
      </c>
    </row>
    <row r="22" spans="5:11" x14ac:dyDescent="0.25">
      <c r="E22" s="1">
        <f>E21*0.9</f>
        <v>7200</v>
      </c>
    </row>
    <row r="27" spans="5:11" x14ac:dyDescent="0.25">
      <c r="K27" s="1">
        <v>6600</v>
      </c>
    </row>
    <row r="28" spans="5:11" x14ac:dyDescent="0.25">
      <c r="K28" s="1">
        <f>K27*Sheet1!D22</f>
        <v>99151800</v>
      </c>
    </row>
    <row r="29" spans="5:11" x14ac:dyDescent="0.25">
      <c r="K29" s="1">
        <f>Sheet1!E24</f>
        <v>108165600</v>
      </c>
    </row>
    <row r="30" spans="5:11" x14ac:dyDescent="0.25">
      <c r="K30" s="5">
        <f>K28/K29</f>
        <v>0.91666666666666663</v>
      </c>
    </row>
  </sheetData>
  <pageMargins left="0.7" right="0.7" top="0.75" bottom="0.75" header="0.3" footer="0.3"/>
  <ignoredErrors>
    <ignoredError sqref="F7:F8" formula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2023-07-28T05:17:53Z</dcterms:modified>
</cp:coreProperties>
</file>