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FA2\Desktop\IAMCL\RK Working July 2023\"/>
    </mc:Choice>
  </mc:AlternateContent>
  <xr:revisionPtr revIDLastSave="0" documentId="13_ncr:1_{CCB93644-52B3-4CF6-8331-E0BADC84FCBF}" xr6:coauthVersionLast="47" xr6:coauthVersionMax="47" xr10:uidLastSave="{00000000-0000-0000-0000-000000000000}"/>
  <bookViews>
    <workbookView xWindow="-120" yWindow="-120" windowWidth="21840" windowHeight="13140" activeTab="1" xr2:uid="{00000000-000D-0000-FFFF-FFFF00000000}"/>
  </bookViews>
  <sheets>
    <sheet name="ITNL-NCDs" sheetId="1" r:id="rId1"/>
    <sheet name="ILFS - CPs" sheetId="2" r:id="rId2"/>
    <sheet name="Notes"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 i="1" l="1"/>
  <c r="C53" i="1"/>
  <c r="C42" i="1"/>
  <c r="C41" i="2"/>
  <c r="C42" i="2"/>
  <c r="C43" i="2"/>
  <c r="C44" i="2"/>
  <c r="C45" i="2"/>
  <c r="C46" i="2"/>
  <c r="C47" i="2"/>
  <c r="C48" i="2"/>
  <c r="C49" i="2"/>
  <c r="C50" i="2"/>
  <c r="C51" i="2"/>
  <c r="C52" i="2"/>
  <c r="C40" i="2"/>
  <c r="C34" i="2"/>
  <c r="C35" i="2"/>
  <c r="C30" i="2"/>
  <c r="C31" i="2"/>
  <c r="C32" i="2"/>
  <c r="C33" i="2"/>
  <c r="C29" i="2"/>
  <c r="D4" i="2"/>
  <c r="C55" i="1" l="1"/>
  <c r="C66" i="1" s="1"/>
  <c r="D5" i="1" s="1"/>
  <c r="C53" i="2"/>
  <c r="C36" i="2"/>
  <c r="C55" i="2" l="1"/>
</calcChain>
</file>

<file path=xl/sharedStrings.xml><?xml version="1.0" encoding="utf-8"?>
<sst xmlns="http://schemas.openxmlformats.org/spreadsheetml/2006/main" count="102" uniqueCount="84">
  <si>
    <t>IL&amp;FS Transportation Networks Limited</t>
  </si>
  <si>
    <t>Infrastructure Leasing &amp; Financial Services Limited</t>
  </si>
  <si>
    <t>(NAV)</t>
  </si>
  <si>
    <t>(in INR Crores)</t>
  </si>
  <si>
    <t>M/s Indus Concessions India is providing corporate guarantee to 3 companies, namely, M/s Surat hazira NH-6 Tollways Pvt. Ltd., M/s Soma Indus Varanasi Aurangabad Tollway Pvt. Ltd. &amp; M/s Kishangarh Beawar NH-8 Tollway Pvt. Ltd.</t>
  </si>
  <si>
    <t>As per the information provided by the company and our examination of the same, and according to the auditor's response in the financial statements of the company, there is very likely scenario in which the liabilities against the company for M/s SHNTPL will arise in the near future. Hence, we have allocated the net worth of M/s Indus Concessions against the corporate gurantee for M/s SHNTPL.</t>
  </si>
  <si>
    <t>Realisable value of guarantee for each companies is calculated on prorata basis against the lower value of outstanding debt and amount of guarantee given as the creditors cant claim more than what is owed and the guarantor wont pay more than the guarantee given.</t>
  </si>
  <si>
    <r>
      <t xml:space="preserve">As per ABS of M/s Surat-Hazira NH-6 Tollways Private Limited dated 31.03.2022, Value of Total Equity is negative INR 717.58 Crores, which means that the there is no value of the company's shares in the market. Hence, the value of pledged shares of the company is </t>
    </r>
    <r>
      <rPr>
        <b/>
        <sz val="11"/>
        <color theme="1"/>
        <rFont val="Calibri"/>
        <family val="2"/>
        <scheme val="minor"/>
      </rPr>
      <t>Nil</t>
    </r>
    <r>
      <rPr>
        <sz val="11"/>
        <color theme="1"/>
        <rFont val="Calibri"/>
        <family val="2"/>
        <scheme val="minor"/>
      </rPr>
      <t xml:space="preserve">. </t>
    </r>
  </si>
  <si>
    <t>As per ABS of M/s Soma Enterprise Limited, the company's debt has been classified as a non-performing asset by banks for more than five years and we understand that JC Flowers is in process of settling the company's debt with existing lenders. The audited financials also indicate the existence of material uncertainty that may cast significant doubt about the company's ability to continue as a going concern. As per the Annexure A of the Audit Report of M/s Soma enterprise Limited, the company is not capable of meeting its liabilities existing at 31.3.2022 as and when they fall due within a period of one year from the balance sheet date.</t>
  </si>
  <si>
    <r>
      <t xml:space="preserve">After considering these points, we are of the opinion that the company will not be available to furnish its dues if the corporate guarantee is invoked, which is why we have considered the value of corporate guarantee of M/s Soma Enterprises Limited to be </t>
    </r>
    <r>
      <rPr>
        <b/>
        <sz val="11"/>
        <color theme="1"/>
        <rFont val="Calibri"/>
        <family val="2"/>
        <scheme val="minor"/>
      </rPr>
      <t>Nil</t>
    </r>
    <r>
      <rPr>
        <sz val="11"/>
        <color theme="1"/>
        <rFont val="Calibri"/>
        <family val="2"/>
        <scheme val="minor"/>
      </rPr>
      <t>.</t>
    </r>
  </si>
  <si>
    <t xml:space="preserve">S. NO. </t>
  </si>
  <si>
    <t>ISIN</t>
  </si>
  <si>
    <t>Security Type</t>
  </si>
  <si>
    <t>Amount Invested (INR Crores)</t>
  </si>
  <si>
    <t>INE871D14JS6</t>
  </si>
  <si>
    <t>Commercial Paper</t>
  </si>
  <si>
    <t>INE871D14KS4</t>
  </si>
  <si>
    <t>As per the information provided by the client/company, the Account has defaulted  in repayment of due amount on maturity. The details of the securities issued by M/s IL&amp;FS are below:</t>
  </si>
  <si>
    <r>
      <t xml:space="preserve">As per the latest available audited financial statements of M/s Infrastructure Leasing &amp; Financial Services Limited dated 31.03.2019 on the MCA website, the Value of Total Equity is negative INR 16,935.16 Crores. Due to lack of availability of information with the client/company and our limitations regarding the same, we have relied upon the latest available data on the MCA website and have assumed the value of equity as the proxy Net Asset Value of the company. 
As the company has negative NAV, the value of the CPs issued by the M/s IL&amp;FS will be </t>
    </r>
    <r>
      <rPr>
        <b/>
        <sz val="11"/>
        <color theme="1"/>
        <rFont val="Calibri"/>
        <family val="2"/>
        <scheme val="minor"/>
      </rPr>
      <t>NIL</t>
    </r>
    <r>
      <rPr>
        <sz val="11"/>
        <color theme="1"/>
        <rFont val="Calibri"/>
        <family val="2"/>
        <scheme val="minor"/>
      </rPr>
      <t>.</t>
    </r>
  </si>
  <si>
    <t xml:space="preserve">Currently, the process for resolution for entire IL&amp;FS group is underway at NCLT and whenever the NCLT passes its resolution, the distribution will be as per the "Waterfall Mechanism", which puts down a sum of stakeholders in a sequential manner which designates the priority in which the payment will be distributed from liquidation. In a waterfall payment structure, the subordinate lenders get paid after the senior lender gets paid in full. </t>
  </si>
  <si>
    <t>Particulars</t>
  </si>
  <si>
    <t>Liabilities</t>
  </si>
  <si>
    <t>Trade Payables</t>
  </si>
  <si>
    <t>Debt Securities</t>
  </si>
  <si>
    <t>Other Borrowings</t>
  </si>
  <si>
    <t>Subordinated Liabilities</t>
  </si>
  <si>
    <t>Other Financial Liabilities</t>
  </si>
  <si>
    <t>Total Liabilities</t>
  </si>
  <si>
    <t>Assets</t>
  </si>
  <si>
    <t>Provisions</t>
  </si>
  <si>
    <t>Other non-financial liabilities</t>
  </si>
  <si>
    <t>Cash and cash equivalents</t>
  </si>
  <si>
    <t>Bank Balance other than above</t>
  </si>
  <si>
    <t>Derivative financial instruments</t>
  </si>
  <si>
    <t>Trade Receivables</t>
  </si>
  <si>
    <t>Loans</t>
  </si>
  <si>
    <t>Investments</t>
  </si>
  <si>
    <t>Other Financial Assets</t>
  </si>
  <si>
    <t>Current Tax Assets (Net)</t>
  </si>
  <si>
    <t>Investment Property</t>
  </si>
  <si>
    <t>Capital Work-in-Progress</t>
  </si>
  <si>
    <t>Property, Plant and Equipment</t>
  </si>
  <si>
    <t>Other Intangible Assets</t>
  </si>
  <si>
    <t>Other non-financial Assets</t>
  </si>
  <si>
    <t>Total Assets</t>
  </si>
  <si>
    <t>Net Worth</t>
  </si>
  <si>
    <t>Details as per ABS dated 31-03-2019</t>
  </si>
  <si>
    <t>Property, plant and equipment</t>
  </si>
  <si>
    <t xml:space="preserve">Investment property </t>
  </si>
  <si>
    <t xml:space="preserve">Other intangible assets </t>
  </si>
  <si>
    <t xml:space="preserve">Non-current investments </t>
  </si>
  <si>
    <t xml:space="preserve">Trade receivables, non-current </t>
  </si>
  <si>
    <t xml:space="preserve">Loans, non-current </t>
  </si>
  <si>
    <t xml:space="preserve">Other non-current financial assets </t>
  </si>
  <si>
    <t xml:space="preserve">Deferred tax assets (net) </t>
  </si>
  <si>
    <t xml:space="preserve">Other non-current assets </t>
  </si>
  <si>
    <t xml:space="preserve">Inventories </t>
  </si>
  <si>
    <t xml:space="preserve">Current investments </t>
  </si>
  <si>
    <t xml:space="preserve">Trade receivables, current </t>
  </si>
  <si>
    <t xml:space="preserve">Cash and cash equivalents </t>
  </si>
  <si>
    <t xml:space="preserve">Bank balance other than cash and cash equivalents </t>
  </si>
  <si>
    <t xml:space="preserve">Loans, current </t>
  </si>
  <si>
    <t xml:space="preserve">Other current financial assets </t>
  </si>
  <si>
    <t xml:space="preserve">Other current assets </t>
  </si>
  <si>
    <t xml:space="preserve">Total current assets </t>
  </si>
  <si>
    <t>Total non-current assets</t>
  </si>
  <si>
    <t>Non-Current Assets</t>
  </si>
  <si>
    <t>Current Assets</t>
  </si>
  <si>
    <t>Provisions, current</t>
  </si>
  <si>
    <t>Borrowings, current</t>
  </si>
  <si>
    <t xml:space="preserve">Trade payables, current </t>
  </si>
  <si>
    <t xml:space="preserve">Other current financial liabilities </t>
  </si>
  <si>
    <t xml:space="preserve">Other current liabilities </t>
  </si>
  <si>
    <t>Other Non-Current Liabilities</t>
  </si>
  <si>
    <t>Amount (In INR Crores)</t>
  </si>
  <si>
    <t>Net Worth as per ABS 31.03.2019</t>
  </si>
  <si>
    <r>
      <t xml:space="preserve">As per the latest available audited financial statements of M/s IL&amp;FS Transportation Networks Limited dated 31.03.2019 on the MCA website, the net worth of the company is negative INR 13,884.41 Crores. Due to lack of availability of information with the client/company and our limitations regarding the same, we have relied upon the latest available data on the MCA website and have assumed the net worth as the proxy Net Asset Value of the company. 
As the company has negative NAV, the value of the NCDs issued by the M/s IL&amp;FS Transportation Networks Limited will be </t>
    </r>
    <r>
      <rPr>
        <b/>
        <sz val="11"/>
        <color theme="1"/>
        <rFont val="Calibri"/>
        <family val="2"/>
        <scheme val="minor"/>
      </rPr>
      <t>NIL</t>
    </r>
    <r>
      <rPr>
        <sz val="11"/>
        <color theme="1"/>
        <rFont val="Calibri"/>
        <family val="2"/>
        <scheme val="minor"/>
      </rPr>
      <t>.</t>
    </r>
  </si>
  <si>
    <t>INE975G08223</t>
  </si>
  <si>
    <t>NCDs</t>
  </si>
  <si>
    <t>Note:</t>
  </si>
  <si>
    <t>As per the notes to the ABS dated 31.03.2019, the Company has been classified as a "Red" entity indicating that it is not able to meet all obligations (financial and operational) including payment obligations to its senior secured financial creditors.
Also pursuant to defaults in obligations in terms of servicing its debts, the credit rating of the Company has been downgraded to “D” rating during the year, and consequent to loss incurred during the year, the networth of the Company has been substantially eroded.</t>
  </si>
  <si>
    <t>As per the ABS, M/s ILFS reported defaults on its borrowing obligations during the financial year 2018-19. Further the credit rating of M/s IL&amp;FS was downgraded to 'D' (lowest grade) in September 2018. Also the Company has been classified as a "Red" entity indicating that it is not able to meet all obligations (financial and operational) including payment obligations to its senior secured financial creditors.</t>
  </si>
  <si>
    <t xml:space="preserve">The Company has suffered consistent downgrades in its credit ratings since September 2018, as a result of which the Company's ability to raise funds has been substantially impaired, with normal business operations being substantially curtailed. These conditions, along with other matters, set forth in above statements, </t>
  </si>
  <si>
    <t>IL&amp;FS Transportation Networks Limited (“ITNL” or the Company) is a public limited company incorporated in India. Its parent and ultimate holding company is Infrastructure Leasing &amp; Financial Services Limited (“IL&amp;FS” or the holding Company). The addresses of its registered office and principal place of business are ‘The IL&amp;FS Financial Center, Plot C-22, ‘G’ Block, Bandra Kurla Complex, Bandra (East), Mumbai - 400 051. ITNL is a developer, operator and facilitator of surface transportation infrastructure projects, taking projects from conceptualization though commissioning to operations and maintenance under public to private partnership on build-operate transfer (“BOT”) basis in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</si>
</sst>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quot;₹&quot;\ #,##0.00"/>
  </numFmts>
  <fonts count="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5" tint="0.39997558519241921"/>
        <bgColor indexed="64"/>
      </patternFill>
    </fill>
    <fill>
      <patternFill patternType="solid">
        <fgColor rgb="FF002060"/>
        <bgColor indexed="64"/>
      </patternFill>
    </fill>
  </fills>
  <borders count="7">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30">
    <xf numFmtId="0" fontId="0" fillId="0" borderId="0" xfId="0"/>
    <xf numFmtId="0" fontId="0" fillId="2" borderId="0" xfId="0" applyFill="1"/>
    <xf numFmtId="0" fontId="2" fillId="2" borderId="0" xfId="0" applyFont="1" applyFill="1"/>
    <xf numFmtId="0" fontId="3" fillId="2" borderId="0" xfId="0" applyFont="1" applyFill="1"/>
    <xf numFmtId="2" fontId="3" fillId="0" borderId="0" xfId="0" applyNumberFormat="1" applyFont="1" applyAlignment="1">
      <alignment vertical="center"/>
    </xf>
    <xf numFmtId="164" fontId="3" fillId="0" borderId="1" xfId="1" applyNumberFormat="1" applyFont="1" applyBorder="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2" fillId="3" borderId="0" xfId="0" applyFont="1" applyFill="1" applyAlignment="1">
      <alignment vertical="center" wrapText="1"/>
    </xf>
    <xf numFmtId="0" fontId="0" fillId="0" borderId="0" xfId="0" applyAlignment="1">
      <alignment horizontal="center" vertical="center"/>
    </xf>
    <xf numFmtId="0" fontId="2" fillId="3" borderId="0" xfId="0" applyFont="1" applyFill="1" applyAlignment="1">
      <alignment horizontal="center" vertical="center"/>
    </xf>
    <xf numFmtId="0" fontId="3" fillId="0" borderId="0" xfId="0" applyFont="1"/>
    <xf numFmtId="4" fontId="0" fillId="0" borderId="0" xfId="0" applyNumberFormat="1" applyAlignment="1">
      <alignment horizontal="right" vertical="center"/>
    </xf>
    <xf numFmtId="4" fontId="3" fillId="0" borderId="0" xfId="0" applyNumberFormat="1" applyFont="1" applyAlignment="1">
      <alignment horizontal="right" vertical="center"/>
    </xf>
    <xf numFmtId="0" fontId="2" fillId="3" borderId="0" xfId="0" applyFont="1" applyFill="1" applyAlignment="1">
      <alignment horizontal="left" vertical="center"/>
    </xf>
    <xf numFmtId="4" fontId="3" fillId="0" borderId="0" xfId="0" applyNumberFormat="1" applyFont="1"/>
    <xf numFmtId="0" fontId="0" fillId="3" borderId="0" xfId="0" applyFill="1" applyAlignment="1">
      <alignment vertical="center" wrapText="1"/>
    </xf>
    <xf numFmtId="0" fontId="0" fillId="0" borderId="0" xfId="0" applyAlignment="1">
      <alignment horizontal="right" vertical="center"/>
    </xf>
    <xf numFmtId="0" fontId="3"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center" wrapText="1"/>
    </xf>
    <xf numFmtId="0" fontId="3"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1" xfId="0"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69"/>
  <sheetViews>
    <sheetView showGridLines="0" topLeftCell="A64" workbookViewId="0">
      <selection activeCell="F70" sqref="F70:F71"/>
    </sheetView>
  </sheetViews>
  <sheetFormatPr defaultRowHeight="15" x14ac:dyDescent="0.25"/>
  <cols>
    <col min="2" max="2" width="36.28515625" bestFit="1" customWidth="1"/>
    <col min="3" max="3" width="21.85546875" bestFit="1" customWidth="1"/>
    <col min="4" max="4" width="11.42578125" bestFit="1" customWidth="1"/>
    <col min="10" max="10" width="13.5703125" bestFit="1" customWidth="1"/>
    <col min="11" max="11" width="17.42578125" bestFit="1" customWidth="1"/>
    <col min="12" max="12" width="28" bestFit="1" customWidth="1"/>
  </cols>
  <sheetData>
    <row r="2" spans="2:15" x14ac:dyDescent="0.25">
      <c r="B2" s="2" t="s">
        <v>0</v>
      </c>
      <c r="C2" s="1"/>
      <c r="D2" s="1"/>
      <c r="E2" s="1"/>
      <c r="F2" s="1"/>
      <c r="G2" s="1"/>
    </row>
    <row r="4" spans="2:15" x14ac:dyDescent="0.25">
      <c r="D4" s="17" t="s">
        <v>3</v>
      </c>
      <c r="I4" s="21" t="s">
        <v>17</v>
      </c>
      <c r="J4" s="21"/>
      <c r="K4" s="21"/>
      <c r="L4" s="21"/>
    </row>
    <row r="5" spans="2:15" ht="15" customHeight="1" x14ac:dyDescent="0.25">
      <c r="B5" s="22" t="s">
        <v>75</v>
      </c>
      <c r="C5" s="22"/>
      <c r="D5" s="5">
        <f>C66</f>
        <v>-13884.410000000002</v>
      </c>
      <c r="E5" s="4"/>
      <c r="F5" s="9" t="s">
        <v>2</v>
      </c>
      <c r="I5" s="21"/>
      <c r="J5" s="21"/>
      <c r="K5" s="21"/>
      <c r="L5" s="21"/>
      <c r="M5" s="7"/>
      <c r="N5" s="7"/>
      <c r="O5" s="7"/>
    </row>
    <row r="6" spans="2:15" x14ac:dyDescent="0.25">
      <c r="I6" s="21"/>
      <c r="J6" s="21"/>
      <c r="K6" s="21"/>
      <c r="L6" s="21"/>
      <c r="M6" s="7"/>
      <c r="N6" s="7"/>
      <c r="O6" s="7"/>
    </row>
    <row r="7" spans="2:15" ht="15" customHeight="1" x14ac:dyDescent="0.25">
      <c r="B7" s="21" t="s">
        <v>76</v>
      </c>
      <c r="C7" s="21"/>
      <c r="D7" s="21"/>
      <c r="E7" s="21"/>
      <c r="F7" s="21"/>
      <c r="G7" s="21"/>
    </row>
    <row r="8" spans="2:15" x14ac:dyDescent="0.25">
      <c r="B8" s="21"/>
      <c r="C8" s="21"/>
      <c r="D8" s="21"/>
      <c r="E8" s="21"/>
      <c r="F8" s="21"/>
      <c r="G8" s="21"/>
      <c r="I8" s="10" t="s">
        <v>10</v>
      </c>
      <c r="J8" s="10" t="s">
        <v>11</v>
      </c>
      <c r="K8" s="10" t="s">
        <v>12</v>
      </c>
      <c r="L8" s="10" t="s">
        <v>13</v>
      </c>
    </row>
    <row r="9" spans="2:15" x14ac:dyDescent="0.25">
      <c r="B9" s="21"/>
      <c r="C9" s="21"/>
      <c r="D9" s="21"/>
      <c r="E9" s="21"/>
      <c r="F9" s="21"/>
      <c r="G9" s="21"/>
      <c r="I9" s="9">
        <v>1</v>
      </c>
      <c r="J9" s="9" t="s">
        <v>77</v>
      </c>
      <c r="K9" s="9" t="s">
        <v>78</v>
      </c>
      <c r="L9" s="9">
        <v>30</v>
      </c>
    </row>
    <row r="10" spans="2:15" x14ac:dyDescent="0.25">
      <c r="B10" s="21"/>
      <c r="C10" s="21"/>
      <c r="D10" s="21"/>
      <c r="E10" s="21"/>
      <c r="F10" s="21"/>
      <c r="G10" s="21"/>
      <c r="I10" s="9"/>
      <c r="J10" s="9"/>
      <c r="K10" s="9"/>
      <c r="L10" s="9"/>
    </row>
    <row r="11" spans="2:15" x14ac:dyDescent="0.25">
      <c r="B11" s="21"/>
      <c r="C11" s="21"/>
      <c r="D11" s="21"/>
      <c r="E11" s="21"/>
      <c r="F11" s="21"/>
      <c r="G11" s="21"/>
    </row>
    <row r="12" spans="2:15" x14ac:dyDescent="0.25">
      <c r="B12" s="21"/>
      <c r="C12" s="21"/>
      <c r="D12" s="21"/>
      <c r="E12" s="21"/>
      <c r="F12" s="21"/>
      <c r="G12" s="21"/>
    </row>
    <row r="13" spans="2:15" x14ac:dyDescent="0.25">
      <c r="B13" s="21"/>
      <c r="C13" s="21"/>
      <c r="D13" s="21"/>
      <c r="E13" s="21"/>
      <c r="F13" s="21"/>
      <c r="G13" s="21"/>
    </row>
    <row r="14" spans="2:15" x14ac:dyDescent="0.25">
      <c r="B14" s="6"/>
      <c r="C14" s="6"/>
      <c r="D14" s="6"/>
      <c r="E14" s="6"/>
      <c r="F14" s="6"/>
      <c r="G14" s="6"/>
    </row>
    <row r="15" spans="2:15" ht="119.25" customHeight="1" x14ac:dyDescent="0.25">
      <c r="B15" s="21" t="s">
        <v>80</v>
      </c>
      <c r="C15" s="21"/>
      <c r="D15" s="21"/>
      <c r="E15" s="21"/>
      <c r="F15" s="21"/>
      <c r="G15" s="21"/>
    </row>
    <row r="16" spans="2:15" ht="55.5" customHeight="1" x14ac:dyDescent="0.25">
      <c r="B16" s="21" t="s">
        <v>82</v>
      </c>
      <c r="C16" s="21"/>
      <c r="D16" s="21"/>
      <c r="E16" s="21"/>
      <c r="F16" s="21"/>
      <c r="G16" s="21"/>
    </row>
    <row r="17" spans="2:7" x14ac:dyDescent="0.25">
      <c r="B17" s="6"/>
      <c r="C17" s="6"/>
      <c r="D17" s="6"/>
      <c r="E17" s="6"/>
      <c r="F17" s="6"/>
      <c r="G17" s="6"/>
    </row>
    <row r="18" spans="2:7" x14ac:dyDescent="0.25">
      <c r="B18" s="6"/>
      <c r="C18" s="6"/>
      <c r="D18" s="6"/>
      <c r="E18" s="6"/>
      <c r="F18" s="6"/>
      <c r="G18" s="6"/>
    </row>
    <row r="19" spans="2:7" x14ac:dyDescent="0.25">
      <c r="B19" s="6"/>
      <c r="C19" s="6"/>
      <c r="D19" s="6"/>
      <c r="E19" s="6"/>
      <c r="F19" s="6"/>
      <c r="G19" s="6"/>
    </row>
    <row r="20" spans="2:7" x14ac:dyDescent="0.25">
      <c r="B20" s="18" t="s">
        <v>79</v>
      </c>
      <c r="C20" s="6"/>
      <c r="D20" s="6"/>
      <c r="E20" s="6"/>
      <c r="F20" s="6"/>
      <c r="G20" s="6"/>
    </row>
    <row r="21" spans="2:7" ht="15" customHeight="1" x14ac:dyDescent="0.25">
      <c r="B21" s="23" t="s">
        <v>19</v>
      </c>
      <c r="C21" s="23"/>
      <c r="D21" s="23"/>
      <c r="E21" s="23"/>
      <c r="F21" s="23"/>
      <c r="G21" s="23"/>
    </row>
    <row r="22" spans="2:7" x14ac:dyDescent="0.25">
      <c r="B22" s="23"/>
      <c r="C22" s="23"/>
      <c r="D22" s="23"/>
      <c r="E22" s="23"/>
      <c r="F22" s="23"/>
      <c r="G22" s="23"/>
    </row>
    <row r="23" spans="2:7" x14ac:dyDescent="0.25">
      <c r="B23" s="23"/>
      <c r="C23" s="23"/>
      <c r="D23" s="23"/>
      <c r="E23" s="23"/>
      <c r="F23" s="23"/>
      <c r="G23" s="23"/>
    </row>
    <row r="24" spans="2:7" x14ac:dyDescent="0.25">
      <c r="B24" s="23"/>
      <c r="C24" s="23"/>
      <c r="D24" s="23"/>
      <c r="E24" s="23"/>
      <c r="F24" s="23"/>
      <c r="G24" s="23"/>
    </row>
    <row r="25" spans="2:7" x14ac:dyDescent="0.25">
      <c r="B25" s="23"/>
      <c r="C25" s="23"/>
      <c r="D25" s="23"/>
      <c r="E25" s="23"/>
      <c r="F25" s="23"/>
      <c r="G25" s="23"/>
    </row>
    <row r="28" spans="2:7" x14ac:dyDescent="0.25">
      <c r="B28" s="8" t="s">
        <v>46</v>
      </c>
      <c r="C28" s="16"/>
    </row>
    <row r="29" spans="2:7" x14ac:dyDescent="0.25">
      <c r="B29" s="7"/>
      <c r="C29" s="7"/>
    </row>
    <row r="30" spans="2:7" x14ac:dyDescent="0.25">
      <c r="B30" s="14" t="s">
        <v>20</v>
      </c>
      <c r="C30" s="10" t="s">
        <v>74</v>
      </c>
    </row>
    <row r="31" spans="2:7" x14ac:dyDescent="0.25">
      <c r="B31" s="11" t="s">
        <v>28</v>
      </c>
    </row>
    <row r="32" spans="2:7" x14ac:dyDescent="0.25">
      <c r="B32" s="11" t="s">
        <v>66</v>
      </c>
    </row>
    <row r="33" spans="2:3" x14ac:dyDescent="0.25">
      <c r="B33" t="s">
        <v>47</v>
      </c>
      <c r="C33" s="12">
        <v>128.43</v>
      </c>
    </row>
    <row r="34" spans="2:3" x14ac:dyDescent="0.25">
      <c r="B34" t="s">
        <v>48</v>
      </c>
      <c r="C34" s="12">
        <v>81.36</v>
      </c>
    </row>
    <row r="35" spans="2:3" x14ac:dyDescent="0.25">
      <c r="B35" t="s">
        <v>49</v>
      </c>
      <c r="C35" s="12">
        <v>0.16</v>
      </c>
    </row>
    <row r="36" spans="2:3" x14ac:dyDescent="0.25">
      <c r="B36" t="s">
        <v>50</v>
      </c>
      <c r="C36" s="12">
        <v>163.59</v>
      </c>
    </row>
    <row r="37" spans="2:3" x14ac:dyDescent="0.25">
      <c r="B37" t="s">
        <v>51</v>
      </c>
      <c r="C37" s="12">
        <v>73.17</v>
      </c>
    </row>
    <row r="38" spans="2:3" x14ac:dyDescent="0.25">
      <c r="B38" t="s">
        <v>52</v>
      </c>
      <c r="C38" s="12">
        <v>2094.85</v>
      </c>
    </row>
    <row r="39" spans="2:3" x14ac:dyDescent="0.25">
      <c r="B39" t="s">
        <v>53</v>
      </c>
      <c r="C39" s="12">
        <v>20.47</v>
      </c>
    </row>
    <row r="40" spans="2:3" x14ac:dyDescent="0.25">
      <c r="B40" t="s">
        <v>54</v>
      </c>
      <c r="C40" s="12">
        <v>514.21</v>
      </c>
    </row>
    <row r="41" spans="2:3" x14ac:dyDescent="0.25">
      <c r="B41" t="s">
        <v>55</v>
      </c>
      <c r="C41" s="12">
        <v>60.77</v>
      </c>
    </row>
    <row r="42" spans="2:3" x14ac:dyDescent="0.25">
      <c r="B42" s="11" t="s">
        <v>65</v>
      </c>
      <c r="C42" s="13">
        <f>SUM(C33:C41)</f>
        <v>3137.0099999999998</v>
      </c>
    </row>
    <row r="43" spans="2:3" x14ac:dyDescent="0.25">
      <c r="B43" s="11"/>
      <c r="C43" s="11"/>
    </row>
    <row r="44" spans="2:3" x14ac:dyDescent="0.25">
      <c r="B44" s="11" t="s">
        <v>67</v>
      </c>
      <c r="C44" s="11"/>
    </row>
    <row r="45" spans="2:3" x14ac:dyDescent="0.25">
      <c r="B45" t="s">
        <v>56</v>
      </c>
      <c r="C45" s="12">
        <v>18.489999999999998</v>
      </c>
    </row>
    <row r="46" spans="2:3" x14ac:dyDescent="0.25">
      <c r="B46" t="s">
        <v>57</v>
      </c>
      <c r="C46" s="12">
        <v>6.6</v>
      </c>
    </row>
    <row r="47" spans="2:3" x14ac:dyDescent="0.25">
      <c r="B47" t="s">
        <v>58</v>
      </c>
      <c r="C47" s="12">
        <v>53.98</v>
      </c>
    </row>
    <row r="48" spans="2:3" x14ac:dyDescent="0.25">
      <c r="B48" t="s">
        <v>59</v>
      </c>
      <c r="C48" s="12">
        <v>24.43</v>
      </c>
    </row>
    <row r="49" spans="2:3" x14ac:dyDescent="0.25">
      <c r="B49" t="s">
        <v>60</v>
      </c>
      <c r="C49" s="12">
        <v>128.15</v>
      </c>
    </row>
    <row r="50" spans="2:3" x14ac:dyDescent="0.25">
      <c r="B50" t="s">
        <v>61</v>
      </c>
      <c r="C50" s="12">
        <v>16.23</v>
      </c>
    </row>
    <row r="51" spans="2:3" x14ac:dyDescent="0.25">
      <c r="B51" t="s">
        <v>62</v>
      </c>
      <c r="C51" s="12">
        <v>20.190000000000001</v>
      </c>
    </row>
    <row r="52" spans="2:3" x14ac:dyDescent="0.25">
      <c r="B52" t="s">
        <v>63</v>
      </c>
      <c r="C52" s="12">
        <v>10.55</v>
      </c>
    </row>
    <row r="53" spans="2:3" x14ac:dyDescent="0.25">
      <c r="B53" s="11" t="s">
        <v>64</v>
      </c>
      <c r="C53" s="13">
        <f>SUM(C45:C52)</f>
        <v>278.62</v>
      </c>
    </row>
    <row r="55" spans="2:3" x14ac:dyDescent="0.25">
      <c r="B55" s="11" t="s">
        <v>44</v>
      </c>
      <c r="C55" s="13">
        <f>C53+C42</f>
        <v>3415.6299999999997</v>
      </c>
    </row>
    <row r="57" spans="2:3" x14ac:dyDescent="0.25">
      <c r="B57" s="11" t="s">
        <v>21</v>
      </c>
    </row>
    <row r="58" spans="2:3" x14ac:dyDescent="0.25">
      <c r="B58" t="s">
        <v>69</v>
      </c>
      <c r="C58" s="12">
        <v>1062.51</v>
      </c>
    </row>
    <row r="59" spans="2:3" x14ac:dyDescent="0.25">
      <c r="B59" t="s">
        <v>70</v>
      </c>
      <c r="C59" s="12">
        <v>1047.75</v>
      </c>
    </row>
    <row r="60" spans="2:3" x14ac:dyDescent="0.25">
      <c r="B60" t="s">
        <v>71</v>
      </c>
      <c r="C60" s="12">
        <v>14828.54</v>
      </c>
    </row>
    <row r="61" spans="2:3" x14ac:dyDescent="0.25">
      <c r="B61" t="s">
        <v>72</v>
      </c>
      <c r="C61" s="12">
        <v>174.23</v>
      </c>
    </row>
    <row r="62" spans="2:3" x14ac:dyDescent="0.25">
      <c r="B62" t="s">
        <v>68</v>
      </c>
      <c r="C62" s="12">
        <v>177.84</v>
      </c>
    </row>
    <row r="63" spans="2:3" x14ac:dyDescent="0.25">
      <c r="B63" t="s">
        <v>73</v>
      </c>
      <c r="C63" s="12">
        <v>9.17</v>
      </c>
    </row>
    <row r="64" spans="2:3" x14ac:dyDescent="0.25">
      <c r="B64" s="11" t="s">
        <v>27</v>
      </c>
      <c r="C64" s="13">
        <f>SUM(C58:C63)</f>
        <v>17300.04</v>
      </c>
    </row>
    <row r="66" spans="2:7" x14ac:dyDescent="0.25">
      <c r="B66" s="11" t="s">
        <v>45</v>
      </c>
      <c r="C66" s="15">
        <f>C55-C64</f>
        <v>-13884.410000000002</v>
      </c>
    </row>
    <row r="69" spans="2:7" ht="125.25" customHeight="1" x14ac:dyDescent="0.25">
      <c r="B69" s="19" t="s">
        <v>83</v>
      </c>
      <c r="C69" s="20"/>
      <c r="D69" s="20"/>
      <c r="E69" s="20"/>
      <c r="F69" s="20"/>
      <c r="G69" s="20"/>
    </row>
  </sheetData>
  <mergeCells count="7">
    <mergeCell ref="B69:G69"/>
    <mergeCell ref="I4:L6"/>
    <mergeCell ref="B5:C5"/>
    <mergeCell ref="B7:G13"/>
    <mergeCell ref="B21:G25"/>
    <mergeCell ref="B15:G15"/>
    <mergeCell ref="B16:G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0107-4D5E-405E-86AB-D21F75D7CAC7}">
  <dimension ref="B2:L55"/>
  <sheetViews>
    <sheetView showGridLines="0" tabSelected="1" topLeftCell="A6" workbookViewId="0">
      <selection activeCell="B6" sqref="B6:G10"/>
    </sheetView>
  </sheetViews>
  <sheetFormatPr defaultRowHeight="15" x14ac:dyDescent="0.25"/>
  <cols>
    <col min="2" max="2" width="37" customWidth="1"/>
    <col min="3" max="3" width="21.85546875" bestFit="1" customWidth="1"/>
    <col min="4" max="4" width="26.140625" customWidth="1"/>
    <col min="5" max="5" width="11.42578125" customWidth="1"/>
    <col min="10" max="10" width="13.140625" bestFit="1" customWidth="1"/>
    <col min="11" max="11" width="17.42578125" bestFit="1" customWidth="1"/>
    <col min="12" max="12" width="28" bestFit="1" customWidth="1"/>
  </cols>
  <sheetData>
    <row r="2" spans="2:12" x14ac:dyDescent="0.25">
      <c r="B2" s="2" t="s">
        <v>1</v>
      </c>
      <c r="C2" s="2"/>
      <c r="D2" s="3"/>
      <c r="E2" s="3"/>
      <c r="F2" s="3"/>
      <c r="G2" s="3"/>
    </row>
    <row r="3" spans="2:12" x14ac:dyDescent="0.25">
      <c r="D3" s="17" t="s">
        <v>3</v>
      </c>
      <c r="I3" s="21" t="s">
        <v>17</v>
      </c>
      <c r="J3" s="21"/>
      <c r="K3" s="21"/>
      <c r="L3" s="21"/>
    </row>
    <row r="4" spans="2:12" ht="35.25" customHeight="1" x14ac:dyDescent="0.25">
      <c r="B4" s="24" t="s">
        <v>75</v>
      </c>
      <c r="C4" s="24"/>
      <c r="D4" s="5">
        <f>-169351554227/10^7</f>
        <v>-16935.155422700002</v>
      </c>
      <c r="E4" s="4"/>
      <c r="F4" s="9" t="s">
        <v>2</v>
      </c>
      <c r="I4" s="21"/>
      <c r="J4" s="21"/>
      <c r="K4" s="21"/>
      <c r="L4" s="21"/>
    </row>
    <row r="6" spans="2:12" ht="17.25" customHeight="1" x14ac:dyDescent="0.25">
      <c r="B6" s="21" t="s">
        <v>18</v>
      </c>
      <c r="C6" s="21"/>
      <c r="D6" s="21"/>
      <c r="E6" s="21"/>
      <c r="F6" s="21"/>
      <c r="G6" s="21"/>
      <c r="I6" s="10" t="s">
        <v>10</v>
      </c>
      <c r="J6" s="10" t="s">
        <v>11</v>
      </c>
      <c r="K6" s="10" t="s">
        <v>12</v>
      </c>
      <c r="L6" s="10" t="s">
        <v>13</v>
      </c>
    </row>
    <row r="7" spans="2:12" ht="15" customHeight="1" x14ac:dyDescent="0.25">
      <c r="B7" s="21"/>
      <c r="C7" s="21"/>
      <c r="D7" s="21"/>
      <c r="E7" s="21"/>
      <c r="F7" s="21"/>
      <c r="G7" s="21"/>
      <c r="I7" s="9">
        <v>1</v>
      </c>
      <c r="J7" s="9" t="s">
        <v>14</v>
      </c>
      <c r="K7" s="9" t="s">
        <v>15</v>
      </c>
      <c r="L7" s="9">
        <v>11.65</v>
      </c>
    </row>
    <row r="8" spans="2:12" x14ac:dyDescent="0.25">
      <c r="B8" s="21"/>
      <c r="C8" s="21"/>
      <c r="D8" s="21"/>
      <c r="E8" s="21"/>
      <c r="F8" s="21"/>
      <c r="G8" s="21"/>
      <c r="I8" s="9">
        <v>2</v>
      </c>
      <c r="J8" s="9" t="s">
        <v>16</v>
      </c>
      <c r="K8" s="9" t="s">
        <v>15</v>
      </c>
      <c r="L8" s="9">
        <v>30.6</v>
      </c>
    </row>
    <row r="9" spans="2:12" x14ac:dyDescent="0.25">
      <c r="B9" s="21"/>
      <c r="C9" s="21"/>
      <c r="D9" s="21"/>
      <c r="E9" s="21"/>
      <c r="F9" s="21"/>
      <c r="G9" s="21"/>
      <c r="H9" s="9"/>
      <c r="I9" s="6"/>
      <c r="J9" s="6"/>
      <c r="K9" s="6"/>
      <c r="L9" s="6"/>
    </row>
    <row r="10" spans="2:12" x14ac:dyDescent="0.25">
      <c r="B10" s="21"/>
      <c r="C10" s="21"/>
      <c r="D10" s="21"/>
      <c r="E10" s="21"/>
      <c r="F10" s="21"/>
      <c r="G10" s="21"/>
      <c r="I10" s="6"/>
      <c r="J10" s="6"/>
      <c r="K10" s="6"/>
      <c r="L10" s="6"/>
    </row>
    <row r="11" spans="2:12" x14ac:dyDescent="0.25">
      <c r="B11" s="6"/>
      <c r="C11" s="6"/>
      <c r="D11" s="6"/>
      <c r="E11" s="6"/>
      <c r="F11" s="6"/>
      <c r="G11" s="6"/>
      <c r="I11" s="6"/>
      <c r="J11" s="6"/>
      <c r="K11" s="6"/>
      <c r="L11" s="6"/>
    </row>
    <row r="12" spans="2:12" x14ac:dyDescent="0.25">
      <c r="B12" s="6"/>
      <c r="C12" s="6"/>
      <c r="D12" s="6"/>
      <c r="E12" s="6"/>
      <c r="F12" s="6"/>
      <c r="G12" s="6"/>
      <c r="I12" s="6"/>
      <c r="J12" s="6"/>
      <c r="K12" s="6"/>
      <c r="L12" s="6"/>
    </row>
    <row r="13" spans="2:12" ht="56.25" customHeight="1" x14ac:dyDescent="0.25">
      <c r="B13" s="21" t="s">
        <v>81</v>
      </c>
      <c r="C13" s="21"/>
      <c r="D13" s="21"/>
      <c r="E13" s="21"/>
      <c r="F13" s="21"/>
      <c r="G13" s="21"/>
      <c r="I13" s="6"/>
      <c r="J13" s="6"/>
      <c r="K13" s="6"/>
      <c r="L13" s="6"/>
    </row>
    <row r="14" spans="2:12" x14ac:dyDescent="0.25">
      <c r="B14" s="6"/>
      <c r="C14" s="6"/>
      <c r="D14" s="6"/>
      <c r="E14" s="6"/>
      <c r="F14" s="6"/>
      <c r="G14" s="6"/>
      <c r="I14" s="6"/>
      <c r="J14" s="6"/>
      <c r="K14" s="6"/>
      <c r="L14" s="6"/>
    </row>
    <row r="15" spans="2:12" x14ac:dyDescent="0.25">
      <c r="B15" s="6"/>
      <c r="C15" s="6"/>
      <c r="D15" s="6"/>
      <c r="E15" s="6"/>
      <c r="F15" s="6"/>
      <c r="G15" s="6"/>
      <c r="I15" s="6"/>
      <c r="J15" s="6"/>
      <c r="K15" s="6"/>
      <c r="L15" s="6"/>
    </row>
    <row r="16" spans="2:12" x14ac:dyDescent="0.25">
      <c r="B16" s="6"/>
      <c r="C16" s="6"/>
      <c r="D16" s="6"/>
      <c r="E16" s="6"/>
      <c r="F16" s="6"/>
      <c r="G16" s="6"/>
      <c r="I16" s="6"/>
      <c r="J16" s="6"/>
      <c r="K16" s="6"/>
      <c r="L16" s="6"/>
    </row>
    <row r="17" spans="2:7" x14ac:dyDescent="0.25">
      <c r="B17" s="7"/>
      <c r="C17" s="7"/>
      <c r="D17" s="7"/>
      <c r="E17" s="7"/>
      <c r="F17" s="7"/>
      <c r="G17" s="7"/>
    </row>
    <row r="18" spans="2:7" x14ac:dyDescent="0.25">
      <c r="B18" s="7"/>
      <c r="C18" s="7"/>
      <c r="D18" s="7"/>
      <c r="E18" s="7"/>
      <c r="F18" s="7"/>
      <c r="G18" s="7"/>
    </row>
    <row r="19" spans="2:7" ht="15" customHeight="1" x14ac:dyDescent="0.25">
      <c r="B19" s="21" t="s">
        <v>19</v>
      </c>
      <c r="C19" s="21"/>
      <c r="D19" s="21"/>
      <c r="E19" s="21"/>
      <c r="F19" s="21"/>
      <c r="G19" s="21"/>
    </row>
    <row r="20" spans="2:7" x14ac:dyDescent="0.25">
      <c r="B20" s="21"/>
      <c r="C20" s="21"/>
      <c r="D20" s="21"/>
      <c r="E20" s="21"/>
      <c r="F20" s="21"/>
      <c r="G20" s="21"/>
    </row>
    <row r="21" spans="2:7" x14ac:dyDescent="0.25">
      <c r="B21" s="21"/>
      <c r="C21" s="21"/>
      <c r="D21" s="21"/>
      <c r="E21" s="21"/>
      <c r="F21" s="21"/>
      <c r="G21" s="21"/>
    </row>
    <row r="22" spans="2:7" x14ac:dyDescent="0.25">
      <c r="B22" s="21"/>
      <c r="C22" s="21"/>
      <c r="D22" s="21"/>
      <c r="E22" s="21"/>
      <c r="F22" s="21"/>
      <c r="G22" s="21"/>
    </row>
    <row r="23" spans="2:7" x14ac:dyDescent="0.25">
      <c r="B23" s="7"/>
      <c r="C23" s="7"/>
      <c r="D23" s="7"/>
      <c r="E23" s="7"/>
      <c r="F23" s="7"/>
      <c r="G23" s="7"/>
    </row>
    <row r="24" spans="2:7" x14ac:dyDescent="0.25">
      <c r="B24" s="7"/>
      <c r="C24" s="7"/>
      <c r="D24" s="7"/>
      <c r="E24" s="7"/>
      <c r="F24" s="7"/>
      <c r="G24" s="7"/>
    </row>
    <row r="25" spans="2:7" x14ac:dyDescent="0.25">
      <c r="B25" s="8" t="s">
        <v>46</v>
      </c>
      <c r="C25" s="16"/>
      <c r="D25" s="7"/>
      <c r="E25" s="7"/>
      <c r="F25" s="7"/>
      <c r="G25" s="7"/>
    </row>
    <row r="26" spans="2:7" x14ac:dyDescent="0.25">
      <c r="B26" s="7"/>
      <c r="C26" s="7"/>
      <c r="D26" s="7"/>
      <c r="E26" s="7"/>
      <c r="F26" s="7"/>
      <c r="G26" s="7"/>
    </row>
    <row r="27" spans="2:7" x14ac:dyDescent="0.25">
      <c r="B27" s="14" t="s">
        <v>20</v>
      </c>
      <c r="C27" s="10" t="s">
        <v>74</v>
      </c>
    </row>
    <row r="28" spans="2:7" x14ac:dyDescent="0.25">
      <c r="B28" s="11" t="s">
        <v>21</v>
      </c>
    </row>
    <row r="29" spans="2:7" x14ac:dyDescent="0.25">
      <c r="B29" t="s">
        <v>22</v>
      </c>
      <c r="C29" s="12">
        <f>D29/10^7</f>
        <v>26.267122000000001</v>
      </c>
      <c r="D29" s="12">
        <v>262671220</v>
      </c>
    </row>
    <row r="30" spans="2:7" x14ac:dyDescent="0.25">
      <c r="B30" t="s">
        <v>23</v>
      </c>
      <c r="C30" s="12">
        <f>D30/10^7</f>
        <v>10044.1720628</v>
      </c>
      <c r="D30" s="12">
        <v>100441720628</v>
      </c>
    </row>
    <row r="31" spans="2:7" x14ac:dyDescent="0.25">
      <c r="B31" t="s">
        <v>24</v>
      </c>
      <c r="C31" s="12">
        <f>D31/10^7</f>
        <v>9043.6323709000008</v>
      </c>
      <c r="D31" s="12">
        <v>90436323709</v>
      </c>
    </row>
    <row r="32" spans="2:7" x14ac:dyDescent="0.25">
      <c r="B32" t="s">
        <v>25</v>
      </c>
      <c r="C32" s="12">
        <f>D32/10^7</f>
        <v>1622.561003</v>
      </c>
      <c r="D32" s="12">
        <v>16225610030</v>
      </c>
    </row>
    <row r="33" spans="2:4" x14ac:dyDescent="0.25">
      <c r="B33" t="s">
        <v>26</v>
      </c>
      <c r="C33" s="12">
        <f>D33/10^7</f>
        <v>297.42347790000002</v>
      </c>
      <c r="D33" s="12">
        <v>2974234779</v>
      </c>
    </row>
    <row r="34" spans="2:4" x14ac:dyDescent="0.25">
      <c r="B34" t="s">
        <v>29</v>
      </c>
      <c r="C34" s="12">
        <f t="shared" ref="C34:C35" si="0">D34/10^7</f>
        <v>12.752594500000001</v>
      </c>
      <c r="D34" s="12">
        <v>127525945</v>
      </c>
    </row>
    <row r="35" spans="2:4" x14ac:dyDescent="0.25">
      <c r="B35" t="s">
        <v>30</v>
      </c>
      <c r="C35" s="12">
        <f t="shared" si="0"/>
        <v>36.264271600000001</v>
      </c>
      <c r="D35" s="12">
        <v>362642716</v>
      </c>
    </row>
    <row r="36" spans="2:4" x14ac:dyDescent="0.25">
      <c r="B36" s="11" t="s">
        <v>27</v>
      </c>
      <c r="C36" s="13">
        <f>SUM(C29:C35)</f>
        <v>21083.072902700002</v>
      </c>
    </row>
    <row r="38" spans="2:4" ht="9" customHeight="1" x14ac:dyDescent="0.25"/>
    <row r="39" spans="2:4" x14ac:dyDescent="0.25">
      <c r="B39" s="11" t="s">
        <v>28</v>
      </c>
    </row>
    <row r="40" spans="2:4" x14ac:dyDescent="0.25">
      <c r="B40" t="s">
        <v>31</v>
      </c>
      <c r="C40" s="12">
        <f t="shared" ref="C40:C52" si="1">D40/10^7</f>
        <v>53.8460386</v>
      </c>
      <c r="D40" s="12">
        <v>538460386</v>
      </c>
    </row>
    <row r="41" spans="2:4" x14ac:dyDescent="0.25">
      <c r="B41" t="s">
        <v>32</v>
      </c>
      <c r="C41" s="12">
        <f t="shared" si="1"/>
        <v>214.528651</v>
      </c>
      <c r="D41" s="12">
        <v>2145286510</v>
      </c>
    </row>
    <row r="42" spans="2:4" x14ac:dyDescent="0.25">
      <c r="B42" t="s">
        <v>33</v>
      </c>
      <c r="C42" s="12">
        <f t="shared" si="1"/>
        <v>33.778560300000002</v>
      </c>
      <c r="D42" s="12">
        <v>337785603</v>
      </c>
    </row>
    <row r="43" spans="2:4" x14ac:dyDescent="0.25">
      <c r="B43" t="s">
        <v>34</v>
      </c>
      <c r="C43" s="12">
        <f t="shared" si="1"/>
        <v>24.742674000000001</v>
      </c>
      <c r="D43" s="12">
        <v>247426740</v>
      </c>
    </row>
    <row r="44" spans="2:4" x14ac:dyDescent="0.25">
      <c r="B44" t="s">
        <v>35</v>
      </c>
      <c r="C44" s="12">
        <f t="shared" si="1"/>
        <v>1245.5667434</v>
      </c>
      <c r="D44" s="12">
        <v>12455667434</v>
      </c>
    </row>
    <row r="45" spans="2:4" x14ac:dyDescent="0.25">
      <c r="B45" t="s">
        <v>36</v>
      </c>
      <c r="C45" s="12">
        <f t="shared" si="1"/>
        <v>804.10621530000003</v>
      </c>
      <c r="D45" s="12">
        <v>8041062153</v>
      </c>
    </row>
    <row r="46" spans="2:4" x14ac:dyDescent="0.25">
      <c r="B46" t="s">
        <v>37</v>
      </c>
      <c r="C46" s="12">
        <f t="shared" si="1"/>
        <v>38.639035300000003</v>
      </c>
      <c r="D46" s="12">
        <v>386390353</v>
      </c>
    </row>
    <row r="47" spans="2:4" x14ac:dyDescent="0.25">
      <c r="B47" t="s">
        <v>38</v>
      </c>
      <c r="C47" s="12">
        <f t="shared" si="1"/>
        <v>774.69467510000004</v>
      </c>
      <c r="D47" s="12">
        <v>7746946751</v>
      </c>
    </row>
    <row r="48" spans="2:4" x14ac:dyDescent="0.25">
      <c r="B48" t="s">
        <v>39</v>
      </c>
      <c r="C48" s="12">
        <f t="shared" si="1"/>
        <v>829.06246759999999</v>
      </c>
      <c r="D48" s="12">
        <v>8290624676</v>
      </c>
    </row>
    <row r="49" spans="2:4" x14ac:dyDescent="0.25">
      <c r="B49" t="s">
        <v>41</v>
      </c>
      <c r="C49" s="12">
        <f t="shared" si="1"/>
        <v>53.271215300000001</v>
      </c>
      <c r="D49" s="12">
        <v>532712153</v>
      </c>
    </row>
    <row r="50" spans="2:4" x14ac:dyDescent="0.25">
      <c r="B50" t="s">
        <v>40</v>
      </c>
      <c r="C50" s="12">
        <f t="shared" si="1"/>
        <v>6.3E-2</v>
      </c>
      <c r="D50" s="12">
        <v>630000</v>
      </c>
    </row>
    <row r="51" spans="2:4" x14ac:dyDescent="0.25">
      <c r="B51" t="s">
        <v>42</v>
      </c>
      <c r="C51" s="12">
        <f t="shared" si="1"/>
        <v>0.76458760000000003</v>
      </c>
      <c r="D51" s="12">
        <v>7645876</v>
      </c>
    </row>
    <row r="52" spans="2:4" x14ac:dyDescent="0.25">
      <c r="B52" t="s">
        <v>43</v>
      </c>
      <c r="C52" s="12">
        <f t="shared" si="1"/>
        <v>74.853616500000001</v>
      </c>
      <c r="D52" s="12">
        <v>748536165</v>
      </c>
    </row>
    <row r="53" spans="2:4" x14ac:dyDescent="0.25">
      <c r="B53" s="11" t="s">
        <v>44</v>
      </c>
      <c r="C53" s="15">
        <f>SUM(C40:C52)</f>
        <v>4147.917480000001</v>
      </c>
    </row>
    <row r="55" spans="2:4" x14ac:dyDescent="0.25">
      <c r="B55" s="11" t="s">
        <v>45</v>
      </c>
      <c r="C55" s="15">
        <f>C53-C36</f>
        <v>-16935.155422700002</v>
      </c>
    </row>
  </sheetData>
  <mergeCells count="5">
    <mergeCell ref="B6:G10"/>
    <mergeCell ref="B19:G22"/>
    <mergeCell ref="B4:C4"/>
    <mergeCell ref="I3:L4"/>
    <mergeCell ref="B13:G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E9F3-E58E-43E9-B3D3-2AE81358C769}">
  <dimension ref="A1:L13"/>
  <sheetViews>
    <sheetView workbookViewId="0">
      <selection activeCell="A13" sqref="A13:G13"/>
    </sheetView>
  </sheetViews>
  <sheetFormatPr defaultRowHeight="15" x14ac:dyDescent="0.25"/>
  <sheetData>
    <row r="1" spans="1:12" x14ac:dyDescent="0.25">
      <c r="A1" s="27" t="s">
        <v>4</v>
      </c>
      <c r="B1" s="28"/>
      <c r="C1" s="28"/>
      <c r="D1" s="28"/>
      <c r="E1" s="28"/>
      <c r="F1" s="28"/>
      <c r="G1" s="29"/>
    </row>
    <row r="2" spans="1:12" x14ac:dyDescent="0.25">
      <c r="A2" s="25"/>
      <c r="B2" s="21"/>
      <c r="C2" s="21"/>
      <c r="D2" s="21"/>
      <c r="E2" s="21"/>
      <c r="F2" s="21"/>
      <c r="G2" s="26"/>
    </row>
    <row r="3" spans="1:12" ht="42" customHeight="1" x14ac:dyDescent="0.25">
      <c r="A3" s="25"/>
      <c r="B3" s="21"/>
      <c r="C3" s="21"/>
      <c r="D3" s="21"/>
      <c r="E3" s="21"/>
      <c r="F3" s="21"/>
      <c r="G3" s="26"/>
    </row>
    <row r="4" spans="1:12" ht="48.75" customHeight="1" x14ac:dyDescent="0.25">
      <c r="A4" s="25" t="s">
        <v>5</v>
      </c>
      <c r="B4" s="21"/>
      <c r="C4" s="21"/>
      <c r="D4" s="21"/>
      <c r="E4" s="21"/>
      <c r="F4" s="21"/>
      <c r="G4" s="26"/>
    </row>
    <row r="5" spans="1:12" x14ac:dyDescent="0.25">
      <c r="A5" s="25"/>
      <c r="B5" s="21"/>
      <c r="C5" s="21"/>
      <c r="D5" s="21"/>
      <c r="E5" s="21"/>
      <c r="F5" s="21"/>
      <c r="G5" s="26"/>
    </row>
    <row r="6" spans="1:12" x14ac:dyDescent="0.25">
      <c r="A6" s="25"/>
      <c r="B6" s="21"/>
      <c r="C6" s="21"/>
      <c r="D6" s="21"/>
      <c r="E6" s="21"/>
      <c r="F6" s="21"/>
      <c r="G6" s="26"/>
    </row>
    <row r="7" spans="1:12" x14ac:dyDescent="0.25">
      <c r="A7" s="25"/>
      <c r="B7" s="21"/>
      <c r="C7" s="21"/>
      <c r="D7" s="21"/>
      <c r="E7" s="21"/>
      <c r="F7" s="21"/>
      <c r="G7" s="26"/>
    </row>
    <row r="8" spans="1:12" x14ac:dyDescent="0.25">
      <c r="A8" s="25"/>
      <c r="B8" s="21"/>
      <c r="C8" s="21"/>
      <c r="D8" s="21"/>
      <c r="E8" s="21"/>
      <c r="F8" s="21"/>
      <c r="G8" s="26"/>
    </row>
    <row r="9" spans="1:12" x14ac:dyDescent="0.25">
      <c r="A9" s="25"/>
      <c r="B9" s="21"/>
      <c r="C9" s="21"/>
      <c r="D9" s="21"/>
      <c r="E9" s="21"/>
      <c r="F9" s="21"/>
      <c r="G9" s="26"/>
    </row>
    <row r="10" spans="1:12" ht="84" customHeight="1" x14ac:dyDescent="0.25">
      <c r="A10" s="25" t="s">
        <v>6</v>
      </c>
      <c r="B10" s="21"/>
      <c r="C10" s="21"/>
      <c r="D10" s="21"/>
      <c r="E10" s="21"/>
      <c r="F10" s="21"/>
      <c r="G10" s="26"/>
    </row>
    <row r="11" spans="1:12" ht="72.75" customHeight="1" x14ac:dyDescent="0.25">
      <c r="A11" s="25" t="s">
        <v>7</v>
      </c>
      <c r="B11" s="21"/>
      <c r="C11" s="21"/>
      <c r="D11" s="21"/>
      <c r="E11" s="21"/>
      <c r="F11" s="21"/>
      <c r="G11" s="26"/>
    </row>
    <row r="12" spans="1:12" ht="115.5" customHeight="1" x14ac:dyDescent="0.25">
      <c r="A12" s="25" t="s">
        <v>8</v>
      </c>
      <c r="B12" s="21"/>
      <c r="C12" s="21"/>
      <c r="D12" s="21"/>
      <c r="E12" s="21"/>
      <c r="F12" s="21"/>
      <c r="G12" s="21"/>
      <c r="H12" s="21"/>
      <c r="I12" s="21"/>
      <c r="J12" s="21"/>
      <c r="K12" s="21"/>
      <c r="L12" s="21"/>
    </row>
    <row r="13" spans="1:12" ht="63" customHeight="1" x14ac:dyDescent="0.25">
      <c r="A13" s="25" t="s">
        <v>9</v>
      </c>
      <c r="B13" s="21"/>
      <c r="C13" s="21"/>
      <c r="D13" s="21"/>
      <c r="E13" s="21"/>
      <c r="F13" s="21"/>
      <c r="G13" s="26"/>
    </row>
  </sheetData>
  <mergeCells count="6">
    <mergeCell ref="A13:G13"/>
    <mergeCell ref="A1:G3"/>
    <mergeCell ref="A4:G9"/>
    <mergeCell ref="A10:G10"/>
    <mergeCell ref="A11:G11"/>
    <mergeCell ref="A12:L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ITNL-NCDs</vt:lpstr>
      <vt:lpstr>ILFS - CPs</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Rachit</dc:creator>
  <cp:lastModifiedBy>Rachit</cp:lastModifiedBy>
  <dcterms:created xsi:type="dcterms:W3CDTF">2015-06-05T18:17:20Z</dcterms:created>
  <dcterms:modified xsi:type="dcterms:W3CDTF">2023-07-19T07:30:00Z</dcterms:modified>
</cp:coreProperties>
</file>