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2\Desktop\IAMCL\RK Working July 2023\"/>
    </mc:Choice>
  </mc:AlternateContent>
  <xr:revisionPtr revIDLastSave="0" documentId="13_ncr:1_{FC054269-DD0D-4D5B-ACE6-42C11ED782AD}" xr6:coauthVersionLast="47" xr6:coauthVersionMax="47" xr10:uidLastSave="{00000000-0000-0000-0000-000000000000}"/>
  <bookViews>
    <workbookView xWindow="-120" yWindow="-120" windowWidth="21840" windowHeight="13140" xr2:uid="{00000000-000D-0000-FFFF-FFFF00000000}"/>
  </bookViews>
  <sheets>
    <sheet name="FIPL-NCDs" sheetId="1" r:id="rId1"/>
    <sheet name="FEDCO-CPs" sheetId="3" r:id="rId2"/>
    <sheet name="Sheet3" sheetId="4" r:id="rId3"/>
    <sheet name="Sheet1" sheetId="5" r:id="rId4"/>
    <sheet name="Mission Holdings-CG" sheetId="2"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 l="1"/>
  <c r="C69" i="1"/>
  <c r="C67" i="1"/>
  <c r="C65" i="1"/>
  <c r="C61" i="1"/>
  <c r="C62" i="1"/>
  <c r="C63" i="1"/>
  <c r="C64" i="1"/>
  <c r="C60" i="1"/>
  <c r="C58" i="1"/>
  <c r="C57" i="1"/>
  <c r="C53" i="1"/>
  <c r="C52" i="1"/>
  <c r="C54" i="1" s="1"/>
  <c r="C48" i="1"/>
  <c r="C46" i="1"/>
  <c r="C41" i="1"/>
  <c r="C42" i="1"/>
  <c r="C43" i="1"/>
  <c r="C44" i="1"/>
  <c r="C45" i="1"/>
  <c r="C40" i="1"/>
  <c r="C37" i="1"/>
  <c r="C33" i="1"/>
  <c r="C34" i="1"/>
  <c r="C35" i="1"/>
  <c r="C36" i="1"/>
  <c r="C32" i="1"/>
  <c r="C29" i="1"/>
  <c r="C30" i="1"/>
  <c r="C28" i="1"/>
  <c r="D5" i="3"/>
  <c r="C68" i="3"/>
  <c r="C66" i="3"/>
  <c r="C64" i="3"/>
  <c r="C59" i="3"/>
  <c r="C60" i="3"/>
  <c r="C61" i="3"/>
  <c r="C62" i="3"/>
  <c r="C63" i="3"/>
  <c r="C58" i="3"/>
  <c r="C56" i="3"/>
  <c r="C53" i="3"/>
  <c r="C51" i="3"/>
  <c r="C52" i="3"/>
  <c r="C50" i="3"/>
  <c r="C46" i="3"/>
  <c r="C44" i="3"/>
  <c r="C39" i="3"/>
  <c r="C40" i="3"/>
  <c r="C41" i="3"/>
  <c r="C42" i="3"/>
  <c r="C43" i="3"/>
  <c r="C38" i="3"/>
  <c r="C35" i="3"/>
  <c r="C29" i="3"/>
  <c r="C30" i="3"/>
  <c r="C31" i="3"/>
  <c r="C32" i="3"/>
  <c r="C33" i="3"/>
  <c r="C34" i="3"/>
  <c r="C28" i="3"/>
  <c r="D53" i="3"/>
  <c r="D44" i="3"/>
  <c r="D64" i="3"/>
  <c r="D35" i="3"/>
  <c r="D5" i="2"/>
  <c r="C50" i="2"/>
  <c r="C48" i="2"/>
  <c r="C46" i="2"/>
  <c r="C43" i="2"/>
  <c r="C44" i="2"/>
  <c r="C45" i="2"/>
  <c r="C42" i="2"/>
  <c r="C36" i="2"/>
  <c r="C35" i="2"/>
  <c r="C34" i="2"/>
  <c r="C29" i="2"/>
  <c r="C30" i="2"/>
  <c r="C28" i="2"/>
  <c r="D46" i="2"/>
  <c r="D48" i="2" s="1"/>
  <c r="D36" i="2"/>
  <c r="D31" i="2"/>
  <c r="D54" i="1"/>
  <c r="D65" i="1"/>
  <c r="D67" i="1" s="1"/>
  <c r="D46" i="1"/>
  <c r="D37" i="1"/>
  <c r="D66" i="3" l="1"/>
  <c r="D46" i="3"/>
  <c r="C31" i="2"/>
  <c r="C38" i="2" s="1"/>
  <c r="D38" i="2"/>
  <c r="D48" i="1"/>
  <c r="D68" i="3" l="1"/>
  <c r="D50" i="2"/>
  <c r="D69" i="1"/>
</calcChain>
</file>

<file path=xl/sharedStrings.xml><?xml version="1.0" encoding="utf-8"?>
<sst xmlns="http://schemas.openxmlformats.org/spreadsheetml/2006/main" count="159" uniqueCount="88">
  <si>
    <t>(in INR Crores)</t>
  </si>
  <si>
    <t>(NAV)</t>
  </si>
  <si>
    <t xml:space="preserve">S. NO. </t>
  </si>
  <si>
    <t>ISIN</t>
  </si>
  <si>
    <t>Security Type</t>
  </si>
  <si>
    <t>Amount Invested (INR Crores)</t>
  </si>
  <si>
    <t>NCDs</t>
  </si>
  <si>
    <t>Note:</t>
  </si>
  <si>
    <t xml:space="preserve">Currently, the process for resolution for entire IL&amp;FS group is underway at NCLT and whenever the NCLT passes its resolution, the distribution will be as per the "Waterfall Mechanism", which puts down a sum of stakeholders in a sequential manner which designates the priority in which the payment will be distributed from liquidation. In a waterfall payment structure, the subordinate lenders get paid after the senior lender gets paid in full. </t>
  </si>
  <si>
    <t>Particulars</t>
  </si>
  <si>
    <t>Amount (In INR Crores)</t>
  </si>
  <si>
    <t>Assets</t>
  </si>
  <si>
    <t>Non-Current Assets</t>
  </si>
  <si>
    <t>Property, plant and equipment</t>
  </si>
  <si>
    <t xml:space="preserve">Deferred tax assets (net) </t>
  </si>
  <si>
    <t xml:space="preserve">Other non-current assets </t>
  </si>
  <si>
    <t>Total non-current assets</t>
  </si>
  <si>
    <t>Current Assets</t>
  </si>
  <si>
    <t xml:space="preserve">Cash and cash equivalents </t>
  </si>
  <si>
    <t xml:space="preserve">Other current financial assets </t>
  </si>
  <si>
    <t xml:space="preserve">Other current assets </t>
  </si>
  <si>
    <t xml:space="preserve">Total current assets </t>
  </si>
  <si>
    <t>Total Assets</t>
  </si>
  <si>
    <t>Liabilities</t>
  </si>
  <si>
    <t xml:space="preserve">Trade payables, current </t>
  </si>
  <si>
    <t xml:space="preserve">Other current financial liabilities </t>
  </si>
  <si>
    <t xml:space="preserve">Other current liabilities </t>
  </si>
  <si>
    <t>Provisions, current</t>
  </si>
  <si>
    <t>Total Liabilities</t>
  </si>
  <si>
    <t>Net Worth</t>
  </si>
  <si>
    <t>Net Worth as per ABS 31.03.2023</t>
  </si>
  <si>
    <t>Feedback Infra Private Limited</t>
  </si>
  <si>
    <t>As per the information provided by the client/company, the Account has defaulted  in repayment of due amount on maturity. The details of the securities issued by M/s FIPL are below:</t>
  </si>
  <si>
    <t>INE563M07011</t>
  </si>
  <si>
    <t>Details as per ABS dated 31-03-2023</t>
  </si>
  <si>
    <t>Right of use assets</t>
  </si>
  <si>
    <t xml:space="preserve">Intangible assets </t>
  </si>
  <si>
    <t>Financial Assets</t>
  </si>
  <si>
    <t>(i) Investment in Subsidiaries, Associates &amp; Joint Venture</t>
  </si>
  <si>
    <t>(ii) Other Financial Assets</t>
  </si>
  <si>
    <t>Non-current Tax Assets (net)</t>
  </si>
  <si>
    <t>Trade receivables</t>
  </si>
  <si>
    <t>Other Bank Balances</t>
  </si>
  <si>
    <t>Loans</t>
  </si>
  <si>
    <t>Non-Current Liabilities</t>
  </si>
  <si>
    <t>Lease Liabilities</t>
  </si>
  <si>
    <t>Provisions</t>
  </si>
  <si>
    <t>Total Non-Current Liabilities</t>
  </si>
  <si>
    <t>Current Liabilities</t>
  </si>
  <si>
    <t>Borrowings</t>
  </si>
  <si>
    <t>(a) Total Outstanding dues of Micro Enterprises and small enterprises</t>
  </si>
  <si>
    <t>(b) Total Outstanding dues of other than the Micro Enterprises and small enterprises</t>
  </si>
  <si>
    <t xml:space="preserve">Other financial liabilities </t>
  </si>
  <si>
    <t>Total Current Liabilities</t>
  </si>
  <si>
    <r>
      <t xml:space="preserve">As per the latest available audited financial statements of M/s Feedback Infra Private Limited dated 31.03.2023 provided by the client/company, the net worth of the company is negative INR 15,203 Crores. Due to lack of availability of information with the client/company and our limitations regarding the same, we have relied upon the latest available data on the MCA website and have assumed the net worth as the proxy Net Asset Value of the company. 
As the company has negative NAV, the value of the NCDs issued by the M/s Feedback Infra Private Limited will be </t>
    </r>
    <r>
      <rPr>
        <b/>
        <sz val="11"/>
        <color theme="1"/>
        <rFont val="Calibri"/>
        <family val="2"/>
        <scheme val="minor"/>
      </rPr>
      <t>NIL</t>
    </r>
    <r>
      <rPr>
        <sz val="11"/>
        <color theme="1"/>
        <rFont val="Calibri"/>
        <family val="2"/>
        <scheme val="minor"/>
      </rPr>
      <t>.</t>
    </r>
  </si>
  <si>
    <t>M/s Indus Concessions India is providing corporate guarantee to 3 companies, namely, M/s Surat hazira NH-6 Tollways Pvt. Ltd., M/s Soma Indus Varanasi Aurangabad Tollway Pvt. Ltd. &amp; M/s Kishangarh Beawar NH-8 Tollway Pvt. Ltd.</t>
  </si>
  <si>
    <t>As per the information provided by the company and our examination of the same, and according to the auditor's response in the financial statements of the company, there is very likely scenario in which the liabilities against the company for M/s SHNTPL will arise in the near future. Hence, we have allocated the net worth of M/s Indus Concessions against the corporate gurantee for M/s SHNTPL.</t>
  </si>
  <si>
    <t>Realisable value of guarantee for each companies is calculated on prorata basis against the lower value of outstanding debt and amount of guarantee given as the creditors cant claim more than what is owed and the guarantor wont pay more than the guarantee given.</t>
  </si>
  <si>
    <r>
      <t xml:space="preserve">As per ABS of M/s Surat-Hazira NH-6 Tollways Private Limited dated 31.03.2022, Value of Total Equity is negative INR 717.58 Crores, which means that the there is no value of the company's shares in the market. Hence, the value of pledged shares of the company is </t>
    </r>
    <r>
      <rPr>
        <b/>
        <sz val="11"/>
        <color theme="1"/>
        <rFont val="Calibri"/>
        <family val="2"/>
        <scheme val="minor"/>
      </rPr>
      <t>Nil</t>
    </r>
    <r>
      <rPr>
        <sz val="11"/>
        <color theme="1"/>
        <rFont val="Calibri"/>
        <family val="2"/>
        <scheme val="minor"/>
      </rPr>
      <t xml:space="preserve">. </t>
    </r>
  </si>
  <si>
    <t>As per ABS of M/s Soma Enterprise Limited, the company's debt has been classified as a non-performing asset by banks for more than five years and we understand that JC Flowers is in process of settling the company's debt with existing lenders. The audited financials also indicate the existence of material uncertainty that may cast significant doubt about the company's ability to continue as a going concern. As per the Annexure A of the Audit Report of M/s Soma enterprise Limited, the company is not capable of meeting its liabilities existing at 31.3.2022 as and when they fall due within a period of one year from the balance sheet date.</t>
  </si>
  <si>
    <r>
      <t xml:space="preserve">After considering these points, we are of the opinion that the company will not be available to furnish its dues if the corporate guarantee is invoked, which is why we have considered the value of corporate guarantee of M/s Soma Enterprises Limited to be </t>
    </r>
    <r>
      <rPr>
        <b/>
        <sz val="11"/>
        <color theme="1"/>
        <rFont val="Calibri"/>
        <family val="2"/>
        <scheme val="minor"/>
      </rPr>
      <t>Nil</t>
    </r>
    <r>
      <rPr>
        <sz val="11"/>
        <color theme="1"/>
        <rFont val="Calibri"/>
        <family val="2"/>
        <scheme val="minor"/>
      </rPr>
      <t>.</t>
    </r>
  </si>
  <si>
    <t>Mission Holdings Private Limited</t>
  </si>
  <si>
    <t>Net Worth as per ABS 31.03.2022</t>
  </si>
  <si>
    <t>As per the financial statement and on the basis of the auditor's opinion, there is an existence of liquidity stress and material uncertainties that may cast significant doubt on the Company’s ability to continue as a going concern and consequently, the ability of the Company to realise its assets and discharge its liabilities in the normal course of business.</t>
  </si>
  <si>
    <t>Details as per ABS dated 31-03-2022</t>
  </si>
  <si>
    <t>Non-Current Investment</t>
  </si>
  <si>
    <t>Borrowings, Current</t>
  </si>
  <si>
    <t>(in INR Lakhs)</t>
  </si>
  <si>
    <r>
      <t xml:space="preserve">As per the latest available audited financial statements of M/s Mission Holdings Private Limited dated 31.03.2022 available on the MCA website, the net worth of the company is negative INR 113.62 Lakhs. Due to lack of availability of information with the client/company and our limitations regarding the same, we have relied upon the latest available data on the MCA website and have assumed the net worth as the proxy Net Asset Value of the company. 
As the company has negative NAV, the value of the NCDs issued by the M/s Feedback Infra Private Limited will be </t>
    </r>
    <r>
      <rPr>
        <b/>
        <sz val="11"/>
        <color theme="1"/>
        <rFont val="Calibri"/>
        <family val="2"/>
        <scheme val="minor"/>
      </rPr>
      <t>NIL</t>
    </r>
    <r>
      <rPr>
        <sz val="11"/>
        <color theme="1"/>
        <rFont val="Calibri"/>
        <family val="2"/>
        <scheme val="minor"/>
      </rPr>
      <t>.</t>
    </r>
  </si>
  <si>
    <t>After considering these points, we are of the opinion that the company will not be available to furnish its dues if the corporate guarantee is invoked, which is why we have considered the value of corporate guarantee of M/s Mission Holdings Private Limited to be Nil.</t>
  </si>
  <si>
    <t>Feedback Infra Group, established in 1990, is an integrated infrasturcture services provider offering design and engineering consultancy, project management, operations &amp; management as well as asset improvement services. The group is providing services in various infrastructure segments, viz, transportation (highways, metro projects etc), energy, real setate and social infrastructure. While commencing its operations in 1990 through FIPL in the infrastructure services business, over the years, the group entered into the operations and maintenance business for power plants and highways and energy distribution business. FIPL continues to provide advisory, construction management and engineering services and is the holding entity for companies that are into the business for operations &amp; management, power distribution as well as entities for the international business in infrastructure sector. FIPL's shareholding includes banks and financial insitutions, apart from the founder promoters' investment through Missions Holdings Private Limited. FIPL's wholly owned subsidiary FEDCO is operating distribution franchise business at four divisions in Meghalaya, four divisions in Tripura and executes projects pertaining to NEtwork Roll out Implementation(NRI)</t>
  </si>
  <si>
    <t xml:space="preserve">As per the ABS and in accordance with the auditor's opinion, the standalone financial results indicate the existence of material uncertainty, which cast signifaicant doubts about the company's ability to continue as a going concern and the ability of the company to realise its assets and discharge its liabilities in the normal course of business. </t>
  </si>
  <si>
    <t>FEEDBACK ENERGY DISTRIBUTION COMPANY LIMITED</t>
  </si>
  <si>
    <t>Commercial Paper</t>
  </si>
  <si>
    <t>As per the information provided by the client/company, the Account has defaulted  in repayment of due amount on maturity. The details of the securities issued by M/s FEDCO are below:</t>
  </si>
  <si>
    <t>INE384W14033</t>
  </si>
  <si>
    <t>INE384W14025</t>
  </si>
  <si>
    <t>As informed by the client/company, the account has defaulted in repayment of due amount on maturity. IAMCL has commenced recovery action through legal means and Notices to personal Guarantors for invoking personal insolvency under section 95 of IBC, 2016 had already been initiated. Application under Section 7 (CIRP) for insolvency under IBC has been filed before NCLT against FIPL.</t>
  </si>
  <si>
    <t>The Company had defaulted in payment to its lenders and non-redemption of commercial papers issued to IIFCL Mutual Fund IDF Series-I.</t>
  </si>
  <si>
    <t>Feedback Energy Distribution Company Limited (FEDCO) is a 100% subsidiary of Feedback Infra Private Limited and is engaged in providing services in energy distribution. We are operating in electricity distribution space.</t>
  </si>
  <si>
    <t>Historically, the operations of the Company are spread across four distinct verticals, relating to long-term investment-based Distribution Franchisee, Medium Term working Capital based EPC works, Services business in Technical Services &amp; Meter Reading &amp; Billing and giving technology support to distribution entities.</t>
  </si>
  <si>
    <t>As per the ABS dated 31.3.2022, the company primarily  operates in the North East regions, where they have taken up operations in three areas of Phulbari, Mawsynram and Nangalbibra in Meghalaya from Jun 19 and also commenced Operations from September 2020 in four areas of Ambassa, Sabroom, Manu and Mohanpur in Tripura.</t>
  </si>
  <si>
    <t>Inventories</t>
  </si>
  <si>
    <t>Borrowings, Non-Current</t>
  </si>
  <si>
    <r>
      <t xml:space="preserve">As per the latest available audited financial statements of M/s Feedback Energy Distribution Company Limited dated 31.03.2022 available on the MCA website, the net worth of the company is negative INR 272.65 Crores. Due to lack of availability of information with the client/company and our limitations regarding the same, we have relied upon the latest available data on the MCA website and have assumed the net worth as the proxy Net Asset Value of the company. 
As the company has negative NAV, the value of the NCDs issued by the M/s Feedback Infra Private Limited will be </t>
    </r>
    <r>
      <rPr>
        <b/>
        <sz val="11"/>
        <color theme="1"/>
        <rFont val="Calibri"/>
        <family val="2"/>
        <scheme val="minor"/>
      </rPr>
      <t>NIL</t>
    </r>
    <r>
      <rPr>
        <sz val="11"/>
        <color theme="1"/>
        <rFont val="Calibri"/>
        <family val="2"/>
        <scheme val="minor"/>
      </rPr>
      <t>.</t>
    </r>
  </si>
  <si>
    <t>It is important to point out that we have carried out these valuations based on the limited information which was available to us at the time of valuation. As and when any new OR UPDATED information comes forward, it is likely that THE SUGGESTED valuation  will no longer represent a true and fair representation of the situation.</t>
  </si>
  <si>
    <t>Despite our best efforts, we were not able to perform the valuation exercise for personal guarantees by Mr. x1,x2 &amp; x3 due to the unavailability of critical information such as latest ITR that was needed to conduct the valuation exercise.</t>
  </si>
  <si>
    <t>Feedback Energy Distribution Company Limited (“the Company”) was incorporated on 29th Oct 2012 as Private Limited
Company, the company has been Converted into Public Limited w.e.f 24th June 2014. The Company is engaged in the
business of Electricity Distribution and Network Rollout Implementation.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</si>
</sst>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quot;₹&quot;\ #,##0.00"/>
  </numFmts>
  <fonts count="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name val="Calibri"/>
      <family val="2"/>
      <scheme val="minor"/>
    </font>
  </fonts>
  <fills count="4">
    <fill>
      <patternFill patternType="none"/>
    </fill>
    <fill>
      <patternFill patternType="gray125"/>
    </fill>
    <fill>
      <patternFill patternType="solid">
        <fgColor theme="5" tint="0.39997558519241921"/>
        <bgColor indexed="64"/>
      </patternFill>
    </fill>
    <fill>
      <patternFill patternType="solid">
        <fgColor rgb="FF002060"/>
        <bgColor indexed="64"/>
      </patternFill>
    </fill>
  </fills>
  <borders count="7">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3" fontId="1" fillId="0" borderId="0" applyFont="0" applyFill="0" applyBorder="0" applyAlignment="0" applyProtection="0"/>
  </cellStyleXfs>
  <cellXfs count="31">
    <xf numFmtId="0" fontId="0" fillId="0" borderId="0" xfId="0"/>
    <xf numFmtId="0" fontId="2" fillId="2" borderId="0" xfId="0" applyFont="1" applyFill="1"/>
    <xf numFmtId="0" fontId="0" fillId="2" borderId="0" xfId="0" applyFill="1"/>
    <xf numFmtId="0" fontId="0" fillId="0" borderId="0" xfId="0" applyAlignment="1">
      <alignment horizontal="right" vertical="center"/>
    </xf>
    <xf numFmtId="0" fontId="0" fillId="0" borderId="0" xfId="0" applyAlignment="1">
      <alignment horizontal="left" vertical="center" wrapText="1"/>
    </xf>
    <xf numFmtId="164" fontId="4" fillId="0" borderId="1" xfId="1" applyNumberFormat="1" applyFont="1" applyBorder="1" applyAlignment="1">
      <alignment horizontal="center" vertical="center"/>
    </xf>
    <xf numFmtId="2" fontId="4" fillId="0" borderId="0" xfId="0" applyNumberFormat="1" applyFont="1" applyAlignment="1">
      <alignment vertical="center"/>
    </xf>
    <xf numFmtId="0" fontId="0" fillId="0" borderId="0" xfId="0" applyAlignment="1">
      <alignment horizontal="center" vertical="center"/>
    </xf>
    <xf numFmtId="0" fontId="2" fillId="3" borderId="0" xfId="0" applyFont="1" applyFill="1" applyAlignment="1">
      <alignment horizontal="center" vertical="center"/>
    </xf>
    <xf numFmtId="0" fontId="4" fillId="0" borderId="0" xfId="0" applyFont="1" applyAlignment="1">
      <alignment horizontal="left" vertical="center" wrapText="1"/>
    </xf>
    <xf numFmtId="0" fontId="2" fillId="3" borderId="0" xfId="0" applyFont="1" applyFill="1" applyAlignment="1">
      <alignment vertical="center" wrapText="1"/>
    </xf>
    <xf numFmtId="0" fontId="0" fillId="3" borderId="0" xfId="0" applyFill="1" applyAlignment="1">
      <alignment vertical="center" wrapText="1"/>
    </xf>
    <xf numFmtId="0" fontId="0" fillId="0" borderId="0" xfId="0" applyAlignment="1">
      <alignment vertical="center" wrapText="1"/>
    </xf>
    <xf numFmtId="0" fontId="2" fillId="3" borderId="0" xfId="0" applyFont="1" applyFill="1" applyAlignment="1">
      <alignment horizontal="left" vertical="center"/>
    </xf>
    <xf numFmtId="0" fontId="4" fillId="0" borderId="0" xfId="0" applyFont="1"/>
    <xf numFmtId="4" fontId="0" fillId="0" borderId="0" xfId="0" applyNumberFormat="1" applyAlignment="1">
      <alignment horizontal="right" vertical="center"/>
    </xf>
    <xf numFmtId="4" fontId="4" fillId="0" borderId="0" xfId="0" applyNumberFormat="1" applyFont="1" applyAlignment="1">
      <alignment horizontal="right" vertical="center"/>
    </xf>
    <xf numFmtId="4" fontId="4" fillId="0" borderId="0" xfId="0" applyNumberFormat="1" applyFont="1"/>
    <xf numFmtId="43" fontId="0" fillId="0" borderId="0" xfId="1" applyFont="1"/>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0" xfId="0" applyFont="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0" xfId="0" applyFont="1" applyAlignment="1">
      <alignment horizontal="left" vertical="center" wrapText="1"/>
    </xf>
    <xf numFmtId="0" fontId="0" fillId="0" borderId="0" xfId="0" applyAlignment="1">
      <alignment vertical="center" wrapText="1"/>
    </xf>
    <xf numFmtId="0" fontId="0" fillId="0" borderId="0" xfId="0" applyFont="1"/>
    <xf numFmtId="2" fontId="0" fillId="0" borderId="0" xfId="0" applyNumberForma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82"/>
  <sheetViews>
    <sheetView showGridLines="0" tabSelected="1" workbookViewId="0">
      <selection activeCell="D24" sqref="D24"/>
    </sheetView>
  </sheetViews>
  <sheetFormatPr defaultRowHeight="15" x14ac:dyDescent="0.25"/>
  <cols>
    <col min="2" max="2" width="47.140625" bestFit="1" customWidth="1"/>
    <col min="3" max="3" width="21.85546875" bestFit="1" customWidth="1"/>
    <col min="4" max="4" width="14" bestFit="1" customWidth="1"/>
    <col min="10" max="10" width="13.42578125" bestFit="1" customWidth="1"/>
    <col min="11" max="11" width="12.85546875" bestFit="1" customWidth="1"/>
    <col min="12" max="12" width="28" bestFit="1" customWidth="1"/>
  </cols>
  <sheetData>
    <row r="2" spans="2:12" x14ac:dyDescent="0.25">
      <c r="B2" s="1" t="s">
        <v>31</v>
      </c>
      <c r="C2" s="2"/>
      <c r="D2" s="2"/>
      <c r="E2" s="2"/>
      <c r="F2" s="2"/>
      <c r="G2" s="2"/>
    </row>
    <row r="4" spans="2:12" x14ac:dyDescent="0.25">
      <c r="D4" s="3" t="s">
        <v>0</v>
      </c>
      <c r="I4" s="19" t="s">
        <v>32</v>
      </c>
      <c r="J4" s="19"/>
      <c r="K4" s="19"/>
      <c r="L4" s="19"/>
    </row>
    <row r="5" spans="2:12" ht="27.75" customHeight="1" x14ac:dyDescent="0.25">
      <c r="B5" s="20" t="s">
        <v>30</v>
      </c>
      <c r="C5" s="20"/>
      <c r="D5" s="5">
        <f>C69</f>
        <v>-152.02999999999997</v>
      </c>
      <c r="E5" s="6"/>
      <c r="F5" s="7" t="s">
        <v>1</v>
      </c>
      <c r="I5" s="19"/>
      <c r="J5" s="19"/>
      <c r="K5" s="19"/>
      <c r="L5" s="19"/>
    </row>
    <row r="6" spans="2:12" x14ac:dyDescent="0.25">
      <c r="I6" s="19"/>
      <c r="J6" s="19"/>
      <c r="K6" s="19"/>
      <c r="L6" s="19"/>
    </row>
    <row r="7" spans="2:12" x14ac:dyDescent="0.25">
      <c r="B7" s="19" t="s">
        <v>54</v>
      </c>
      <c r="C7" s="19"/>
      <c r="D7" s="19"/>
      <c r="E7" s="19"/>
      <c r="F7" s="19"/>
      <c r="G7" s="19"/>
    </row>
    <row r="8" spans="2:12" x14ac:dyDescent="0.25">
      <c r="B8" s="19"/>
      <c r="C8" s="19"/>
      <c r="D8" s="19"/>
      <c r="E8" s="19"/>
      <c r="F8" s="19"/>
      <c r="G8" s="19"/>
      <c r="I8" s="8" t="s">
        <v>2</v>
      </c>
      <c r="J8" s="8" t="s">
        <v>3</v>
      </c>
      <c r="K8" s="8" t="s">
        <v>4</v>
      </c>
      <c r="L8" s="8" t="s">
        <v>5</v>
      </c>
    </row>
    <row r="9" spans="2:12" x14ac:dyDescent="0.25">
      <c r="B9" s="19"/>
      <c r="C9" s="19"/>
      <c r="D9" s="19"/>
      <c r="E9" s="19"/>
      <c r="F9" s="19"/>
      <c r="G9" s="19"/>
      <c r="I9" s="7">
        <v>1</v>
      </c>
      <c r="J9" s="7" t="s">
        <v>33</v>
      </c>
      <c r="K9" s="7" t="s">
        <v>6</v>
      </c>
      <c r="L9" s="7">
        <v>30</v>
      </c>
    </row>
    <row r="10" spans="2:12" x14ac:dyDescent="0.25">
      <c r="B10" s="19"/>
      <c r="C10" s="19"/>
      <c r="D10" s="19"/>
      <c r="E10" s="19"/>
      <c r="F10" s="19"/>
      <c r="G10" s="19"/>
      <c r="I10" s="7"/>
      <c r="J10" s="7"/>
      <c r="K10" s="7"/>
      <c r="L10" s="7"/>
    </row>
    <row r="11" spans="2:12" x14ac:dyDescent="0.25">
      <c r="B11" s="19"/>
      <c r="C11" s="19"/>
      <c r="D11" s="19"/>
      <c r="E11" s="19"/>
      <c r="F11" s="19"/>
      <c r="G11" s="19"/>
    </row>
    <row r="12" spans="2:12" x14ac:dyDescent="0.25">
      <c r="B12" s="19"/>
      <c r="C12" s="19"/>
      <c r="D12" s="19"/>
      <c r="E12" s="19"/>
      <c r="F12" s="19"/>
      <c r="G12" s="19"/>
    </row>
    <row r="13" spans="2:12" x14ac:dyDescent="0.25">
      <c r="B13" s="19"/>
      <c r="C13" s="19"/>
      <c r="D13" s="19"/>
      <c r="E13" s="19"/>
      <c r="F13" s="19"/>
      <c r="G13" s="19"/>
    </row>
    <row r="14" spans="2:12" ht="120" customHeight="1" x14ac:dyDescent="0.25">
      <c r="B14" s="19" t="s">
        <v>71</v>
      </c>
      <c r="C14" s="19"/>
      <c r="D14" s="19"/>
      <c r="E14" s="19"/>
      <c r="F14" s="19"/>
      <c r="G14" s="19"/>
    </row>
    <row r="15" spans="2:12" x14ac:dyDescent="0.25">
      <c r="B15" s="9" t="s">
        <v>7</v>
      </c>
      <c r="C15" s="4"/>
      <c r="D15" s="4"/>
      <c r="E15" s="4"/>
      <c r="F15" s="4"/>
      <c r="G15" s="4"/>
    </row>
    <row r="16" spans="2:12" x14ac:dyDescent="0.25">
      <c r="B16" s="21" t="s">
        <v>8</v>
      </c>
      <c r="C16" s="21"/>
      <c r="D16" s="21"/>
      <c r="E16" s="21"/>
      <c r="F16" s="21"/>
      <c r="G16" s="21"/>
    </row>
    <row r="17" spans="2:7" x14ac:dyDescent="0.25">
      <c r="B17" s="21"/>
      <c r="C17" s="21"/>
      <c r="D17" s="21"/>
      <c r="E17" s="21"/>
      <c r="F17" s="21"/>
      <c r="G17" s="21"/>
    </row>
    <row r="18" spans="2:7" x14ac:dyDescent="0.25">
      <c r="B18" s="21"/>
      <c r="C18" s="21"/>
      <c r="D18" s="21"/>
      <c r="E18" s="21"/>
      <c r="F18" s="21"/>
      <c r="G18" s="21"/>
    </row>
    <row r="19" spans="2:7" x14ac:dyDescent="0.25">
      <c r="B19" s="21"/>
      <c r="C19" s="21"/>
      <c r="D19" s="21"/>
      <c r="E19" s="21"/>
      <c r="F19" s="21"/>
      <c r="G19" s="21"/>
    </row>
    <row r="20" spans="2:7" x14ac:dyDescent="0.25">
      <c r="B20" s="21"/>
      <c r="C20" s="21"/>
      <c r="D20" s="21"/>
      <c r="E20" s="21"/>
      <c r="F20" s="21"/>
      <c r="G20" s="21"/>
    </row>
    <row r="23" spans="2:7" ht="15" customHeight="1" x14ac:dyDescent="0.25">
      <c r="B23" s="10" t="s">
        <v>34</v>
      </c>
      <c r="C23" s="11"/>
    </row>
    <row r="24" spans="2:7" x14ac:dyDescent="0.25">
      <c r="B24" s="12"/>
      <c r="C24" s="12"/>
    </row>
    <row r="25" spans="2:7" x14ac:dyDescent="0.25">
      <c r="B25" s="13" t="s">
        <v>9</v>
      </c>
      <c r="C25" s="8" t="s">
        <v>10</v>
      </c>
    </row>
    <row r="26" spans="2:7" x14ac:dyDescent="0.25">
      <c r="B26" s="14" t="s">
        <v>11</v>
      </c>
    </row>
    <row r="27" spans="2:7" x14ac:dyDescent="0.25">
      <c r="B27" s="14" t="s">
        <v>12</v>
      </c>
    </row>
    <row r="28" spans="2:7" x14ac:dyDescent="0.25">
      <c r="B28" t="s">
        <v>13</v>
      </c>
      <c r="C28">
        <f>D28/10^2</f>
        <v>5.26</v>
      </c>
      <c r="D28" s="15">
        <v>526</v>
      </c>
    </row>
    <row r="29" spans="2:7" x14ac:dyDescent="0.25">
      <c r="B29" t="s">
        <v>35</v>
      </c>
      <c r="C29">
        <f t="shared" ref="C29:C36" si="0">D29/10^2</f>
        <v>3.25</v>
      </c>
      <c r="D29" s="15">
        <v>325</v>
      </c>
    </row>
    <row r="30" spans="2:7" x14ac:dyDescent="0.25">
      <c r="B30" t="s">
        <v>36</v>
      </c>
      <c r="C30">
        <f t="shared" si="0"/>
        <v>1.02</v>
      </c>
      <c r="D30" s="15">
        <v>102</v>
      </c>
    </row>
    <row r="31" spans="2:7" x14ac:dyDescent="0.25">
      <c r="B31" t="s">
        <v>37</v>
      </c>
      <c r="D31" s="15"/>
    </row>
    <row r="32" spans="2:7" x14ac:dyDescent="0.25">
      <c r="B32" t="s">
        <v>38</v>
      </c>
      <c r="C32">
        <f t="shared" si="0"/>
        <v>258.45</v>
      </c>
      <c r="D32" s="15">
        <v>25845</v>
      </c>
    </row>
    <row r="33" spans="2:4" x14ac:dyDescent="0.25">
      <c r="B33" t="s">
        <v>39</v>
      </c>
      <c r="C33">
        <f t="shared" si="0"/>
        <v>17.489999999999998</v>
      </c>
      <c r="D33" s="15">
        <v>1749</v>
      </c>
    </row>
    <row r="34" spans="2:4" x14ac:dyDescent="0.25">
      <c r="B34" t="s">
        <v>14</v>
      </c>
      <c r="C34">
        <f t="shared" si="0"/>
        <v>148.56</v>
      </c>
      <c r="D34" s="15">
        <v>14856</v>
      </c>
    </row>
    <row r="35" spans="2:4" x14ac:dyDescent="0.25">
      <c r="B35" t="s">
        <v>40</v>
      </c>
      <c r="C35">
        <f t="shared" si="0"/>
        <v>48.64</v>
      </c>
      <c r="D35" s="15">
        <v>4864</v>
      </c>
    </row>
    <row r="36" spans="2:4" x14ac:dyDescent="0.25">
      <c r="B36" t="s">
        <v>15</v>
      </c>
      <c r="C36">
        <f t="shared" si="0"/>
        <v>5.84</v>
      </c>
      <c r="D36" s="15">
        <v>584</v>
      </c>
    </row>
    <row r="37" spans="2:4" x14ac:dyDescent="0.25">
      <c r="B37" s="14" t="s">
        <v>16</v>
      </c>
      <c r="C37" s="16">
        <f>SUM(C28:C36)</f>
        <v>488.50999999999993</v>
      </c>
      <c r="D37" s="16">
        <f>SUM(D28:D36)</f>
        <v>48851</v>
      </c>
    </row>
    <row r="38" spans="2:4" x14ac:dyDescent="0.25">
      <c r="B38" s="14"/>
      <c r="D38" s="14"/>
    </row>
    <row r="39" spans="2:4" x14ac:dyDescent="0.25">
      <c r="B39" s="14" t="s">
        <v>17</v>
      </c>
      <c r="D39" s="14"/>
    </row>
    <row r="40" spans="2:4" x14ac:dyDescent="0.25">
      <c r="B40" t="s">
        <v>41</v>
      </c>
      <c r="C40">
        <f t="shared" ref="C40:C45" si="1">D40/10^2</f>
        <v>102.19</v>
      </c>
      <c r="D40" s="15">
        <v>10219</v>
      </c>
    </row>
    <row r="41" spans="2:4" x14ac:dyDescent="0.25">
      <c r="B41" t="s">
        <v>18</v>
      </c>
      <c r="C41">
        <f t="shared" si="1"/>
        <v>15.5</v>
      </c>
      <c r="D41" s="15">
        <v>1550</v>
      </c>
    </row>
    <row r="42" spans="2:4" x14ac:dyDescent="0.25">
      <c r="B42" t="s">
        <v>42</v>
      </c>
      <c r="C42">
        <f t="shared" si="1"/>
        <v>1.18</v>
      </c>
      <c r="D42" s="15">
        <v>118</v>
      </c>
    </row>
    <row r="43" spans="2:4" x14ac:dyDescent="0.25">
      <c r="B43" t="s">
        <v>43</v>
      </c>
      <c r="C43">
        <f t="shared" si="1"/>
        <v>50.66</v>
      </c>
      <c r="D43" s="15">
        <v>5066</v>
      </c>
    </row>
    <row r="44" spans="2:4" x14ac:dyDescent="0.25">
      <c r="B44" t="s">
        <v>19</v>
      </c>
      <c r="C44">
        <f t="shared" si="1"/>
        <v>58.02</v>
      </c>
      <c r="D44" s="15">
        <v>5802</v>
      </c>
    </row>
    <row r="45" spans="2:4" x14ac:dyDescent="0.25">
      <c r="B45" t="s">
        <v>20</v>
      </c>
      <c r="C45">
        <f t="shared" si="1"/>
        <v>10.050000000000001</v>
      </c>
      <c r="D45" s="15">
        <v>1005</v>
      </c>
    </row>
    <row r="46" spans="2:4" x14ac:dyDescent="0.25">
      <c r="B46" s="14" t="s">
        <v>21</v>
      </c>
      <c r="C46" s="16">
        <f>SUM(C40:C45)</f>
        <v>237.60000000000002</v>
      </c>
      <c r="D46" s="16">
        <f>SUM(D40:D45)</f>
        <v>23760</v>
      </c>
    </row>
    <row r="48" spans="2:4" x14ac:dyDescent="0.25">
      <c r="B48" s="14" t="s">
        <v>22</v>
      </c>
      <c r="C48" s="16">
        <f>C46+C37</f>
        <v>726.1099999999999</v>
      </c>
      <c r="D48" s="16">
        <f>D46+D37</f>
        <v>72611</v>
      </c>
    </row>
    <row r="50" spans="2:4" x14ac:dyDescent="0.25">
      <c r="B50" s="14" t="s">
        <v>23</v>
      </c>
    </row>
    <row r="51" spans="2:4" x14ac:dyDescent="0.25">
      <c r="B51" s="14" t="s">
        <v>44</v>
      </c>
    </row>
    <row r="52" spans="2:4" x14ac:dyDescent="0.25">
      <c r="B52" t="s">
        <v>45</v>
      </c>
      <c r="C52">
        <f t="shared" ref="C52:C53" si="2">D52/10^2</f>
        <v>1.75</v>
      </c>
      <c r="D52" s="15">
        <v>175</v>
      </c>
    </row>
    <row r="53" spans="2:4" x14ac:dyDescent="0.25">
      <c r="B53" t="s">
        <v>46</v>
      </c>
      <c r="C53">
        <f t="shared" si="2"/>
        <v>4.68</v>
      </c>
      <c r="D53" s="15">
        <v>468</v>
      </c>
    </row>
    <row r="54" spans="2:4" x14ac:dyDescent="0.25">
      <c r="B54" s="14" t="s">
        <v>47</v>
      </c>
      <c r="C54" s="17">
        <f>SUM(C52:C53)</f>
        <v>6.43</v>
      </c>
      <c r="D54" s="17">
        <f>SUM(D52:D53)</f>
        <v>643</v>
      </c>
    </row>
    <row r="55" spans="2:4" x14ac:dyDescent="0.25">
      <c r="B55" s="14"/>
    </row>
    <row r="56" spans="2:4" x14ac:dyDescent="0.25">
      <c r="B56" s="14" t="s">
        <v>48</v>
      </c>
    </row>
    <row r="57" spans="2:4" x14ac:dyDescent="0.25">
      <c r="B57" t="s">
        <v>49</v>
      </c>
      <c r="C57">
        <f t="shared" ref="C57:C64" si="3">D57/10^2</f>
        <v>547.91</v>
      </c>
      <c r="D57" s="15">
        <v>54791</v>
      </c>
    </row>
    <row r="58" spans="2:4" x14ac:dyDescent="0.25">
      <c r="B58" t="s">
        <v>45</v>
      </c>
      <c r="C58">
        <f t="shared" si="3"/>
        <v>1.76</v>
      </c>
      <c r="D58" s="15">
        <v>176</v>
      </c>
    </row>
    <row r="59" spans="2:4" x14ac:dyDescent="0.25">
      <c r="B59" t="s">
        <v>24</v>
      </c>
      <c r="D59" s="15"/>
    </row>
    <row r="60" spans="2:4" x14ac:dyDescent="0.25">
      <c r="B60" t="s">
        <v>50</v>
      </c>
      <c r="C60">
        <f t="shared" si="3"/>
        <v>5.01</v>
      </c>
      <c r="D60" s="15">
        <v>501</v>
      </c>
    </row>
    <row r="61" spans="2:4" x14ac:dyDescent="0.25">
      <c r="B61" t="s">
        <v>51</v>
      </c>
      <c r="C61">
        <f t="shared" si="3"/>
        <v>46.04</v>
      </c>
      <c r="D61" s="15">
        <v>4604</v>
      </c>
    </row>
    <row r="62" spans="2:4" x14ac:dyDescent="0.25">
      <c r="B62" t="s">
        <v>52</v>
      </c>
      <c r="C62">
        <f t="shared" si="3"/>
        <v>262.91000000000003</v>
      </c>
      <c r="D62" s="15">
        <v>26291</v>
      </c>
    </row>
    <row r="63" spans="2:4" x14ac:dyDescent="0.25">
      <c r="B63" t="s">
        <v>26</v>
      </c>
      <c r="C63">
        <f t="shared" si="3"/>
        <v>7.82</v>
      </c>
      <c r="D63" s="15">
        <v>782</v>
      </c>
    </row>
    <row r="64" spans="2:4" x14ac:dyDescent="0.25">
      <c r="B64" t="s">
        <v>27</v>
      </c>
      <c r="C64">
        <f t="shared" si="3"/>
        <v>0.26</v>
      </c>
      <c r="D64" s="15">
        <v>26</v>
      </c>
    </row>
    <row r="65" spans="2:12" x14ac:dyDescent="0.25">
      <c r="B65" s="14" t="s">
        <v>53</v>
      </c>
      <c r="C65" s="16">
        <f>SUM(C57:C64)</f>
        <v>871.70999999999992</v>
      </c>
      <c r="D65" s="16">
        <f>SUM(D57:D64)</f>
        <v>87171</v>
      </c>
    </row>
    <row r="66" spans="2:12" x14ac:dyDescent="0.25">
      <c r="B66" s="14"/>
      <c r="D66" s="16"/>
    </row>
    <row r="67" spans="2:12" x14ac:dyDescent="0.25">
      <c r="B67" s="14" t="s">
        <v>28</v>
      </c>
      <c r="C67" s="17">
        <f>C65+C54</f>
        <v>878.13999999999987</v>
      </c>
      <c r="D67" s="17">
        <f>D65+D54</f>
        <v>87814</v>
      </c>
    </row>
    <row r="68" spans="2:12" x14ac:dyDescent="0.25">
      <c r="B68" s="14"/>
      <c r="D68" s="17"/>
    </row>
    <row r="69" spans="2:12" x14ac:dyDescent="0.25">
      <c r="B69" s="14" t="s">
        <v>29</v>
      </c>
      <c r="C69" s="17">
        <f>C48-C67</f>
        <v>-152.02999999999997</v>
      </c>
      <c r="D69" s="17">
        <f>D48-D67</f>
        <v>-15203</v>
      </c>
    </row>
    <row r="71" spans="2:12" ht="13.5" customHeight="1" x14ac:dyDescent="0.25"/>
    <row r="72" spans="2:12" x14ac:dyDescent="0.25">
      <c r="B72" s="19" t="s">
        <v>70</v>
      </c>
      <c r="C72" s="19"/>
      <c r="D72" s="19"/>
      <c r="E72" s="19"/>
      <c r="F72" s="19"/>
      <c r="G72" s="12"/>
      <c r="H72" s="12"/>
      <c r="I72" s="12"/>
      <c r="J72" s="12"/>
      <c r="K72" s="12"/>
      <c r="L72" s="12"/>
    </row>
    <row r="73" spans="2:12" x14ac:dyDescent="0.25">
      <c r="B73" s="19"/>
      <c r="C73" s="19"/>
      <c r="D73" s="19"/>
      <c r="E73" s="19"/>
      <c r="F73" s="19"/>
      <c r="G73" s="12"/>
      <c r="H73" s="12"/>
      <c r="I73" s="12"/>
      <c r="J73" s="12"/>
      <c r="K73" s="12"/>
      <c r="L73" s="12"/>
    </row>
    <row r="74" spans="2:12" x14ac:dyDescent="0.25">
      <c r="B74" s="19"/>
      <c r="C74" s="19"/>
      <c r="D74" s="19"/>
      <c r="E74" s="19"/>
      <c r="F74" s="19"/>
      <c r="G74" s="12"/>
      <c r="H74" s="12"/>
      <c r="I74" s="12"/>
      <c r="J74" s="12"/>
      <c r="K74" s="12"/>
      <c r="L74" s="12"/>
    </row>
    <row r="75" spans="2:12" ht="10.5" customHeight="1" x14ac:dyDescent="0.25">
      <c r="B75" s="19"/>
      <c r="C75" s="19"/>
      <c r="D75" s="19"/>
      <c r="E75" s="19"/>
      <c r="F75" s="19"/>
      <c r="G75" s="12"/>
      <c r="H75" s="12"/>
      <c r="I75" s="12"/>
      <c r="J75" s="12"/>
      <c r="K75" s="12"/>
      <c r="L75" s="12"/>
    </row>
    <row r="76" spans="2:12" ht="15" hidden="1" customHeight="1" x14ac:dyDescent="0.25">
      <c r="B76" s="19"/>
      <c r="C76" s="19"/>
      <c r="D76" s="19"/>
      <c r="E76" s="19"/>
      <c r="F76" s="19"/>
      <c r="G76" s="12"/>
      <c r="H76" s="12"/>
      <c r="I76" s="12"/>
      <c r="J76" s="12"/>
      <c r="K76" s="12"/>
      <c r="L76" s="12"/>
    </row>
    <row r="77" spans="2:12" ht="12.75" customHeight="1" x14ac:dyDescent="0.25">
      <c r="B77" s="19"/>
      <c r="C77" s="19"/>
      <c r="D77" s="19"/>
      <c r="E77" s="19"/>
      <c r="F77" s="19"/>
      <c r="G77" s="12"/>
      <c r="H77" s="12"/>
      <c r="I77" s="12"/>
      <c r="J77" s="12"/>
      <c r="K77" s="12"/>
      <c r="L77" s="12"/>
    </row>
    <row r="78" spans="2:12" ht="33.75" customHeight="1" x14ac:dyDescent="0.25">
      <c r="B78" s="19"/>
      <c r="C78" s="19"/>
      <c r="D78" s="19"/>
      <c r="E78" s="19"/>
      <c r="F78" s="19"/>
      <c r="G78" s="12"/>
      <c r="H78" s="12"/>
      <c r="I78" s="12"/>
      <c r="J78" s="12"/>
      <c r="K78" s="12"/>
      <c r="L78" s="12"/>
    </row>
    <row r="79" spans="2:12" ht="41.25" customHeight="1" x14ac:dyDescent="0.25">
      <c r="B79" s="19"/>
      <c r="C79" s="19"/>
      <c r="D79" s="19"/>
      <c r="E79" s="19"/>
      <c r="F79" s="19"/>
      <c r="G79" s="12"/>
      <c r="H79" s="12"/>
      <c r="I79" s="12"/>
      <c r="J79" s="12"/>
      <c r="K79" s="12"/>
      <c r="L79" s="12"/>
    </row>
    <row r="80" spans="2:12" ht="48.75" customHeight="1" x14ac:dyDescent="0.25">
      <c r="B80" s="19"/>
      <c r="C80" s="19"/>
      <c r="D80" s="19"/>
      <c r="E80" s="19"/>
      <c r="F80" s="19"/>
    </row>
    <row r="82" spans="2:7" ht="68.25" customHeight="1" x14ac:dyDescent="0.25">
      <c r="B82" s="19" t="s">
        <v>77</v>
      </c>
      <c r="C82" s="19"/>
      <c r="D82" s="19"/>
      <c r="E82" s="19"/>
      <c r="F82" s="19"/>
      <c r="G82" s="19"/>
    </row>
  </sheetData>
  <mergeCells count="7">
    <mergeCell ref="B82:G82"/>
    <mergeCell ref="I4:L6"/>
    <mergeCell ref="B5:C5"/>
    <mergeCell ref="B7:G13"/>
    <mergeCell ref="B16:G20"/>
    <mergeCell ref="B72:F80"/>
    <mergeCell ref="B14:G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1054C-70BD-4551-BAFC-733096C7E0CD}">
  <dimension ref="B2:L83"/>
  <sheetViews>
    <sheetView showGridLines="0" topLeftCell="B1" workbookViewId="0">
      <selection activeCell="K72" sqref="K72"/>
    </sheetView>
  </sheetViews>
  <sheetFormatPr defaultRowHeight="15" x14ac:dyDescent="0.25"/>
  <cols>
    <col min="2" max="2" width="35.7109375" customWidth="1"/>
    <col min="3" max="3" width="21.85546875" bestFit="1" customWidth="1"/>
    <col min="4" max="4" width="14" bestFit="1" customWidth="1"/>
    <col min="10" max="10" width="13.85546875" bestFit="1" customWidth="1"/>
    <col min="11" max="11" width="17.42578125" bestFit="1" customWidth="1"/>
    <col min="12" max="12" width="28" bestFit="1" customWidth="1"/>
  </cols>
  <sheetData>
    <row r="2" spans="2:12" x14ac:dyDescent="0.25">
      <c r="B2" s="1" t="s">
        <v>72</v>
      </c>
      <c r="C2" s="2"/>
      <c r="D2" s="2"/>
      <c r="E2" s="2"/>
      <c r="F2" s="2"/>
      <c r="G2" s="2"/>
      <c r="H2" s="2"/>
    </row>
    <row r="4" spans="2:12" x14ac:dyDescent="0.25">
      <c r="D4" s="3" t="s">
        <v>0</v>
      </c>
      <c r="I4" s="19" t="s">
        <v>74</v>
      </c>
      <c r="J4" s="19"/>
      <c r="K4" s="19"/>
      <c r="L4" s="19"/>
    </row>
    <row r="5" spans="2:12" x14ac:dyDescent="0.25">
      <c r="B5" s="20" t="s">
        <v>62</v>
      </c>
      <c r="C5" s="20"/>
      <c r="D5" s="5">
        <f>C68</f>
        <v>-272.65299999999996</v>
      </c>
      <c r="E5" s="6"/>
      <c r="F5" s="7" t="s">
        <v>1</v>
      </c>
      <c r="I5" s="19"/>
      <c r="J5" s="19"/>
      <c r="K5" s="19"/>
      <c r="L5" s="19"/>
    </row>
    <row r="6" spans="2:12" x14ac:dyDescent="0.25">
      <c r="I6" s="19"/>
      <c r="J6" s="19"/>
      <c r="K6" s="19"/>
      <c r="L6" s="19"/>
    </row>
    <row r="7" spans="2:12" x14ac:dyDescent="0.25">
      <c r="B7" s="19" t="s">
        <v>84</v>
      </c>
      <c r="C7" s="19"/>
      <c r="D7" s="19"/>
      <c r="E7" s="19"/>
      <c r="F7" s="19"/>
      <c r="G7" s="19"/>
    </row>
    <row r="8" spans="2:12" x14ac:dyDescent="0.25">
      <c r="B8" s="19"/>
      <c r="C8" s="19"/>
      <c r="D8" s="19"/>
      <c r="E8" s="19"/>
      <c r="F8" s="19"/>
      <c r="G8" s="19"/>
      <c r="I8" s="8" t="s">
        <v>2</v>
      </c>
      <c r="J8" s="8" t="s">
        <v>3</v>
      </c>
      <c r="K8" s="8" t="s">
        <v>4</v>
      </c>
      <c r="L8" s="8" t="s">
        <v>5</v>
      </c>
    </row>
    <row r="9" spans="2:12" x14ac:dyDescent="0.25">
      <c r="B9" s="19"/>
      <c r="C9" s="19"/>
      <c r="D9" s="19"/>
      <c r="E9" s="19"/>
      <c r="F9" s="19"/>
      <c r="G9" s="19"/>
      <c r="I9" s="7">
        <v>1</v>
      </c>
      <c r="J9" s="7" t="s">
        <v>75</v>
      </c>
      <c r="K9" s="7" t="s">
        <v>73</v>
      </c>
      <c r="L9" s="7">
        <v>10</v>
      </c>
    </row>
    <row r="10" spans="2:12" x14ac:dyDescent="0.25">
      <c r="B10" s="19"/>
      <c r="C10" s="19"/>
      <c r="D10" s="19"/>
      <c r="E10" s="19"/>
      <c r="F10" s="19"/>
      <c r="G10" s="19"/>
      <c r="I10" s="7">
        <v>2</v>
      </c>
      <c r="J10" s="7" t="s">
        <v>76</v>
      </c>
      <c r="K10" s="7" t="s">
        <v>73</v>
      </c>
      <c r="L10" s="7">
        <v>10</v>
      </c>
    </row>
    <row r="11" spans="2:12" x14ac:dyDescent="0.25">
      <c r="B11" s="19"/>
      <c r="C11" s="19"/>
      <c r="D11" s="19"/>
      <c r="E11" s="19"/>
      <c r="F11" s="19"/>
      <c r="G11" s="19"/>
    </row>
    <row r="12" spans="2:12" x14ac:dyDescent="0.25">
      <c r="B12" s="19"/>
      <c r="C12" s="19"/>
      <c r="D12" s="19"/>
      <c r="E12" s="19"/>
      <c r="F12" s="19"/>
      <c r="G12" s="19"/>
    </row>
    <row r="13" spans="2:12" x14ac:dyDescent="0.25">
      <c r="B13" s="19"/>
      <c r="C13" s="19"/>
      <c r="D13" s="19"/>
      <c r="E13" s="19"/>
      <c r="F13" s="19"/>
      <c r="G13" s="19"/>
    </row>
    <row r="14" spans="2:12" ht="72.75" customHeight="1" x14ac:dyDescent="0.25">
      <c r="B14" s="19" t="s">
        <v>71</v>
      </c>
      <c r="C14" s="19"/>
      <c r="D14" s="19"/>
      <c r="E14" s="19"/>
      <c r="F14" s="19"/>
      <c r="G14" s="19"/>
    </row>
    <row r="15" spans="2:12" x14ac:dyDescent="0.25">
      <c r="B15" s="9" t="s">
        <v>7</v>
      </c>
      <c r="C15" s="4"/>
      <c r="D15" s="4"/>
      <c r="E15" s="4"/>
      <c r="F15" s="4"/>
      <c r="G15" s="4"/>
    </row>
    <row r="16" spans="2:12" x14ac:dyDescent="0.25">
      <c r="B16" s="21" t="s">
        <v>8</v>
      </c>
      <c r="C16" s="21"/>
      <c r="D16" s="21"/>
      <c r="E16" s="21"/>
      <c r="F16" s="21"/>
      <c r="G16" s="21"/>
    </row>
    <row r="17" spans="2:7" x14ac:dyDescent="0.25">
      <c r="B17" s="21"/>
      <c r="C17" s="21"/>
      <c r="D17" s="21"/>
      <c r="E17" s="21"/>
      <c r="F17" s="21"/>
      <c r="G17" s="21"/>
    </row>
    <row r="18" spans="2:7" x14ac:dyDescent="0.25">
      <c r="B18" s="21"/>
      <c r="C18" s="21"/>
      <c r="D18" s="21"/>
      <c r="E18" s="21"/>
      <c r="F18" s="21"/>
      <c r="G18" s="21"/>
    </row>
    <row r="19" spans="2:7" x14ac:dyDescent="0.25">
      <c r="B19" s="21"/>
      <c r="C19" s="21"/>
      <c r="D19" s="21"/>
      <c r="E19" s="21"/>
      <c r="F19" s="21"/>
      <c r="G19" s="21"/>
    </row>
    <row r="20" spans="2:7" x14ac:dyDescent="0.25">
      <c r="B20" s="21"/>
      <c r="C20" s="21"/>
      <c r="D20" s="21"/>
      <c r="E20" s="21"/>
      <c r="F20" s="21"/>
      <c r="G20" s="21"/>
    </row>
    <row r="23" spans="2:7" ht="17.25" customHeight="1" x14ac:dyDescent="0.25">
      <c r="B23" s="10" t="s">
        <v>34</v>
      </c>
      <c r="C23" s="11"/>
    </row>
    <row r="24" spans="2:7" x14ac:dyDescent="0.25">
      <c r="B24" s="12"/>
      <c r="C24" s="12"/>
    </row>
    <row r="25" spans="2:7" x14ac:dyDescent="0.25">
      <c r="B25" s="13" t="s">
        <v>9</v>
      </c>
      <c r="C25" s="8" t="s">
        <v>10</v>
      </c>
    </row>
    <row r="26" spans="2:7" x14ac:dyDescent="0.25">
      <c r="B26" s="14" t="s">
        <v>11</v>
      </c>
    </row>
    <row r="27" spans="2:7" x14ac:dyDescent="0.25">
      <c r="B27" s="14" t="s">
        <v>12</v>
      </c>
    </row>
    <row r="28" spans="2:7" x14ac:dyDescent="0.25">
      <c r="B28" t="s">
        <v>13</v>
      </c>
      <c r="C28" s="30">
        <f>D28/10^2</f>
        <v>1.6718999999999999</v>
      </c>
      <c r="D28" s="15">
        <v>167.19</v>
      </c>
    </row>
    <row r="29" spans="2:7" x14ac:dyDescent="0.25">
      <c r="B29" t="s">
        <v>35</v>
      </c>
      <c r="C29" s="30">
        <f t="shared" ref="C29:C34" si="0">D29/10^2</f>
        <v>0.36359999999999998</v>
      </c>
      <c r="D29" s="15">
        <v>36.36</v>
      </c>
    </row>
    <row r="30" spans="2:7" x14ac:dyDescent="0.25">
      <c r="B30" t="s">
        <v>36</v>
      </c>
      <c r="C30" s="30">
        <f t="shared" si="0"/>
        <v>12.780999999999999</v>
      </c>
      <c r="D30" s="15">
        <v>1278.0999999999999</v>
      </c>
    </row>
    <row r="31" spans="2:7" x14ac:dyDescent="0.25">
      <c r="B31" t="s">
        <v>37</v>
      </c>
      <c r="C31" s="30">
        <f t="shared" si="0"/>
        <v>7.6794000000000002</v>
      </c>
      <c r="D31" s="15">
        <v>767.94</v>
      </c>
    </row>
    <row r="32" spans="2:7" x14ac:dyDescent="0.25">
      <c r="B32" t="s">
        <v>14</v>
      </c>
      <c r="C32" s="30">
        <f t="shared" si="0"/>
        <v>165.3835</v>
      </c>
      <c r="D32" s="15">
        <v>16538.349999999999</v>
      </c>
    </row>
    <row r="33" spans="2:4" x14ac:dyDescent="0.25">
      <c r="B33" t="s">
        <v>40</v>
      </c>
      <c r="C33" s="30">
        <f t="shared" si="0"/>
        <v>1.8563999999999998</v>
      </c>
      <c r="D33" s="15">
        <v>185.64</v>
      </c>
    </row>
    <row r="34" spans="2:4" x14ac:dyDescent="0.25">
      <c r="B34" t="s">
        <v>15</v>
      </c>
      <c r="C34" s="30">
        <f t="shared" si="0"/>
        <v>2.8999999999999998E-3</v>
      </c>
      <c r="D34" s="15">
        <v>0.28999999999999998</v>
      </c>
    </row>
    <row r="35" spans="2:4" x14ac:dyDescent="0.25">
      <c r="B35" s="14" t="s">
        <v>16</v>
      </c>
      <c r="C35" s="16">
        <f>SUM(C28:C34)</f>
        <v>189.73870000000002</v>
      </c>
      <c r="D35" s="16">
        <f>SUM(D28:D34)</f>
        <v>18973.87</v>
      </c>
    </row>
    <row r="36" spans="2:4" x14ac:dyDescent="0.25">
      <c r="B36" s="14"/>
      <c r="D36" s="14"/>
    </row>
    <row r="37" spans="2:4" x14ac:dyDescent="0.25">
      <c r="B37" s="14" t="s">
        <v>17</v>
      </c>
      <c r="D37" s="14"/>
    </row>
    <row r="38" spans="2:4" x14ac:dyDescent="0.25">
      <c r="B38" s="29" t="s">
        <v>82</v>
      </c>
      <c r="C38" s="30">
        <f t="shared" ref="C38:C43" si="1">D38/10^2</f>
        <v>0.7762</v>
      </c>
      <c r="D38" s="29">
        <v>77.62</v>
      </c>
    </row>
    <row r="39" spans="2:4" x14ac:dyDescent="0.25">
      <c r="B39" t="s">
        <v>41</v>
      </c>
      <c r="C39" s="30">
        <f t="shared" si="1"/>
        <v>54.887299999999996</v>
      </c>
      <c r="D39" s="15">
        <v>5488.73</v>
      </c>
    </row>
    <row r="40" spans="2:4" x14ac:dyDescent="0.25">
      <c r="B40" t="s">
        <v>18</v>
      </c>
      <c r="C40" s="30">
        <f t="shared" si="1"/>
        <v>4.6958000000000002</v>
      </c>
      <c r="D40" s="15">
        <v>469.58</v>
      </c>
    </row>
    <row r="41" spans="2:4" x14ac:dyDescent="0.25">
      <c r="B41" t="s">
        <v>42</v>
      </c>
      <c r="C41" s="30">
        <f t="shared" si="1"/>
        <v>3.8585000000000003</v>
      </c>
      <c r="D41" s="15">
        <v>385.85</v>
      </c>
    </row>
    <row r="42" spans="2:4" x14ac:dyDescent="0.25">
      <c r="B42" t="s">
        <v>19</v>
      </c>
      <c r="C42" s="30">
        <f t="shared" si="1"/>
        <v>30.541900000000002</v>
      </c>
      <c r="D42" s="15">
        <v>3054.19</v>
      </c>
    </row>
    <row r="43" spans="2:4" x14ac:dyDescent="0.25">
      <c r="B43" t="s">
        <v>20</v>
      </c>
      <c r="C43" s="30">
        <f t="shared" si="1"/>
        <v>5.4538000000000002</v>
      </c>
      <c r="D43" s="15">
        <v>545.38</v>
      </c>
    </row>
    <row r="44" spans="2:4" x14ac:dyDescent="0.25">
      <c r="B44" s="14" t="s">
        <v>21</v>
      </c>
      <c r="C44" s="16">
        <f>SUM(C38:C43)</f>
        <v>100.2135</v>
      </c>
      <c r="D44" s="16">
        <f>SUM(D38:D43)</f>
        <v>10021.349999999999</v>
      </c>
    </row>
    <row r="46" spans="2:4" x14ac:dyDescent="0.25">
      <c r="B46" s="14" t="s">
        <v>22</v>
      </c>
      <c r="C46" s="16">
        <f>C44+C35</f>
        <v>289.9522</v>
      </c>
      <c r="D46" s="16">
        <f>D44+D35</f>
        <v>28995.219999999998</v>
      </c>
    </row>
    <row r="48" spans="2:4" x14ac:dyDescent="0.25">
      <c r="B48" s="14" t="s">
        <v>23</v>
      </c>
    </row>
    <row r="49" spans="2:4" x14ac:dyDescent="0.25">
      <c r="B49" s="14" t="s">
        <v>44</v>
      </c>
    </row>
    <row r="50" spans="2:4" x14ac:dyDescent="0.25">
      <c r="B50" s="29" t="s">
        <v>83</v>
      </c>
      <c r="C50" s="30">
        <f t="shared" ref="C50:C52" si="2">D50/10^2</f>
        <v>1.5338000000000001</v>
      </c>
      <c r="D50">
        <v>153.38</v>
      </c>
    </row>
    <row r="51" spans="2:4" x14ac:dyDescent="0.25">
      <c r="B51" t="s">
        <v>45</v>
      </c>
      <c r="C51" s="30">
        <f t="shared" si="2"/>
        <v>0.1928</v>
      </c>
      <c r="D51" s="15">
        <v>19.28</v>
      </c>
    </row>
    <row r="52" spans="2:4" x14ac:dyDescent="0.25">
      <c r="B52" t="s">
        <v>46</v>
      </c>
      <c r="C52" s="30">
        <f t="shared" si="2"/>
        <v>0.45789999999999997</v>
      </c>
      <c r="D52" s="15">
        <v>45.79</v>
      </c>
    </row>
    <row r="53" spans="2:4" x14ac:dyDescent="0.25">
      <c r="B53" s="14" t="s">
        <v>47</v>
      </c>
      <c r="C53" s="17">
        <f>SUM(C50:C52)</f>
        <v>2.1844999999999999</v>
      </c>
      <c r="D53" s="17">
        <f>SUM(D50:D52)</f>
        <v>218.45</v>
      </c>
    </row>
    <row r="54" spans="2:4" x14ac:dyDescent="0.25">
      <c r="B54" s="14"/>
    </row>
    <row r="55" spans="2:4" x14ac:dyDescent="0.25">
      <c r="B55" s="14" t="s">
        <v>48</v>
      </c>
    </row>
    <row r="56" spans="2:4" x14ac:dyDescent="0.25">
      <c r="B56" t="s">
        <v>66</v>
      </c>
      <c r="C56" s="30">
        <f t="shared" ref="C56:C63" si="3">D56/10^2</f>
        <v>385.59230000000002</v>
      </c>
      <c r="D56" s="15">
        <v>38559.230000000003</v>
      </c>
    </row>
    <row r="57" spans="2:4" x14ac:dyDescent="0.25">
      <c r="B57" t="s">
        <v>24</v>
      </c>
      <c r="D57" s="15"/>
    </row>
    <row r="58" spans="2:4" x14ac:dyDescent="0.25">
      <c r="B58" t="s">
        <v>50</v>
      </c>
      <c r="C58" s="30">
        <f t="shared" si="3"/>
        <v>5.1934000000000005</v>
      </c>
      <c r="D58" s="15">
        <v>519.34</v>
      </c>
    </row>
    <row r="59" spans="2:4" x14ac:dyDescent="0.25">
      <c r="B59" t="s">
        <v>51</v>
      </c>
      <c r="C59" s="30">
        <f t="shared" si="3"/>
        <v>100.98809999999999</v>
      </c>
      <c r="D59" s="15">
        <v>10098.81</v>
      </c>
    </row>
    <row r="60" spans="2:4" x14ac:dyDescent="0.25">
      <c r="B60" t="s">
        <v>45</v>
      </c>
      <c r="C60" s="30">
        <f t="shared" si="3"/>
        <v>0.17519999999999999</v>
      </c>
      <c r="D60" s="15">
        <v>17.52</v>
      </c>
    </row>
    <row r="61" spans="2:4" x14ac:dyDescent="0.25">
      <c r="B61" t="s">
        <v>52</v>
      </c>
      <c r="C61" s="30">
        <f t="shared" si="3"/>
        <v>55.080600000000004</v>
      </c>
      <c r="D61" s="15">
        <v>5508.06</v>
      </c>
    </row>
    <row r="62" spans="2:4" x14ac:dyDescent="0.25">
      <c r="B62" t="s">
        <v>26</v>
      </c>
      <c r="C62" s="30">
        <f t="shared" si="3"/>
        <v>12.175000000000001</v>
      </c>
      <c r="D62" s="15">
        <v>1217.5</v>
      </c>
    </row>
    <row r="63" spans="2:4" x14ac:dyDescent="0.25">
      <c r="B63" t="s">
        <v>27</v>
      </c>
      <c r="C63" s="30">
        <f t="shared" si="3"/>
        <v>1.2161</v>
      </c>
      <c r="D63" s="15">
        <v>121.61</v>
      </c>
    </row>
    <row r="64" spans="2:4" x14ac:dyDescent="0.25">
      <c r="B64" s="14" t="s">
        <v>53</v>
      </c>
      <c r="C64" s="16">
        <f>SUM(C56:C63)</f>
        <v>560.42070000000001</v>
      </c>
      <c r="D64" s="16">
        <f>SUM(D56:D63)</f>
        <v>56042.069999999992</v>
      </c>
    </row>
    <row r="65" spans="2:8" x14ac:dyDescent="0.25">
      <c r="B65" s="14"/>
      <c r="D65" s="16"/>
    </row>
    <row r="66" spans="2:8" x14ac:dyDescent="0.25">
      <c r="B66" s="14" t="s">
        <v>28</v>
      </c>
      <c r="C66" s="17">
        <f>C64+C53</f>
        <v>562.60519999999997</v>
      </c>
      <c r="D66" s="17">
        <f>D64+D53</f>
        <v>56260.51999999999</v>
      </c>
    </row>
    <row r="67" spans="2:8" x14ac:dyDescent="0.25">
      <c r="B67" s="14"/>
      <c r="D67" s="17"/>
    </row>
    <row r="68" spans="2:8" x14ac:dyDescent="0.25">
      <c r="B68" s="14" t="s">
        <v>29</v>
      </c>
      <c r="C68" s="17">
        <f>C46-C66</f>
        <v>-272.65299999999996</v>
      </c>
      <c r="D68" s="17">
        <f>D46-D66</f>
        <v>-27265.299999999992</v>
      </c>
    </row>
    <row r="72" spans="2:8" ht="55.5" customHeight="1" x14ac:dyDescent="0.25">
      <c r="B72" s="19" t="s">
        <v>87</v>
      </c>
      <c r="C72" s="19"/>
      <c r="D72" s="19"/>
      <c r="E72" s="19"/>
      <c r="F72" s="19"/>
      <c r="G72" s="19"/>
      <c r="H72" s="19"/>
    </row>
    <row r="73" spans="2:8" ht="32.25" customHeight="1" x14ac:dyDescent="0.25">
      <c r="B73" s="19" t="s">
        <v>79</v>
      </c>
      <c r="C73" s="19"/>
      <c r="D73" s="19"/>
      <c r="E73" s="19"/>
      <c r="F73" s="19"/>
      <c r="G73" s="19"/>
      <c r="H73" s="19"/>
    </row>
    <row r="74" spans="2:8" ht="57.75" customHeight="1" x14ac:dyDescent="0.25">
      <c r="B74" s="19" t="s">
        <v>80</v>
      </c>
      <c r="C74" s="19"/>
      <c r="D74" s="19"/>
      <c r="E74" s="19"/>
      <c r="F74" s="19"/>
      <c r="G74" s="19"/>
      <c r="H74" s="19"/>
    </row>
    <row r="75" spans="2:8" x14ac:dyDescent="0.25">
      <c r="B75" t="s">
        <v>81</v>
      </c>
    </row>
    <row r="80" spans="2:8" ht="71.25" customHeight="1" x14ac:dyDescent="0.25">
      <c r="B80" s="19" t="s">
        <v>77</v>
      </c>
      <c r="C80" s="19"/>
      <c r="D80" s="19"/>
      <c r="E80" s="19"/>
      <c r="F80" s="19"/>
      <c r="G80" s="19"/>
    </row>
    <row r="83" spans="2:2" x14ac:dyDescent="0.25">
      <c r="B83" t="s">
        <v>78</v>
      </c>
    </row>
  </sheetData>
  <mergeCells count="9">
    <mergeCell ref="I4:L6"/>
    <mergeCell ref="B5:C5"/>
    <mergeCell ref="B7:G13"/>
    <mergeCell ref="B14:G14"/>
    <mergeCell ref="B16:G20"/>
    <mergeCell ref="B80:G80"/>
    <mergeCell ref="B73:H73"/>
    <mergeCell ref="B74:H74"/>
    <mergeCell ref="B72:H7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3F357-E3DF-4A2B-9983-CEE7A934A9E2}">
  <dimension ref="A2:L14"/>
  <sheetViews>
    <sheetView topLeftCell="A4" workbookViewId="0">
      <selection activeCell="A13" sqref="A13:L13"/>
    </sheetView>
  </sheetViews>
  <sheetFormatPr defaultRowHeight="15" x14ac:dyDescent="0.25"/>
  <sheetData>
    <row r="2" spans="1:12" x14ac:dyDescent="0.25">
      <c r="A2" s="24" t="s">
        <v>55</v>
      </c>
      <c r="B2" s="25"/>
      <c r="C2" s="25"/>
      <c r="D2" s="25"/>
      <c r="E2" s="25"/>
      <c r="F2" s="25"/>
      <c r="G2" s="26"/>
    </row>
    <row r="3" spans="1:12" x14ac:dyDescent="0.25">
      <c r="A3" s="22"/>
      <c r="B3" s="19"/>
      <c r="C3" s="19"/>
      <c r="D3" s="19"/>
      <c r="E3" s="19"/>
      <c r="F3" s="19"/>
      <c r="G3" s="23"/>
    </row>
    <row r="4" spans="1:12" ht="45.75" customHeight="1" x14ac:dyDescent="0.25">
      <c r="A4" s="22"/>
      <c r="B4" s="19"/>
      <c r="C4" s="19"/>
      <c r="D4" s="19"/>
      <c r="E4" s="19"/>
      <c r="F4" s="19"/>
      <c r="G4" s="23"/>
    </row>
    <row r="5" spans="1:12" x14ac:dyDescent="0.25">
      <c r="A5" s="22" t="s">
        <v>56</v>
      </c>
      <c r="B5" s="19"/>
      <c r="C5" s="19"/>
      <c r="D5" s="19"/>
      <c r="E5" s="19"/>
      <c r="F5" s="19"/>
      <c r="G5" s="23"/>
    </row>
    <row r="6" spans="1:12" x14ac:dyDescent="0.25">
      <c r="A6" s="22"/>
      <c r="B6" s="19"/>
      <c r="C6" s="19"/>
      <c r="D6" s="19"/>
      <c r="E6" s="19"/>
      <c r="F6" s="19"/>
      <c r="G6" s="23"/>
    </row>
    <row r="7" spans="1:12" x14ac:dyDescent="0.25">
      <c r="A7" s="22"/>
      <c r="B7" s="19"/>
      <c r="C7" s="19"/>
      <c r="D7" s="19"/>
      <c r="E7" s="19"/>
      <c r="F7" s="19"/>
      <c r="G7" s="23"/>
    </row>
    <row r="8" spans="1:12" x14ac:dyDescent="0.25">
      <c r="A8" s="22"/>
      <c r="B8" s="19"/>
      <c r="C8" s="19"/>
      <c r="D8" s="19"/>
      <c r="E8" s="19"/>
      <c r="F8" s="19"/>
      <c r="G8" s="23"/>
    </row>
    <row r="9" spans="1:12" x14ac:dyDescent="0.25">
      <c r="A9" s="22"/>
      <c r="B9" s="19"/>
      <c r="C9" s="19"/>
      <c r="D9" s="19"/>
      <c r="E9" s="19"/>
      <c r="F9" s="19"/>
      <c r="G9" s="23"/>
    </row>
    <row r="10" spans="1:12" ht="51" customHeight="1" x14ac:dyDescent="0.25">
      <c r="A10" s="22"/>
      <c r="B10" s="19"/>
      <c r="C10" s="19"/>
      <c r="D10" s="19"/>
      <c r="E10" s="19"/>
      <c r="F10" s="19"/>
      <c r="G10" s="23"/>
    </row>
    <row r="11" spans="1:12" ht="84" customHeight="1" x14ac:dyDescent="0.25">
      <c r="A11" s="22" t="s">
        <v>57</v>
      </c>
      <c r="B11" s="19"/>
      <c r="C11" s="19"/>
      <c r="D11" s="19"/>
      <c r="E11" s="19"/>
      <c r="F11" s="19"/>
      <c r="G11" s="23"/>
    </row>
    <row r="12" spans="1:12" ht="91.5" customHeight="1" x14ac:dyDescent="0.25">
      <c r="A12" s="22" t="s">
        <v>58</v>
      </c>
      <c r="B12" s="19"/>
      <c r="C12" s="19"/>
      <c r="D12" s="19"/>
      <c r="E12" s="19"/>
      <c r="F12" s="19"/>
      <c r="G12" s="23"/>
    </row>
    <row r="13" spans="1:12" ht="99.75" customHeight="1" x14ac:dyDescent="0.25">
      <c r="A13" s="22" t="s">
        <v>59</v>
      </c>
      <c r="B13" s="19"/>
      <c r="C13" s="19"/>
      <c r="D13" s="19"/>
      <c r="E13" s="19"/>
      <c r="F13" s="19"/>
      <c r="G13" s="19"/>
      <c r="H13" s="19"/>
      <c r="I13" s="19"/>
      <c r="J13" s="19"/>
      <c r="K13" s="19"/>
      <c r="L13" s="19"/>
    </row>
    <row r="14" spans="1:12" ht="101.25" customHeight="1" x14ac:dyDescent="0.25">
      <c r="A14" s="22" t="s">
        <v>60</v>
      </c>
      <c r="B14" s="19"/>
      <c r="C14" s="19"/>
      <c r="D14" s="19"/>
      <c r="E14" s="19"/>
      <c r="F14" s="19"/>
      <c r="G14" s="23"/>
    </row>
  </sheetData>
  <mergeCells count="6">
    <mergeCell ref="A14:G14"/>
    <mergeCell ref="A2:G4"/>
    <mergeCell ref="A5:G10"/>
    <mergeCell ref="A11:G11"/>
    <mergeCell ref="A12:G12"/>
    <mergeCell ref="A13:L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84FF6-F924-4DCC-9857-7BDE9C82584D}">
  <dimension ref="A2:P6"/>
  <sheetViews>
    <sheetView showGridLines="0" workbookViewId="0">
      <selection activeCell="G3" sqref="G3"/>
    </sheetView>
  </sheetViews>
  <sheetFormatPr defaultRowHeight="15" x14ac:dyDescent="0.25"/>
  <sheetData>
    <row r="2" spans="1:16" ht="44.25" customHeight="1" x14ac:dyDescent="0.25">
      <c r="A2" s="7">
        <v>1</v>
      </c>
      <c r="B2" s="28" t="s">
        <v>85</v>
      </c>
      <c r="C2" s="28"/>
      <c r="D2" s="28"/>
      <c r="E2" s="28"/>
      <c r="F2" s="28"/>
      <c r="G2" s="28"/>
      <c r="H2" s="28"/>
      <c r="I2" s="28"/>
      <c r="J2" s="28"/>
      <c r="K2" s="28"/>
      <c r="L2" s="28"/>
      <c r="M2" s="28"/>
      <c r="N2" s="28"/>
      <c r="O2" s="28"/>
      <c r="P2" s="28"/>
    </row>
    <row r="3" spans="1:16" x14ac:dyDescent="0.25">
      <c r="A3" s="7"/>
    </row>
    <row r="4" spans="1:16" x14ac:dyDescent="0.25">
      <c r="A4" s="7"/>
    </row>
    <row r="5" spans="1:16" x14ac:dyDescent="0.25">
      <c r="A5" s="7"/>
    </row>
    <row r="6" spans="1:16" ht="33.75" customHeight="1" x14ac:dyDescent="0.25">
      <c r="A6" s="7">
        <v>2</v>
      </c>
      <c r="B6" s="19" t="s">
        <v>86</v>
      </c>
      <c r="C6" s="19"/>
      <c r="D6" s="19"/>
      <c r="E6" s="19"/>
      <c r="F6" s="19"/>
      <c r="G6" s="19"/>
      <c r="H6" s="19"/>
      <c r="I6" s="19"/>
      <c r="J6" s="19"/>
      <c r="K6" s="19"/>
      <c r="L6" s="19"/>
      <c r="M6" s="19"/>
      <c r="N6" s="19"/>
      <c r="O6" s="19"/>
      <c r="P6" s="19"/>
    </row>
  </sheetData>
  <mergeCells count="2">
    <mergeCell ref="B6:P6"/>
    <mergeCell ref="B2:P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7B21-2499-41E3-AA4D-8CA9481B8792}">
  <dimension ref="B2:G50"/>
  <sheetViews>
    <sheetView workbookViewId="0">
      <selection activeCell="B21" sqref="B21"/>
    </sheetView>
  </sheetViews>
  <sheetFormatPr defaultRowHeight="15" x14ac:dyDescent="0.25"/>
  <cols>
    <col min="2" max="2" width="59.140625" customWidth="1"/>
    <col min="3" max="3" width="21.85546875" bestFit="1" customWidth="1"/>
    <col min="4" max="4" width="15.7109375" bestFit="1" customWidth="1"/>
  </cols>
  <sheetData>
    <row r="2" spans="2:7" x14ac:dyDescent="0.25">
      <c r="B2" s="1" t="s">
        <v>61</v>
      </c>
      <c r="C2" s="2"/>
      <c r="D2" s="2"/>
      <c r="E2" s="2"/>
      <c r="F2" s="2"/>
      <c r="G2" s="2"/>
    </row>
    <row r="4" spans="2:7" x14ac:dyDescent="0.25">
      <c r="D4" s="3" t="s">
        <v>67</v>
      </c>
    </row>
    <row r="5" spans="2:7" x14ac:dyDescent="0.25">
      <c r="B5" s="20" t="s">
        <v>62</v>
      </c>
      <c r="C5" s="20"/>
      <c r="D5" s="5">
        <f>C50</f>
        <v>-113.6156652</v>
      </c>
      <c r="E5" s="6"/>
      <c r="F5" s="7" t="s">
        <v>1</v>
      </c>
    </row>
    <row r="7" spans="2:7" x14ac:dyDescent="0.25">
      <c r="B7" s="19" t="s">
        <v>68</v>
      </c>
      <c r="C7" s="19"/>
      <c r="D7" s="19"/>
      <c r="E7" s="19"/>
      <c r="F7" s="19"/>
      <c r="G7" s="19"/>
    </row>
    <row r="8" spans="2:7" x14ac:dyDescent="0.25">
      <c r="B8" s="19"/>
      <c r="C8" s="19"/>
      <c r="D8" s="19"/>
      <c r="E8" s="19"/>
      <c r="F8" s="19"/>
      <c r="G8" s="19"/>
    </row>
    <row r="9" spans="2:7" x14ac:dyDescent="0.25">
      <c r="B9" s="19"/>
      <c r="C9" s="19"/>
      <c r="D9" s="19"/>
      <c r="E9" s="19"/>
      <c r="F9" s="19"/>
      <c r="G9" s="19"/>
    </row>
    <row r="10" spans="2:7" x14ac:dyDescent="0.25">
      <c r="B10" s="19"/>
      <c r="C10" s="19"/>
      <c r="D10" s="19"/>
      <c r="E10" s="19"/>
      <c r="F10" s="19"/>
      <c r="G10" s="19"/>
    </row>
    <row r="11" spans="2:7" x14ac:dyDescent="0.25">
      <c r="B11" s="19"/>
      <c r="C11" s="19"/>
      <c r="D11" s="19"/>
      <c r="E11" s="19"/>
      <c r="F11" s="19"/>
      <c r="G11" s="19"/>
    </row>
    <row r="12" spans="2:7" x14ac:dyDescent="0.25">
      <c r="B12" s="19"/>
      <c r="C12" s="19"/>
      <c r="D12" s="19"/>
      <c r="E12" s="19"/>
      <c r="F12" s="19"/>
      <c r="G12" s="19"/>
    </row>
    <row r="13" spans="2:7" x14ac:dyDescent="0.25">
      <c r="B13" s="19"/>
      <c r="C13" s="19"/>
      <c r="D13" s="19"/>
      <c r="E13" s="19"/>
      <c r="F13" s="19"/>
      <c r="G13" s="19"/>
    </row>
    <row r="14" spans="2:7" ht="90" customHeight="1" x14ac:dyDescent="0.25">
      <c r="B14" s="19" t="s">
        <v>63</v>
      </c>
      <c r="C14" s="19"/>
      <c r="D14" s="19"/>
      <c r="E14" s="19"/>
      <c r="F14" s="19"/>
      <c r="G14" s="19"/>
    </row>
    <row r="15" spans="2:7" x14ac:dyDescent="0.25">
      <c r="B15" s="9"/>
      <c r="C15" s="4"/>
      <c r="D15" s="4"/>
      <c r="E15" s="4"/>
      <c r="F15" s="4"/>
      <c r="G15" s="4"/>
    </row>
    <row r="16" spans="2:7" x14ac:dyDescent="0.25">
      <c r="B16" s="27" t="s">
        <v>69</v>
      </c>
      <c r="C16" s="27"/>
      <c r="D16" s="27"/>
      <c r="E16" s="27"/>
      <c r="F16" s="27"/>
      <c r="G16" s="27"/>
    </row>
    <row r="17" spans="2:7" x14ac:dyDescent="0.25">
      <c r="B17" s="27"/>
      <c r="C17" s="27"/>
      <c r="D17" s="27"/>
      <c r="E17" s="27"/>
      <c r="F17" s="27"/>
      <c r="G17" s="27"/>
    </row>
    <row r="18" spans="2:7" x14ac:dyDescent="0.25">
      <c r="B18" s="27"/>
      <c r="C18" s="27"/>
      <c r="D18" s="27"/>
      <c r="E18" s="27"/>
      <c r="F18" s="27"/>
      <c r="G18" s="27"/>
    </row>
    <row r="19" spans="2:7" x14ac:dyDescent="0.25">
      <c r="B19" s="27"/>
      <c r="C19" s="27"/>
      <c r="D19" s="27"/>
      <c r="E19" s="27"/>
      <c r="F19" s="27"/>
      <c r="G19" s="27"/>
    </row>
    <row r="20" spans="2:7" x14ac:dyDescent="0.25">
      <c r="B20" s="27"/>
      <c r="C20" s="27"/>
      <c r="D20" s="27"/>
      <c r="E20" s="27"/>
      <c r="F20" s="27"/>
      <c r="G20" s="27"/>
    </row>
    <row r="23" spans="2:7" ht="12.75" customHeight="1" x14ac:dyDescent="0.25">
      <c r="B23" s="10" t="s">
        <v>64</v>
      </c>
      <c r="C23" s="11"/>
    </row>
    <row r="24" spans="2:7" x14ac:dyDescent="0.25">
      <c r="B24" s="12"/>
      <c r="C24" s="12"/>
    </row>
    <row r="25" spans="2:7" x14ac:dyDescent="0.25">
      <c r="B25" s="13" t="s">
        <v>9</v>
      </c>
      <c r="C25" s="8" t="s">
        <v>10</v>
      </c>
    </row>
    <row r="26" spans="2:7" x14ac:dyDescent="0.25">
      <c r="B26" s="14" t="s">
        <v>11</v>
      </c>
    </row>
    <row r="27" spans="2:7" x14ac:dyDescent="0.25">
      <c r="B27" s="14" t="s">
        <v>12</v>
      </c>
    </row>
    <row r="28" spans="2:7" x14ac:dyDescent="0.25">
      <c r="B28" t="s">
        <v>13</v>
      </c>
      <c r="C28" s="18">
        <f>D28/10^5</f>
        <v>6.0393000000000002E-2</v>
      </c>
      <c r="D28" s="15">
        <v>6039.3</v>
      </c>
    </row>
    <row r="29" spans="2:7" x14ac:dyDescent="0.25">
      <c r="B29" t="s">
        <v>65</v>
      </c>
      <c r="C29" s="18">
        <f t="shared" ref="C29:C30" si="0">D29/10^5</f>
        <v>173.2450125</v>
      </c>
      <c r="D29" s="15">
        <v>17324501.25</v>
      </c>
    </row>
    <row r="30" spans="2:7" x14ac:dyDescent="0.25">
      <c r="B30" t="s">
        <v>15</v>
      </c>
      <c r="C30" s="18">
        <f t="shared" si="0"/>
        <v>0.14916780000000002</v>
      </c>
      <c r="D30" s="15">
        <v>14916.78</v>
      </c>
    </row>
    <row r="31" spans="2:7" x14ac:dyDescent="0.25">
      <c r="B31" s="14" t="s">
        <v>16</v>
      </c>
      <c r="C31" s="16">
        <f>SUM(C28:C30)</f>
        <v>173.45457329999999</v>
      </c>
      <c r="D31" s="16">
        <f>SUM(D28:D30)</f>
        <v>17345457.330000002</v>
      </c>
    </row>
    <row r="32" spans="2:7" x14ac:dyDescent="0.25">
      <c r="B32" s="14"/>
      <c r="C32" s="18"/>
      <c r="D32" s="14"/>
    </row>
    <row r="33" spans="2:4" x14ac:dyDescent="0.25">
      <c r="B33" s="14" t="s">
        <v>17</v>
      </c>
      <c r="C33" s="18"/>
      <c r="D33" s="14"/>
    </row>
    <row r="34" spans="2:4" x14ac:dyDescent="0.25">
      <c r="B34" t="s">
        <v>18</v>
      </c>
      <c r="C34" s="18">
        <f t="shared" ref="C34:C35" si="1">D34/10^5</f>
        <v>2.9605900000000001E-2</v>
      </c>
      <c r="D34" s="15">
        <v>2960.59</v>
      </c>
    </row>
    <row r="35" spans="2:4" x14ac:dyDescent="0.25">
      <c r="B35" t="s">
        <v>19</v>
      </c>
      <c r="C35" s="18">
        <f t="shared" si="1"/>
        <v>5.7500000000000002E-2</v>
      </c>
      <c r="D35" s="15">
        <v>5750</v>
      </c>
    </row>
    <row r="36" spans="2:4" x14ac:dyDescent="0.25">
      <c r="B36" s="14" t="s">
        <v>21</v>
      </c>
      <c r="C36" s="16">
        <f>SUM(C34:C35)</f>
        <v>8.71059E-2</v>
      </c>
      <c r="D36" s="16">
        <f>SUM(D34:D35)</f>
        <v>8710.59</v>
      </c>
    </row>
    <row r="37" spans="2:4" x14ac:dyDescent="0.25">
      <c r="C37" s="18"/>
    </row>
    <row r="38" spans="2:4" x14ac:dyDescent="0.25">
      <c r="B38" s="14" t="s">
        <v>22</v>
      </c>
      <c r="C38" s="16">
        <f>C36+C31</f>
        <v>173.5416792</v>
      </c>
      <c r="D38" s="16">
        <f>D36+D31</f>
        <v>17354167.920000002</v>
      </c>
    </row>
    <row r="39" spans="2:4" x14ac:dyDescent="0.25">
      <c r="C39" s="18"/>
    </row>
    <row r="40" spans="2:4" x14ac:dyDescent="0.25">
      <c r="B40" s="14" t="s">
        <v>23</v>
      </c>
      <c r="C40" s="18"/>
    </row>
    <row r="41" spans="2:4" x14ac:dyDescent="0.25">
      <c r="B41" s="14" t="s">
        <v>48</v>
      </c>
      <c r="C41" s="18"/>
    </row>
    <row r="42" spans="2:4" x14ac:dyDescent="0.25">
      <c r="B42" t="s">
        <v>66</v>
      </c>
      <c r="C42" s="18">
        <f t="shared" ref="C42:C45" si="2">D42/10^5</f>
        <v>188.07291749999999</v>
      </c>
      <c r="D42" s="15">
        <v>18807291.75</v>
      </c>
    </row>
    <row r="43" spans="2:4" x14ac:dyDescent="0.25">
      <c r="B43" t="s">
        <v>24</v>
      </c>
      <c r="C43" s="18">
        <f t="shared" si="2"/>
        <v>5.4552999999999997E-3</v>
      </c>
      <c r="D43" s="15">
        <v>545.53</v>
      </c>
    </row>
    <row r="44" spans="2:4" x14ac:dyDescent="0.25">
      <c r="B44" t="s">
        <v>25</v>
      </c>
      <c r="C44" s="18">
        <f t="shared" si="2"/>
        <v>99.078423999999998</v>
      </c>
      <c r="D44" s="15">
        <v>9907842.4000000004</v>
      </c>
    </row>
    <row r="45" spans="2:4" x14ac:dyDescent="0.25">
      <c r="B45" t="s">
        <v>26</v>
      </c>
      <c r="C45" s="18">
        <f t="shared" si="2"/>
        <v>5.4759999999999997E-4</v>
      </c>
      <c r="D45" s="15">
        <v>54.76</v>
      </c>
    </row>
    <row r="46" spans="2:4" x14ac:dyDescent="0.25">
      <c r="B46" s="14" t="s">
        <v>53</v>
      </c>
      <c r="C46" s="16">
        <f>SUM(C42:C45)</f>
        <v>287.1573444</v>
      </c>
      <c r="D46" s="16">
        <f>SUM(D42:D45)</f>
        <v>28715734.440000001</v>
      </c>
    </row>
    <row r="47" spans="2:4" x14ac:dyDescent="0.25">
      <c r="B47" s="14"/>
      <c r="C47" s="18"/>
      <c r="D47" s="16"/>
    </row>
    <row r="48" spans="2:4" x14ac:dyDescent="0.25">
      <c r="B48" s="14" t="s">
        <v>28</v>
      </c>
      <c r="C48" s="17">
        <f>C46</f>
        <v>287.1573444</v>
      </c>
      <c r="D48" s="17">
        <f>D46</f>
        <v>28715734.440000001</v>
      </c>
    </row>
    <row r="49" spans="2:4" x14ac:dyDescent="0.25">
      <c r="B49" s="14"/>
      <c r="C49" s="18"/>
      <c r="D49" s="17"/>
    </row>
    <row r="50" spans="2:4" x14ac:dyDescent="0.25">
      <c r="B50" s="14" t="s">
        <v>29</v>
      </c>
      <c r="C50" s="17">
        <f>C38-C48</f>
        <v>-113.6156652</v>
      </c>
      <c r="D50" s="17">
        <f>D38-D48</f>
        <v>-11361566.52</v>
      </c>
    </row>
  </sheetData>
  <mergeCells count="4">
    <mergeCell ref="B5:C5"/>
    <mergeCell ref="B7:G13"/>
    <mergeCell ref="B16:G20"/>
    <mergeCell ref="B14: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FIPL-NCDs</vt:lpstr>
      <vt:lpstr>FEDCO-CPs</vt:lpstr>
      <vt:lpstr>Sheet3</vt:lpstr>
      <vt:lpstr>Sheet1</vt:lpstr>
      <vt:lpstr>Mission Holdings-CG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Rachit</dc:creator>
  <cp:lastModifiedBy>Rachit</cp:lastModifiedBy>
  <dcterms:created xsi:type="dcterms:W3CDTF">2015-06-05T18:17:20Z</dcterms:created>
  <dcterms:modified xsi:type="dcterms:W3CDTF">2023-07-14T11:52:55Z</dcterms:modified>
</cp:coreProperties>
</file>