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 firstSheet="1" activeTab="1"/>
  </bookViews>
  <sheets>
    <sheet name="11KV SF6" sheetId="8" state="hidden" r:id="rId1"/>
    <sheet name="SA-01F" sheetId="10" r:id="rId2"/>
    <sheet name="Led" sheetId="4" state="hidden" r:id="rId3"/>
    <sheet name="RA02_70%" sheetId="5" state="hidden" r:id="rId4"/>
    <sheet name="RA01_F" sheetId="2" state="hidden" r:id="rId5"/>
    <sheet name="Sheet1" sheetId="6" state="hidden" r:id="rId6"/>
  </sheets>
  <definedNames>
    <definedName name="_xlnm.Print_Area" localSheetId="0">'11KV SF6'!$A$1:$G$67</definedName>
    <definedName name="_xlnm.Print_Area" localSheetId="2">Led!$A$1:$G$67</definedName>
    <definedName name="_xlnm.Print_Area" localSheetId="4">RA01_F!$A$1:$G$64</definedName>
    <definedName name="_xlnm.Print_Area" localSheetId="3">'RA02_70%'!$A$1:$G$67</definedName>
    <definedName name="_xlnm.Print_Area" localSheetId="1">'SA-01F'!$A$1:$G$67</definedName>
  </definedNames>
  <calcPr calcId="144525"/>
</workbook>
</file>

<file path=xl/calcChain.xml><?xml version="1.0" encoding="utf-8"?>
<calcChain xmlns="http://schemas.openxmlformats.org/spreadsheetml/2006/main">
  <c r="F47" i="10" l="1"/>
  <c r="G47" i="10"/>
  <c r="I42" i="10" l="1"/>
  <c r="G32" i="10" l="1"/>
  <c r="G26" i="10"/>
  <c r="F53" i="10" l="1"/>
  <c r="G46" i="10"/>
  <c r="F44" i="10"/>
  <c r="F46" i="10" s="1"/>
  <c r="F40" i="10"/>
  <c r="F39" i="10"/>
  <c r="F38" i="10"/>
  <c r="I37" i="10"/>
  <c r="F34" i="10"/>
  <c r="F33" i="10"/>
  <c r="F32" i="10"/>
  <c r="G30" i="10"/>
  <c r="G36" i="10" s="1"/>
  <c r="F28" i="10"/>
  <c r="F27" i="10"/>
  <c r="F26" i="10"/>
  <c r="F30" i="10" s="1"/>
  <c r="F36" i="10" s="1"/>
  <c r="D19" i="10" l="1"/>
  <c r="F53" i="8"/>
  <c r="G46" i="8"/>
  <c r="F46" i="8"/>
  <c r="F40" i="8"/>
  <c r="F39" i="8"/>
  <c r="I37" i="8"/>
  <c r="F34" i="8"/>
  <c r="F33" i="8"/>
  <c r="G30" i="8"/>
  <c r="F30" i="8"/>
  <c r="F36" i="8" s="1"/>
  <c r="F47" i="8" s="1"/>
  <c r="D19" i="8" s="1"/>
  <c r="G32" i="8" l="1"/>
  <c r="G36" i="8" s="1"/>
  <c r="G53" i="5" l="1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<sst xmlns="http://schemas.openxmlformats.org/spreadsheetml/2006/main" count="491" uniqueCount="176">
  <si>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</si>
  <si>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</si>
  <si>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</si>
  <si>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</si>
  <si>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</si>
  <si>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</si>
  <si>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</si>
  <si>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</si>
  <si>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</si>
  <si>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</si>
  <si>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</si>
  <si>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</si>
  <si>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</si>
  <si>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</si>
  <si>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</si>
  <si>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</si>
  <si>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</si>
  <si>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</si>
  <si>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</si>
  <si>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</si>
  <si>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</si>
  <si>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</si>
  <si>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</si>
  <si>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</si>
  <si>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</si>
  <si>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</si>
  <si>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</si>
  <si>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</si>
  <si>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</si>
  <si>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</si>
  <si>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</si>
  <si>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</si>
  <si>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</si>
  <si>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</si>
  <si>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</si>
  <si>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</si>
  <si>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</si>
  <si>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</si>
  <si>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</si>
  <si>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</si>
  <si>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</si>
  <si>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</si>
  <si>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</si>
  <si>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</si>
  <si>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</si>
  <si>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</si>
  <si>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</si>
  <si>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</si>
  <si>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</si>
  <si>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</si>
  <si>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</si>
  <si>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</si>
  <si>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</si>
  <si>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</si>
  <si>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</si>
  <si>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</si>
  <si>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</si>
  <si>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</si>
  <si>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</si>
  <si>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</si>
  <si>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</si>
  <si>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</si>
  <si>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</si>
  <si>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</si>
  <si>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</si>
  <si>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</si>
  <si>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</si>
  <si>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</si>
  <si>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</si>
  <si>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</si>
  <si>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</si>
  <si>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</si>
  <si>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</si>
  <si>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</si>
  <si>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</si>
  <si>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</si>
  <si>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</si>
  <si>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</si>
  <si>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</si>
  <si>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</si>
  <si>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</si>
  <si>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</si>
  <si>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</si>
  <si>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</si>
  <si>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</si>
  <si>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</si>
  <si>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</si>
  <si>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</si>
  <si>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</si>
  <si>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</si>
  <si>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</si>
  <si>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</si>
  <si>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</si>
  <si>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</si>
  <si>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</si>
  <si>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</si>
  <si>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</si>
  <si>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</si>
  <si>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</si>
  <si>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</si>
  <si>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</si>
  <si>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</si>
  <si>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</si>
  <si>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</si>
  <si>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</si>
  <si>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</si>
  <si>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</si>
  <si>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</si>
  <si>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</si>
  <si>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</si>
  <si>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</si>
  <si>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</si>
  <si>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</si>
  <si>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</si>
  <si>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</si>
  <si>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</si>
  <si>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</si>
  <si>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</si>
  <si>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</si>
  <si>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</si>
  <si>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</si>
  <si>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</si>
  <si>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</si>
  <si>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</si>
  <si>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</si>
  <si>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</si>
  <si>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</si>
  <si>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</si>
  <si>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</si>
  <si>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</si>
  <si>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</si>
  <si>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</si>
  <si>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</si>
  <si>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</si>
  <si>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</si>
  <si>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</si>
  <si>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</si>
  <si>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</si>
  <si>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</si>
  <si>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</si>
  <si>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</si>
  <si>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</si>
  <si>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</si>
  <si>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</si>
  <si>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</si>
  <si>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</si>
  <si>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</si>
  <si>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</si>
  <si>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</si>
  <si>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Supply-01</t>
  </si>
  <si>
    <t>CERTIFICATE OF PAYMENT No. 01</t>
  </si>
  <si>
    <t>M/S Salig Ram Jiwan Lal &amp; Co. Patiala</t>
  </si>
  <si>
    <t xml:space="preserve"> SUPPLY Wall Mounted Led 1000 Watt</t>
  </si>
  <si>
    <t>Date of Agreement : TU/CS/PSJ/16-17/15048</t>
  </si>
  <si>
    <t xml:space="preserve">  INVOICE NO. 79324</t>
  </si>
  <si>
    <t>INVOICE No:-</t>
  </si>
  <si>
    <t>AAACC3840KST009</t>
  </si>
  <si>
    <t>AAP-01</t>
  </si>
  <si>
    <t>CERTIFICATE OF PAYMENT No. 01 (Advance Against P.O.)</t>
  </si>
  <si>
    <t>M/S Crompton Greaves Limited</t>
  </si>
  <si>
    <t xml:space="preserve"> Advance Against P.O.</t>
  </si>
  <si>
    <t>Date of Agreement : TU/CS/PSJ/16-17/150052</t>
  </si>
  <si>
    <t xml:space="preserve">  INVOICE NO. TG-MG/0213</t>
  </si>
  <si>
    <t>03262009459</t>
  </si>
  <si>
    <t>M/S GANPATI BATH GALLERY</t>
  </si>
  <si>
    <t xml:space="preserve"> SUPPLY OF COUNTER TOP BASIN</t>
  </si>
  <si>
    <t>Date of Agreement : TU/CS/PSJ/16-17/150091</t>
  </si>
  <si>
    <t>Invoice Date / Bill NO.</t>
  </si>
  <si>
    <t>11530/11500</t>
  </si>
  <si>
    <t>CNS-WHT-601</t>
  </si>
  <si>
    <t>VAT  @ 14.30% on (A)</t>
  </si>
  <si>
    <t>Colliers International (India)</t>
  </si>
  <si>
    <t xml:space="preserve">CERTIFICATE OF PAYMENT No. 01 </t>
  </si>
  <si>
    <t>Recovery - As per PO late delivery clause</t>
  </si>
  <si>
    <t>Less late delivery  @ 0.5% Per day  (Less) on (A+B)</t>
  </si>
  <si>
    <t>Final Bill-01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</si>
</sst>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88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1" fillId="0" borderId="59" xfId="1331" applyFont="1" applyBorder="1" applyAlignment="1">
      <alignment horizontal="center" vertical="top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63" xfId="1331" applyFont="1" applyFill="1" applyBorder="1" applyAlignment="1">
      <alignment vertical="top"/>
    </xf>
    <xf numFmtId="0" fontId="19" fillId="0" borderId="64" xfId="1331" applyFont="1" applyFill="1" applyBorder="1" applyAlignment="1">
      <alignment vertical="top"/>
    </xf>
    <xf numFmtId="0" fontId="19" fillId="0" borderId="65" xfId="1331" applyFont="1" applyFill="1" applyBorder="1" applyAlignment="1">
      <alignment vertical="top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13" fillId="0" borderId="38" xfId="1331" applyFont="1" applyBorder="1" applyAlignment="1">
      <alignment horizontal="center" vertical="center"/>
    </xf>
    <xf numFmtId="0" fontId="17" fillId="2" borderId="84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>
      <alignment vertical="top"/>
    </xf>
    <xf numFmtId="0" fontId="2" fillId="0" borderId="11" xfId="1331" applyFont="1" applyBorder="1" applyAlignment="1">
      <alignment vertical="top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  <xf numFmtId="169" fontId="27" fillId="0" borderId="44" xfId="633" applyNumberFormat="1" applyFont="1" applyFill="1" applyBorder="1" applyAlignment="1">
      <alignment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D17" sqref="D1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158</v>
      </c>
      <c r="C2" s="172"/>
      <c r="D2" s="172"/>
      <c r="E2" s="173"/>
      <c r="F2" s="174" t="s">
        <v>146</v>
      </c>
      <c r="G2" s="175" t="s">
        <v>157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42557</v>
      </c>
    </row>
    <row r="5" spans="1:7" s="183" customFormat="1" ht="15.75">
      <c r="A5" s="177" t="s">
        <v>57</v>
      </c>
      <c r="B5" s="178" t="s">
        <v>159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161</v>
      </c>
      <c r="B12" s="213"/>
      <c r="C12" s="215"/>
      <c r="D12" s="190">
        <v>42507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42556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45000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45000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>
        <v>23335302871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460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7" t="s">
        <v>30</v>
      </c>
      <c r="C25" s="487"/>
      <c r="D25" s="487"/>
      <c r="E25" s="270"/>
      <c r="F25" s="271"/>
      <c r="G25" s="272"/>
    </row>
    <row r="26" spans="1:7" s="281" customFormat="1" ht="21" customHeight="1">
      <c r="A26" s="274" t="s">
        <v>74</v>
      </c>
      <c r="B26" s="501" t="s">
        <v>162</v>
      </c>
      <c r="C26" s="502"/>
      <c r="D26" s="503"/>
      <c r="E26" s="278"/>
      <c r="F26" s="279">
        <v>45000</v>
      </c>
      <c r="G26" s="280"/>
    </row>
    <row r="27" spans="1:7" s="281" customFormat="1" ht="21" customHeight="1">
      <c r="A27" s="274" t="s">
        <v>75</v>
      </c>
      <c r="B27" s="504" t="s">
        <v>155</v>
      </c>
      <c r="C27" s="505"/>
      <c r="D27" s="506"/>
      <c r="E27" s="278"/>
      <c r="F27" s="279"/>
      <c r="G27" s="280"/>
    </row>
    <row r="28" spans="1:7" s="281" customFormat="1" ht="21" customHeight="1">
      <c r="A28" s="274"/>
      <c r="B28" s="507"/>
      <c r="C28" s="508"/>
      <c r="D28" s="509"/>
      <c r="E28" s="278"/>
      <c r="F28" s="279"/>
      <c r="G28" s="280"/>
    </row>
    <row r="29" spans="1:7" s="281" customFormat="1" ht="0.75" customHeight="1">
      <c r="A29" s="282"/>
      <c r="B29" s="494"/>
      <c r="C29" s="494"/>
      <c r="D29" s="494"/>
      <c r="E29" s="283"/>
      <c r="F29" s="284"/>
      <c r="G29" s="285"/>
    </row>
    <row r="30" spans="1:7" s="263" customFormat="1" ht="21" customHeight="1">
      <c r="A30" s="286"/>
      <c r="B30" s="486" t="s">
        <v>31</v>
      </c>
      <c r="C30" s="498"/>
      <c r="D30" s="498"/>
      <c r="E30" s="287"/>
      <c r="F30" s="287">
        <f>SUM(F25:F29)</f>
        <v>45000</v>
      </c>
      <c r="G30" s="288">
        <f>SUM(G25:G29)</f>
        <v>0</v>
      </c>
    </row>
    <row r="31" spans="1:7" s="273" customFormat="1" ht="15">
      <c r="A31" s="269" t="s">
        <v>32</v>
      </c>
      <c r="B31" s="487" t="s">
        <v>33</v>
      </c>
      <c r="C31" s="487"/>
      <c r="D31" s="487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4" t="s">
        <v>103</v>
      </c>
      <c r="C33" s="494"/>
      <c r="D33" s="49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4" t="s">
        <v>139</v>
      </c>
      <c r="C34" s="494"/>
      <c r="D34" s="494"/>
      <c r="E34" s="278"/>
      <c r="F34" s="296">
        <f>G34-E34</f>
        <v>0</v>
      </c>
      <c r="G34" s="293"/>
    </row>
    <row r="35" spans="1:9" s="295" customFormat="1" ht="0.75" customHeight="1">
      <c r="A35" s="297"/>
      <c r="B35" s="494"/>
      <c r="C35" s="494"/>
      <c r="D35" s="494"/>
      <c r="E35" s="298"/>
      <c r="F35" s="299"/>
      <c r="G35" s="300"/>
    </row>
    <row r="36" spans="1:9" s="263" customFormat="1" ht="21" customHeight="1">
      <c r="A36" s="286"/>
      <c r="B36" s="486" t="s">
        <v>35</v>
      </c>
      <c r="C36" s="486"/>
      <c r="D36" s="486"/>
      <c r="E36" s="287"/>
      <c r="F36" s="288">
        <f>SUM(F30:F34)</f>
        <v>45000</v>
      </c>
      <c r="G36" s="288">
        <f>SUM(G30:G34)</f>
        <v>0</v>
      </c>
    </row>
    <row r="37" spans="1:9" s="273" customFormat="1" ht="15">
      <c r="A37" s="269" t="s">
        <v>36</v>
      </c>
      <c r="B37" s="487" t="s">
        <v>37</v>
      </c>
      <c r="C37" s="487"/>
      <c r="D37" s="487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8" t="s">
        <v>148</v>
      </c>
      <c r="C38" s="489"/>
      <c r="D38" s="490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1" t="s">
        <v>105</v>
      </c>
      <c r="C40" s="492"/>
      <c r="D40" s="493"/>
      <c r="E40" s="278"/>
      <c r="F40" s="278">
        <f>G40-E40</f>
        <v>0</v>
      </c>
      <c r="G40" s="293"/>
    </row>
    <row r="41" spans="1:9" ht="0.75" customHeight="1">
      <c r="A41" s="301"/>
      <c r="B41" s="491"/>
      <c r="C41" s="492"/>
      <c r="D41" s="493"/>
      <c r="E41" s="278"/>
      <c r="F41" s="278"/>
      <c r="G41" s="293"/>
    </row>
    <row r="42" spans="1:9" s="263" customFormat="1" ht="21" customHeight="1">
      <c r="A42" s="303"/>
      <c r="B42" s="486" t="s">
        <v>39</v>
      </c>
      <c r="C42" s="486"/>
      <c r="D42" s="486"/>
      <c r="E42" s="287"/>
      <c r="F42" s="287"/>
      <c r="G42" s="288"/>
    </row>
    <row r="43" spans="1:9" s="273" customFormat="1" ht="15">
      <c r="A43" s="269" t="s">
        <v>41</v>
      </c>
      <c r="B43" s="487" t="s">
        <v>106</v>
      </c>
      <c r="C43" s="487"/>
      <c r="D43" s="48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91"/>
      <c r="C45" s="492"/>
      <c r="D45" s="493"/>
      <c r="E45" s="278"/>
      <c r="F45" s="278"/>
      <c r="G45" s="293"/>
    </row>
    <row r="46" spans="1:9" s="263" customFormat="1" ht="21" customHeight="1">
      <c r="A46" s="303"/>
      <c r="B46" s="486" t="s">
        <v>107</v>
      </c>
      <c r="C46" s="486"/>
      <c r="D46" s="486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6" t="s">
        <v>108</v>
      </c>
      <c r="C47" s="486"/>
      <c r="D47" s="486"/>
      <c r="E47" s="287"/>
      <c r="F47" s="287">
        <f>F36</f>
        <v>45000</v>
      </c>
      <c r="G47" s="288"/>
    </row>
    <row r="48" spans="1:9" s="273" customFormat="1" ht="15">
      <c r="A48" s="269" t="s">
        <v>109</v>
      </c>
      <c r="B48" s="487" t="s">
        <v>110</v>
      </c>
      <c r="C48" s="487"/>
      <c r="D48" s="487"/>
      <c r="E48" s="289"/>
      <c r="F48" s="290"/>
      <c r="G48" s="291"/>
    </row>
    <row r="49" spans="1:7" s="295" customFormat="1" ht="21" customHeight="1">
      <c r="A49" s="274" t="s">
        <v>111</v>
      </c>
      <c r="B49" s="494" t="s">
        <v>112</v>
      </c>
      <c r="C49" s="495"/>
      <c r="D49" s="495"/>
      <c r="E49" s="278"/>
      <c r="F49" s="278"/>
      <c r="G49" s="304"/>
    </row>
    <row r="50" spans="1:7" s="295" customFormat="1" ht="21" customHeight="1">
      <c r="A50" s="274" t="s">
        <v>113</v>
      </c>
      <c r="B50" s="494" t="s">
        <v>114</v>
      </c>
      <c r="C50" s="495"/>
      <c r="D50" s="495"/>
      <c r="E50" s="278"/>
      <c r="F50" s="278"/>
      <c r="G50" s="304"/>
    </row>
    <row r="51" spans="1:7" s="295" customFormat="1" ht="21" customHeight="1">
      <c r="A51" s="305" t="s">
        <v>115</v>
      </c>
      <c r="B51" s="494" t="s">
        <v>116</v>
      </c>
      <c r="C51" s="494"/>
      <c r="D51" s="494"/>
      <c r="E51" s="278"/>
      <c r="F51" s="278"/>
      <c r="G51" s="304"/>
    </row>
    <row r="52" spans="1:7" s="295" customFormat="1" ht="0.75" customHeight="1">
      <c r="A52" s="282"/>
      <c r="B52" s="496"/>
      <c r="C52" s="497"/>
      <c r="D52" s="497"/>
      <c r="E52" s="306"/>
      <c r="F52" s="283"/>
      <c r="G52" s="307"/>
    </row>
    <row r="53" spans="1:7" s="263" customFormat="1" ht="21" customHeight="1">
      <c r="A53" s="286"/>
      <c r="B53" s="486" t="s">
        <v>117</v>
      </c>
      <c r="C53" s="486"/>
      <c r="D53" s="486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8" t="s">
        <v>118</v>
      </c>
      <c r="C54" s="469"/>
      <c r="D54" s="469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0" t="s">
        <v>49</v>
      </c>
      <c r="B58" s="471"/>
      <c r="C58" s="472"/>
      <c r="D58" s="472"/>
      <c r="E58" s="472"/>
      <c r="F58" s="472"/>
      <c r="G58" s="473"/>
    </row>
    <row r="59" spans="1:7" ht="15.75" customHeight="1">
      <c r="A59" s="474" t="s">
        <v>50</v>
      </c>
      <c r="B59" s="475"/>
      <c r="C59" s="475"/>
      <c r="D59" s="475"/>
      <c r="E59" s="476"/>
      <c r="F59" s="474" t="s">
        <v>122</v>
      </c>
      <c r="G59" s="476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7"/>
      <c r="E61" s="478"/>
      <c r="F61" s="477" t="s">
        <v>123</v>
      </c>
      <c r="G61" s="478"/>
    </row>
    <row r="62" spans="1:7" ht="15.75" customHeight="1">
      <c r="A62" s="470" t="s">
        <v>52</v>
      </c>
      <c r="B62" s="471"/>
      <c r="C62" s="472"/>
      <c r="D62" s="472"/>
      <c r="E62" s="472"/>
      <c r="F62" s="472"/>
      <c r="G62" s="473"/>
    </row>
    <row r="63" spans="1:7" ht="15.75" customHeight="1">
      <c r="A63" s="474" t="s">
        <v>82</v>
      </c>
      <c r="B63" s="475"/>
      <c r="C63" s="479"/>
      <c r="D63" s="479"/>
      <c r="E63" s="479"/>
      <c r="F63" s="479"/>
      <c r="G63" s="480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1" t="s">
        <v>126</v>
      </c>
      <c r="E65" s="482"/>
      <c r="F65" s="481"/>
      <c r="G65" s="482"/>
    </row>
    <row r="66" spans="1:7" ht="4.5" hidden="1" customHeight="1">
      <c r="A66" s="483"/>
      <c r="B66" s="484"/>
      <c r="C66" s="484"/>
      <c r="D66" s="484"/>
      <c r="E66" s="484"/>
      <c r="F66" s="484"/>
      <c r="G66" s="485"/>
    </row>
    <row r="67" spans="1:7" ht="20.100000000000001" customHeight="1" thickBot="1">
      <c r="A67" s="463" t="s">
        <v>127</v>
      </c>
      <c r="B67" s="464"/>
      <c r="C67" s="465"/>
      <c r="D67" s="466"/>
      <c r="E67" s="466"/>
      <c r="F67" s="466"/>
      <c r="G67" s="467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zoomScaleNormal="100" zoomScaleSheetLayoutView="100" zoomScalePageLayoutView="33" workbookViewId="0">
      <selection activeCell="H9" sqref="H9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510" t="s">
        <v>1</v>
      </c>
      <c r="C1" s="510"/>
      <c r="D1" s="510"/>
      <c r="E1" s="510"/>
      <c r="F1" s="510"/>
      <c r="G1" s="168"/>
    </row>
    <row r="2" spans="1:7" ht="24.75" customHeight="1">
      <c r="A2" s="170"/>
      <c r="B2" s="511" t="s">
        <v>172</v>
      </c>
      <c r="C2" s="512"/>
      <c r="D2" s="512"/>
      <c r="E2" s="513"/>
      <c r="F2" s="174" t="s">
        <v>146</v>
      </c>
      <c r="G2" s="175" t="s">
        <v>175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42703</v>
      </c>
    </row>
    <row r="5" spans="1:7" s="183" customFormat="1" ht="15.75">
      <c r="A5" s="177" t="s">
        <v>57</v>
      </c>
      <c r="B5" s="178" t="s">
        <v>164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514" t="s">
        <v>165</v>
      </c>
      <c r="C6" s="515"/>
      <c r="D6" s="516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42702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.75">
      <c r="A12" s="209" t="s">
        <v>166</v>
      </c>
      <c r="B12" s="213"/>
      <c r="C12" s="215"/>
      <c r="D12" s="187">
        <v>42662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104242</v>
      </c>
      <c r="E15" s="228"/>
      <c r="F15" s="229"/>
      <c r="G15" s="230"/>
    </row>
    <row r="16" spans="1:7" ht="15">
      <c r="A16" s="220" t="s">
        <v>15</v>
      </c>
      <c r="B16" s="221"/>
      <c r="C16" s="226"/>
      <c r="D16" s="231"/>
      <c r="E16" s="232"/>
      <c r="F16" s="233"/>
      <c r="G16" s="234"/>
    </row>
    <row r="17" spans="1:7" ht="16.5" thickBot="1">
      <c r="A17" s="235" t="s">
        <v>167</v>
      </c>
      <c r="B17" s="191"/>
      <c r="C17" s="236" t="s">
        <v>168</v>
      </c>
      <c r="D17" s="187">
        <v>42678</v>
      </c>
      <c r="E17" s="237"/>
      <c r="F17" s="238"/>
      <c r="G17" s="239"/>
    </row>
    <row r="18" spans="1:7" ht="15">
      <c r="A18" s="235" t="s">
        <v>101</v>
      </c>
      <c r="B18" s="191"/>
      <c r="C18" s="240"/>
      <c r="D18" s="241">
        <v>104242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100594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163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461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7" t="s">
        <v>30</v>
      </c>
      <c r="C25" s="487"/>
      <c r="D25" s="487"/>
      <c r="E25" s="270"/>
      <c r="F25" s="271"/>
      <c r="G25" s="272"/>
    </row>
    <row r="26" spans="1:7" s="281" customFormat="1" ht="21" customHeight="1">
      <c r="A26" s="274" t="s">
        <v>74</v>
      </c>
      <c r="B26" s="504" t="s">
        <v>169</v>
      </c>
      <c r="C26" s="505"/>
      <c r="D26" s="506"/>
      <c r="E26" s="278"/>
      <c r="F26" s="278">
        <f>G26-E26</f>
        <v>91200</v>
      </c>
      <c r="G26" s="280">
        <f>78375+12825</f>
        <v>91200</v>
      </c>
    </row>
    <row r="27" spans="1:7" s="281" customFormat="1" ht="21" customHeight="1">
      <c r="A27" s="274" t="s">
        <v>75</v>
      </c>
      <c r="B27" s="504"/>
      <c r="C27" s="505"/>
      <c r="D27" s="506"/>
      <c r="E27" s="278"/>
      <c r="F27" s="278">
        <f>G27-E27</f>
        <v>0</v>
      </c>
      <c r="G27" s="280"/>
    </row>
    <row r="28" spans="1:7" s="281" customFormat="1" ht="21" customHeight="1">
      <c r="A28" s="274"/>
      <c r="B28" s="507"/>
      <c r="C28" s="508"/>
      <c r="D28" s="509"/>
      <c r="E28" s="278"/>
      <c r="F28" s="278">
        <f>G28-E28</f>
        <v>0</v>
      </c>
      <c r="G28" s="280"/>
    </row>
    <row r="29" spans="1:7" s="281" customFormat="1" ht="0.75" customHeight="1">
      <c r="A29" s="282"/>
      <c r="B29" s="494"/>
      <c r="C29" s="494"/>
      <c r="D29" s="494"/>
      <c r="E29" s="283"/>
      <c r="F29" s="284"/>
      <c r="G29" s="285"/>
    </row>
    <row r="30" spans="1:7" s="263" customFormat="1" ht="21" customHeight="1">
      <c r="A30" s="286"/>
      <c r="B30" s="486" t="s">
        <v>31</v>
      </c>
      <c r="C30" s="498"/>
      <c r="D30" s="498"/>
      <c r="E30" s="287"/>
      <c r="F30" s="287">
        <f>SUM(F25:F29)</f>
        <v>91200</v>
      </c>
      <c r="G30" s="288">
        <f>SUM(G25:G29)</f>
        <v>91200</v>
      </c>
    </row>
    <row r="31" spans="1:7" s="273" customFormat="1" ht="15">
      <c r="A31" s="269" t="s">
        <v>32</v>
      </c>
      <c r="B31" s="487" t="s">
        <v>33</v>
      </c>
      <c r="C31" s="487"/>
      <c r="D31" s="487"/>
      <c r="E31" s="289"/>
      <c r="F31" s="290"/>
      <c r="G31" s="291"/>
    </row>
    <row r="32" spans="1:7" s="281" customFormat="1" ht="14.25">
      <c r="A32" s="292" t="s">
        <v>77</v>
      </c>
      <c r="B32" s="499" t="s">
        <v>170</v>
      </c>
      <c r="C32" s="499"/>
      <c r="D32" s="499"/>
      <c r="E32" s="278"/>
      <c r="F32" s="278">
        <f>G32-E32</f>
        <v>13042</v>
      </c>
      <c r="G32" s="293">
        <f>ROUND(G30*14.3%,0)</f>
        <v>13042</v>
      </c>
    </row>
    <row r="33" spans="1:9" s="295" customFormat="1" ht="14.25">
      <c r="A33" s="274" t="s">
        <v>78</v>
      </c>
      <c r="B33" s="494" t="s">
        <v>103</v>
      </c>
      <c r="C33" s="494"/>
      <c r="D33" s="49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4" t="s">
        <v>139</v>
      </c>
      <c r="C34" s="494"/>
      <c r="D34" s="494"/>
      <c r="E34" s="278"/>
      <c r="F34" s="296">
        <f>G34-E34</f>
        <v>0</v>
      </c>
      <c r="G34" s="293"/>
    </row>
    <row r="35" spans="1:9" s="295" customFormat="1" ht="0.75" customHeight="1">
      <c r="A35" s="297"/>
      <c r="B35" s="494"/>
      <c r="C35" s="494"/>
      <c r="D35" s="494"/>
      <c r="E35" s="298"/>
      <c r="F35" s="299"/>
      <c r="G35" s="300"/>
    </row>
    <row r="36" spans="1:9" s="263" customFormat="1" ht="21" customHeight="1">
      <c r="A36" s="286"/>
      <c r="B36" s="486" t="s">
        <v>35</v>
      </c>
      <c r="C36" s="486"/>
      <c r="D36" s="486"/>
      <c r="E36" s="287"/>
      <c r="F36" s="288">
        <f>SUM(F30:F34)</f>
        <v>104242</v>
      </c>
      <c r="G36" s="288">
        <f>SUM(G30:G34)</f>
        <v>104242</v>
      </c>
    </row>
    <row r="37" spans="1:9" s="273" customFormat="1" ht="15">
      <c r="A37" s="269" t="s">
        <v>36</v>
      </c>
      <c r="B37" s="487" t="s">
        <v>37</v>
      </c>
      <c r="C37" s="487"/>
      <c r="D37" s="487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8" t="s">
        <v>148</v>
      </c>
      <c r="C38" s="489"/>
      <c r="D38" s="490"/>
      <c r="E38" s="278"/>
      <c r="F38" s="278">
        <f>G38-E38</f>
        <v>0</v>
      </c>
      <c r="G38" s="278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1" t="s">
        <v>105</v>
      </c>
      <c r="C40" s="492"/>
      <c r="D40" s="493"/>
      <c r="E40" s="278"/>
      <c r="F40" s="278">
        <f>G40-E40</f>
        <v>0</v>
      </c>
      <c r="G40" s="293"/>
    </row>
    <row r="41" spans="1:9" ht="0.75" customHeight="1">
      <c r="A41" s="301"/>
      <c r="B41" s="491"/>
      <c r="C41" s="492"/>
      <c r="D41" s="493"/>
      <c r="E41" s="278"/>
      <c r="F41" s="278"/>
      <c r="G41" s="293"/>
    </row>
    <row r="42" spans="1:9" s="263" customFormat="1" ht="21" customHeight="1">
      <c r="A42" s="303"/>
      <c r="B42" s="486" t="s">
        <v>39</v>
      </c>
      <c r="C42" s="486"/>
      <c r="D42" s="486"/>
      <c r="E42" s="287"/>
      <c r="F42" s="287"/>
      <c r="G42" s="288"/>
      <c r="I42" s="263">
        <f>104242-3648</f>
        <v>100594</v>
      </c>
    </row>
    <row r="43" spans="1:9" s="273" customFormat="1" ht="15">
      <c r="A43" s="269" t="s">
        <v>41</v>
      </c>
      <c r="B43" s="487" t="s">
        <v>173</v>
      </c>
      <c r="C43" s="487"/>
      <c r="D43" s="48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174</v>
      </c>
      <c r="C44" s="489"/>
      <c r="D44" s="490"/>
      <c r="E44" s="457"/>
      <c r="F44" s="278">
        <f>G44-E44</f>
        <v>-3648</v>
      </c>
      <c r="G44" s="587">
        <v>-3648</v>
      </c>
    </row>
    <row r="45" spans="1:9" ht="0.75" customHeight="1">
      <c r="A45" s="301"/>
      <c r="B45" s="491"/>
      <c r="C45" s="492"/>
      <c r="D45" s="493"/>
      <c r="E45" s="278"/>
      <c r="F45" s="278"/>
      <c r="G45" s="293"/>
    </row>
    <row r="46" spans="1:9" s="263" customFormat="1" ht="21" customHeight="1">
      <c r="A46" s="303"/>
      <c r="B46" s="486" t="s">
        <v>107</v>
      </c>
      <c r="C46" s="486"/>
      <c r="D46" s="486"/>
      <c r="E46" s="287">
        <v>0</v>
      </c>
      <c r="F46" s="287">
        <f t="shared" ref="F46:G46" si="0">SUM(F43:F45)</f>
        <v>-3648</v>
      </c>
      <c r="G46" s="288">
        <f t="shared" si="0"/>
        <v>-3648</v>
      </c>
    </row>
    <row r="47" spans="1:9" s="263" customFormat="1" ht="21" customHeight="1">
      <c r="A47" s="286"/>
      <c r="B47" s="486" t="s">
        <v>108</v>
      </c>
      <c r="C47" s="486"/>
      <c r="D47" s="486"/>
      <c r="E47" s="287"/>
      <c r="F47" s="288">
        <f>F36+F42+F46</f>
        <v>100594</v>
      </c>
      <c r="G47" s="288">
        <f>G36+G42+G46</f>
        <v>100594</v>
      </c>
    </row>
    <row r="48" spans="1:9" s="273" customFormat="1" ht="15">
      <c r="A48" s="269" t="s">
        <v>109</v>
      </c>
      <c r="B48" s="487" t="s">
        <v>110</v>
      </c>
      <c r="C48" s="487"/>
      <c r="D48" s="487"/>
      <c r="E48" s="289"/>
      <c r="F48" s="290"/>
      <c r="G48" s="291"/>
    </row>
    <row r="49" spans="1:7" s="295" customFormat="1" ht="21" customHeight="1">
      <c r="A49" s="274" t="s">
        <v>111</v>
      </c>
      <c r="B49" s="494" t="s">
        <v>112</v>
      </c>
      <c r="C49" s="495"/>
      <c r="D49" s="495"/>
      <c r="E49" s="278"/>
      <c r="F49" s="278"/>
      <c r="G49" s="304"/>
    </row>
    <row r="50" spans="1:7" s="295" customFormat="1" ht="21" customHeight="1">
      <c r="A50" s="274" t="s">
        <v>113</v>
      </c>
      <c r="B50" s="494" t="s">
        <v>114</v>
      </c>
      <c r="C50" s="495"/>
      <c r="D50" s="495"/>
      <c r="E50" s="278"/>
      <c r="F50" s="278"/>
      <c r="G50" s="304"/>
    </row>
    <row r="51" spans="1:7" s="295" customFormat="1" ht="21" customHeight="1">
      <c r="A51" s="305" t="s">
        <v>115</v>
      </c>
      <c r="B51" s="494" t="s">
        <v>116</v>
      </c>
      <c r="C51" s="494"/>
      <c r="D51" s="494"/>
      <c r="E51" s="278"/>
      <c r="F51" s="278"/>
      <c r="G51" s="304"/>
    </row>
    <row r="52" spans="1:7" s="295" customFormat="1" ht="0.75" customHeight="1">
      <c r="A52" s="282"/>
      <c r="B52" s="496"/>
      <c r="C52" s="497"/>
      <c r="D52" s="497"/>
      <c r="E52" s="306"/>
      <c r="F52" s="283"/>
      <c r="G52" s="307"/>
    </row>
    <row r="53" spans="1:7" s="263" customFormat="1" ht="21" customHeight="1">
      <c r="A53" s="286"/>
      <c r="B53" s="486" t="s">
        <v>117</v>
      </c>
      <c r="C53" s="486"/>
      <c r="D53" s="486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8" t="s">
        <v>118</v>
      </c>
      <c r="C54" s="469"/>
      <c r="D54" s="469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0" t="s">
        <v>49</v>
      </c>
      <c r="B58" s="471"/>
      <c r="C58" s="472"/>
      <c r="D58" s="472"/>
      <c r="E58" s="472"/>
      <c r="F58" s="472"/>
      <c r="G58" s="473"/>
    </row>
    <row r="59" spans="1:7" ht="15.75" customHeight="1">
      <c r="A59" s="474" t="s">
        <v>50</v>
      </c>
      <c r="B59" s="475"/>
      <c r="C59" s="475"/>
      <c r="D59" s="475"/>
      <c r="E59" s="476"/>
      <c r="F59" s="474" t="s">
        <v>171</v>
      </c>
      <c r="G59" s="476"/>
    </row>
    <row r="60" spans="1:7" ht="42.75" customHeight="1">
      <c r="A60" s="477"/>
      <c r="B60" s="478"/>
      <c r="C60" s="462"/>
      <c r="D60" s="477"/>
      <c r="E60" s="478"/>
      <c r="F60" s="477"/>
      <c r="G60" s="478"/>
    </row>
    <row r="61" spans="1:7" ht="12.75">
      <c r="A61" s="325" t="s">
        <v>81</v>
      </c>
      <c r="B61" s="326"/>
      <c r="C61" s="327" t="s">
        <v>94</v>
      </c>
      <c r="D61" s="477"/>
      <c r="E61" s="478"/>
      <c r="F61" s="477" t="s">
        <v>123</v>
      </c>
      <c r="G61" s="478"/>
    </row>
    <row r="62" spans="1:7" ht="15.75" customHeight="1">
      <c r="A62" s="470" t="s">
        <v>52</v>
      </c>
      <c r="B62" s="471"/>
      <c r="C62" s="472"/>
      <c r="D62" s="472"/>
      <c r="E62" s="472"/>
      <c r="F62" s="472"/>
      <c r="G62" s="473"/>
    </row>
    <row r="63" spans="1:7" ht="15.75" customHeight="1">
      <c r="A63" s="474" t="s">
        <v>82</v>
      </c>
      <c r="B63" s="475"/>
      <c r="C63" s="479"/>
      <c r="D63" s="479"/>
      <c r="E63" s="479"/>
      <c r="F63" s="479"/>
      <c r="G63" s="480"/>
    </row>
    <row r="64" spans="1:7" ht="51.75" customHeight="1">
      <c r="A64" s="477"/>
      <c r="B64" s="478"/>
      <c r="C64" s="324"/>
      <c r="D64" s="477"/>
      <c r="E64" s="478"/>
      <c r="F64" s="477"/>
      <c r="G64" s="478"/>
    </row>
    <row r="65" spans="1:7" ht="12.75" customHeight="1" thickBot="1">
      <c r="A65" s="328" t="s">
        <v>124</v>
      </c>
      <c r="B65" s="329"/>
      <c r="C65" s="330" t="s">
        <v>125</v>
      </c>
      <c r="D65" s="481" t="s">
        <v>126</v>
      </c>
      <c r="E65" s="482"/>
      <c r="F65" s="481"/>
      <c r="G65" s="482"/>
    </row>
    <row r="66" spans="1:7" ht="4.5" hidden="1" customHeight="1">
      <c r="A66" s="483"/>
      <c r="B66" s="484"/>
      <c r="C66" s="484"/>
      <c r="D66" s="484"/>
      <c r="E66" s="484"/>
      <c r="F66" s="484"/>
      <c r="G66" s="485"/>
    </row>
    <row r="67" spans="1:7" ht="20.100000000000001" customHeight="1" thickBot="1">
      <c r="A67" s="463" t="s">
        <v>127</v>
      </c>
      <c r="B67" s="464"/>
      <c r="C67" s="465"/>
      <c r="D67" s="466"/>
      <c r="E67" s="466"/>
      <c r="F67" s="466"/>
      <c r="G67" s="467"/>
    </row>
  </sheetData>
  <mergeCells count="51">
    <mergeCell ref="B29:D29"/>
    <mergeCell ref="B1:F1"/>
    <mergeCell ref="B2:E2"/>
    <mergeCell ref="B6:D6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F60:G60"/>
    <mergeCell ref="A64:B64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D64:E64"/>
    <mergeCell ref="F64:G64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A60:B60"/>
    <mergeCell ref="D60:E60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C22" sqref="C2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.75">
      <c r="A5" s="177" t="s">
        <v>57</v>
      </c>
      <c r="B5" s="178" t="s">
        <v>151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152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42529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42545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230658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230658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2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7" t="s">
        <v>30</v>
      </c>
      <c r="C25" s="487"/>
      <c r="D25" s="487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154</v>
      </c>
      <c r="C26" s="276"/>
      <c r="D26" s="277"/>
      <c r="E26" s="278"/>
      <c r="F26" s="279">
        <v>230658</v>
      </c>
      <c r="G26" s="280"/>
    </row>
    <row r="27" spans="1:7" s="281" customFormat="1" ht="21" customHeight="1">
      <c r="A27" s="274" t="s">
        <v>75</v>
      </c>
      <c r="B27" s="275" t="s">
        <v>155</v>
      </c>
      <c r="C27" s="276"/>
      <c r="D27" s="277"/>
      <c r="E27" s="278"/>
      <c r="F27" s="279"/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94"/>
      <c r="C29" s="494"/>
      <c r="D29" s="494"/>
      <c r="E29" s="283"/>
      <c r="F29" s="284"/>
      <c r="G29" s="285"/>
    </row>
    <row r="30" spans="1:7" s="263" customFormat="1" ht="21" customHeight="1">
      <c r="A30" s="286"/>
      <c r="B30" s="486" t="s">
        <v>31</v>
      </c>
      <c r="C30" s="498"/>
      <c r="D30" s="498"/>
      <c r="E30" s="287"/>
      <c r="F30" s="287">
        <f>SUM(F25:F29)</f>
        <v>230658</v>
      </c>
      <c r="G30" s="288">
        <f>SUM(G25:G29)</f>
        <v>0</v>
      </c>
    </row>
    <row r="31" spans="1:7" s="273" customFormat="1" ht="15">
      <c r="A31" s="269" t="s">
        <v>32</v>
      </c>
      <c r="B31" s="487" t="s">
        <v>33</v>
      </c>
      <c r="C31" s="487"/>
      <c r="D31" s="487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4" t="s">
        <v>103</v>
      </c>
      <c r="C33" s="494"/>
      <c r="D33" s="494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4" t="s">
        <v>139</v>
      </c>
      <c r="C34" s="494"/>
      <c r="D34" s="494"/>
      <c r="E34" s="278"/>
      <c r="F34" s="296">
        <f>G34-E34</f>
        <v>0</v>
      </c>
      <c r="G34" s="293"/>
    </row>
    <row r="35" spans="1:9" s="295" customFormat="1" ht="0.75" customHeight="1">
      <c r="A35" s="297"/>
      <c r="B35" s="494"/>
      <c r="C35" s="494"/>
      <c r="D35" s="494"/>
      <c r="E35" s="298"/>
      <c r="F35" s="299"/>
      <c r="G35" s="300"/>
    </row>
    <row r="36" spans="1:9" s="263" customFormat="1" ht="21" customHeight="1">
      <c r="A36" s="286"/>
      <c r="B36" s="486" t="s">
        <v>35</v>
      </c>
      <c r="C36" s="486"/>
      <c r="D36" s="486"/>
      <c r="E36" s="287"/>
      <c r="F36" s="288">
        <f>SUM(F30:F34)</f>
        <v>230658</v>
      </c>
      <c r="G36" s="288">
        <f>SUM(G30:G34)</f>
        <v>0</v>
      </c>
    </row>
    <row r="37" spans="1:9" s="273" customFormat="1" ht="15">
      <c r="A37" s="269" t="s">
        <v>36</v>
      </c>
      <c r="B37" s="487" t="s">
        <v>37</v>
      </c>
      <c r="C37" s="487"/>
      <c r="D37" s="487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8" t="s">
        <v>148</v>
      </c>
      <c r="C38" s="489"/>
      <c r="D38" s="490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91" t="s">
        <v>105</v>
      </c>
      <c r="C40" s="492"/>
      <c r="D40" s="493"/>
      <c r="E40" s="278"/>
      <c r="F40" s="278">
        <f>G40-E40</f>
        <v>0</v>
      </c>
      <c r="G40" s="293"/>
    </row>
    <row r="41" spans="1:9" ht="0.75" customHeight="1">
      <c r="A41" s="301"/>
      <c r="B41" s="491"/>
      <c r="C41" s="492"/>
      <c r="D41" s="493"/>
      <c r="E41" s="278"/>
      <c r="F41" s="278"/>
      <c r="G41" s="293"/>
    </row>
    <row r="42" spans="1:9" s="263" customFormat="1" ht="21" customHeight="1">
      <c r="A42" s="303"/>
      <c r="B42" s="486" t="s">
        <v>39</v>
      </c>
      <c r="C42" s="486"/>
      <c r="D42" s="486"/>
      <c r="E42" s="287"/>
      <c r="F42" s="287"/>
      <c r="G42" s="288"/>
    </row>
    <row r="43" spans="1:9" s="273" customFormat="1" ht="15">
      <c r="A43" s="269" t="s">
        <v>41</v>
      </c>
      <c r="B43" s="487" t="s">
        <v>106</v>
      </c>
      <c r="C43" s="487"/>
      <c r="D43" s="48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91"/>
      <c r="C45" s="492"/>
      <c r="D45" s="493"/>
      <c r="E45" s="278"/>
      <c r="F45" s="278"/>
      <c r="G45" s="293"/>
    </row>
    <row r="46" spans="1:9" s="263" customFormat="1" ht="21" customHeight="1">
      <c r="A46" s="303"/>
      <c r="B46" s="486" t="s">
        <v>107</v>
      </c>
      <c r="C46" s="486"/>
      <c r="D46" s="486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6" t="s">
        <v>108</v>
      </c>
      <c r="C47" s="486"/>
      <c r="D47" s="486"/>
      <c r="E47" s="287"/>
      <c r="F47" s="287">
        <f>F36</f>
        <v>230658</v>
      </c>
      <c r="G47" s="288"/>
    </row>
    <row r="48" spans="1:9" s="273" customFormat="1" ht="15">
      <c r="A48" s="269" t="s">
        <v>109</v>
      </c>
      <c r="B48" s="487" t="s">
        <v>110</v>
      </c>
      <c r="C48" s="487"/>
      <c r="D48" s="487"/>
      <c r="E48" s="289"/>
      <c r="F48" s="290"/>
      <c r="G48" s="291"/>
    </row>
    <row r="49" spans="1:7" s="295" customFormat="1" ht="21" customHeight="1">
      <c r="A49" s="274" t="s">
        <v>111</v>
      </c>
      <c r="B49" s="494" t="s">
        <v>112</v>
      </c>
      <c r="C49" s="495"/>
      <c r="D49" s="495"/>
      <c r="E49" s="278"/>
      <c r="F49" s="278"/>
      <c r="G49" s="304"/>
    </row>
    <row r="50" spans="1:7" s="295" customFormat="1" ht="21" customHeight="1">
      <c r="A50" s="274" t="s">
        <v>113</v>
      </c>
      <c r="B50" s="494" t="s">
        <v>114</v>
      </c>
      <c r="C50" s="495"/>
      <c r="D50" s="495"/>
      <c r="E50" s="278"/>
      <c r="F50" s="278"/>
      <c r="G50" s="304"/>
    </row>
    <row r="51" spans="1:7" s="295" customFormat="1" ht="21" customHeight="1">
      <c r="A51" s="305" t="s">
        <v>115</v>
      </c>
      <c r="B51" s="494" t="s">
        <v>116</v>
      </c>
      <c r="C51" s="494"/>
      <c r="D51" s="494"/>
      <c r="E51" s="278"/>
      <c r="F51" s="278"/>
      <c r="G51" s="304"/>
    </row>
    <row r="52" spans="1:7" s="295" customFormat="1" ht="0.75" customHeight="1">
      <c r="A52" s="282"/>
      <c r="B52" s="496"/>
      <c r="C52" s="497"/>
      <c r="D52" s="497"/>
      <c r="E52" s="306"/>
      <c r="F52" s="283"/>
      <c r="G52" s="307"/>
    </row>
    <row r="53" spans="1:7" s="263" customFormat="1" ht="21" customHeight="1">
      <c r="A53" s="286"/>
      <c r="B53" s="486" t="s">
        <v>117</v>
      </c>
      <c r="C53" s="486"/>
      <c r="D53" s="486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68" t="s">
        <v>118</v>
      </c>
      <c r="C54" s="469"/>
      <c r="D54" s="469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0" t="s">
        <v>49</v>
      </c>
      <c r="B58" s="471"/>
      <c r="C58" s="472"/>
      <c r="D58" s="472"/>
      <c r="E58" s="472"/>
      <c r="F58" s="472"/>
      <c r="G58" s="473"/>
    </row>
    <row r="59" spans="1:7" ht="15.75" customHeight="1">
      <c r="A59" s="474" t="s">
        <v>50</v>
      </c>
      <c r="B59" s="475"/>
      <c r="C59" s="475"/>
      <c r="D59" s="475"/>
      <c r="E59" s="476"/>
      <c r="F59" s="474" t="s">
        <v>122</v>
      </c>
      <c r="G59" s="476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7"/>
      <c r="E61" s="478"/>
      <c r="F61" s="477" t="s">
        <v>123</v>
      </c>
      <c r="G61" s="478"/>
    </row>
    <row r="62" spans="1:7" ht="15.75" customHeight="1">
      <c r="A62" s="470" t="s">
        <v>52</v>
      </c>
      <c r="B62" s="471"/>
      <c r="C62" s="472"/>
      <c r="D62" s="472"/>
      <c r="E62" s="472"/>
      <c r="F62" s="472"/>
      <c r="G62" s="473"/>
    </row>
    <row r="63" spans="1:7" ht="15.75" customHeight="1">
      <c r="A63" s="474" t="s">
        <v>82</v>
      </c>
      <c r="B63" s="475"/>
      <c r="C63" s="479"/>
      <c r="D63" s="479"/>
      <c r="E63" s="479"/>
      <c r="F63" s="479"/>
      <c r="G63" s="480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1" t="s">
        <v>126</v>
      </c>
      <c r="E65" s="482"/>
      <c r="F65" s="481"/>
      <c r="G65" s="482"/>
    </row>
    <row r="66" spans="1:7" ht="4.5" hidden="1" customHeight="1">
      <c r="A66" s="483"/>
      <c r="B66" s="484"/>
      <c r="C66" s="484"/>
      <c r="D66" s="484"/>
      <c r="E66" s="484"/>
      <c r="F66" s="484"/>
      <c r="G66" s="485"/>
    </row>
    <row r="67" spans="1:7" ht="20.100000000000001" customHeight="1" thickBot="1">
      <c r="A67" s="463" t="s">
        <v>127</v>
      </c>
      <c r="B67" s="464"/>
      <c r="C67" s="465"/>
      <c r="D67" s="466"/>
      <c r="E67" s="466"/>
      <c r="F67" s="466"/>
      <c r="G67" s="467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75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75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75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75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5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5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75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75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5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5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75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75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75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75">
      <c r="A25" s="403" t="s">
        <v>0</v>
      </c>
      <c r="B25" s="517" t="s">
        <v>25</v>
      </c>
      <c r="C25" s="517"/>
      <c r="D25" s="517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18" t="s">
        <v>30</v>
      </c>
      <c r="C26" s="518"/>
      <c r="D26" s="518"/>
      <c r="E26" s="408"/>
      <c r="F26" s="409"/>
      <c r="G26" s="410"/>
    </row>
    <row r="27" spans="1:8" s="281" customFormat="1" ht="12.75" customHeight="1">
      <c r="A27" s="411" t="s">
        <v>74</v>
      </c>
      <c r="B27" s="519" t="s">
        <v>64</v>
      </c>
      <c r="C27" s="519"/>
      <c r="D27" s="519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19" t="s">
        <v>65</v>
      </c>
      <c r="C28" s="519"/>
      <c r="D28" s="519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19" t="s">
        <v>66</v>
      </c>
      <c r="C29" s="519"/>
      <c r="D29" s="519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75">
      <c r="A31" s="420"/>
      <c r="B31" s="520" t="s">
        <v>31</v>
      </c>
      <c r="C31" s="521"/>
      <c r="D31" s="521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75">
      <c r="A32" s="407" t="s">
        <v>32</v>
      </c>
      <c r="B32" s="518" t="s">
        <v>33</v>
      </c>
      <c r="C32" s="518"/>
      <c r="D32" s="518"/>
      <c r="E32" s="424"/>
      <c r="F32" s="425"/>
      <c r="G32" s="426"/>
    </row>
    <row r="33" spans="1:7" s="281" customFormat="1" ht="12.75" customHeight="1">
      <c r="A33" s="427" t="s">
        <v>77</v>
      </c>
      <c r="B33" s="522" t="s">
        <v>83</v>
      </c>
      <c r="C33" s="522"/>
      <c r="D33" s="522"/>
      <c r="E33" s="428"/>
      <c r="F33" s="428"/>
      <c r="G33" s="429"/>
    </row>
    <row r="34" spans="1:7" s="295" customFormat="1" ht="12.75" customHeight="1">
      <c r="A34" s="411" t="s">
        <v>78</v>
      </c>
      <c r="B34" s="519" t="s">
        <v>130</v>
      </c>
      <c r="C34" s="519"/>
      <c r="D34" s="519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19" t="s">
        <v>69</v>
      </c>
      <c r="C35" s="519"/>
      <c r="D35" s="519"/>
      <c r="E35" s="428"/>
      <c r="F35" s="430">
        <f>G35-E35</f>
        <v>0</v>
      </c>
      <c r="G35" s="431"/>
    </row>
    <row r="36" spans="1:7" s="295" customFormat="1" ht="0.6" customHeight="1">
      <c r="A36" s="415"/>
      <c r="B36" s="523"/>
      <c r="C36" s="523"/>
      <c r="D36" s="523"/>
      <c r="E36" s="432"/>
      <c r="F36" s="432"/>
      <c r="G36" s="433"/>
    </row>
    <row r="37" spans="1:7" s="423" customFormat="1" ht="12.75" customHeight="1">
      <c r="A37" s="420"/>
      <c r="B37" s="520" t="s">
        <v>35</v>
      </c>
      <c r="C37" s="520"/>
      <c r="D37" s="520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18" t="s">
        <v>37</v>
      </c>
      <c r="C38" s="518"/>
      <c r="D38" s="518"/>
      <c r="E38" s="424"/>
      <c r="F38" s="425"/>
      <c r="G38" s="426"/>
    </row>
    <row r="39" spans="1:7" ht="15">
      <c r="A39" s="435" t="s">
        <v>38</v>
      </c>
      <c r="B39" s="524" t="s">
        <v>131</v>
      </c>
      <c r="C39" s="524"/>
      <c r="D39" s="524"/>
      <c r="E39" s="428"/>
      <c r="F39" s="428">
        <v>-347621.3</v>
      </c>
      <c r="G39" s="429"/>
    </row>
    <row r="40" spans="1:7" ht="15">
      <c r="A40" s="435" t="s">
        <v>72</v>
      </c>
      <c r="B40" s="524" t="s">
        <v>70</v>
      </c>
      <c r="C40" s="524"/>
      <c r="D40" s="524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25" t="s">
        <v>132</v>
      </c>
      <c r="C41" s="526"/>
      <c r="D41" s="527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75">
      <c r="A43" s="437"/>
      <c r="B43" s="520" t="s">
        <v>39</v>
      </c>
      <c r="C43" s="520"/>
      <c r="D43" s="520"/>
      <c r="E43" s="421"/>
      <c r="F43" s="421">
        <f>SUM(F38:F42)</f>
        <v>-1302479.3</v>
      </c>
      <c r="G43" s="434"/>
    </row>
    <row r="44" spans="1:7" s="423" customFormat="1" ht="15.75">
      <c r="A44" s="420"/>
      <c r="B44" s="520" t="s">
        <v>40</v>
      </c>
      <c r="C44" s="520"/>
      <c r="D44" s="520"/>
      <c r="E44" s="421"/>
      <c r="F44" s="421">
        <f>F37+F43</f>
        <v>2614512.83</v>
      </c>
      <c r="G44" s="434"/>
    </row>
    <row r="45" spans="1:7" s="423" customFormat="1" ht="15.75">
      <c r="A45" s="438"/>
      <c r="B45" s="529" t="s">
        <v>133</v>
      </c>
      <c r="C45" s="530"/>
      <c r="D45" s="531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18" t="s">
        <v>42</v>
      </c>
      <c r="C46" s="518"/>
      <c r="D46" s="518"/>
      <c r="E46" s="424"/>
      <c r="F46" s="425"/>
      <c r="G46" s="426"/>
    </row>
    <row r="47" spans="1:7" s="295" customFormat="1" ht="12.75" customHeight="1">
      <c r="A47" s="411" t="s">
        <v>43</v>
      </c>
      <c r="B47" s="519" t="s">
        <v>44</v>
      </c>
      <c r="C47" s="532"/>
      <c r="D47" s="532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19" t="s">
        <v>134</v>
      </c>
      <c r="C48" s="532"/>
      <c r="D48" s="532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19" t="s">
        <v>92</v>
      </c>
      <c r="C49" s="532"/>
      <c r="D49" s="532"/>
      <c r="E49" s="412"/>
      <c r="F49" s="441">
        <f>G49-E49</f>
        <v>0</v>
      </c>
      <c r="G49" s="442"/>
    </row>
    <row r="50" spans="1:7" s="295" customFormat="1" ht="13.15" customHeight="1">
      <c r="A50" s="443" t="s">
        <v>46</v>
      </c>
      <c r="B50" s="519" t="s">
        <v>67</v>
      </c>
      <c r="C50" s="519"/>
      <c r="D50" s="519"/>
      <c r="E50" s="412"/>
      <c r="F50" s="441">
        <f>G50-E50</f>
        <v>0</v>
      </c>
      <c r="G50" s="442"/>
    </row>
    <row r="51" spans="1:7" s="295" customFormat="1" ht="0.75" customHeight="1">
      <c r="A51" s="415"/>
      <c r="B51" s="523"/>
      <c r="C51" s="533"/>
      <c r="D51" s="533"/>
      <c r="E51" s="432"/>
      <c r="F51" s="444"/>
      <c r="G51" s="433"/>
    </row>
    <row r="52" spans="1:7" s="423" customFormat="1" ht="13.15" customHeight="1">
      <c r="A52" s="420"/>
      <c r="B52" s="520" t="s">
        <v>47</v>
      </c>
      <c r="C52" s="520"/>
      <c r="D52" s="520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34" t="s">
        <v>48</v>
      </c>
      <c r="C53" s="535"/>
      <c r="D53" s="535"/>
      <c r="E53" s="123"/>
      <c r="F53" s="446">
        <f>F45-F52</f>
        <v>1830159</v>
      </c>
      <c r="G53" s="125">
        <f>G44-G52</f>
        <v>0</v>
      </c>
    </row>
    <row r="54" spans="1:7" s="295" customFormat="1" ht="13.5" thickTop="1">
      <c r="A54" s="447"/>
      <c r="B54" s="448"/>
      <c r="C54" s="449"/>
      <c r="E54" s="448"/>
      <c r="F54" s="448"/>
      <c r="G54" s="450"/>
    </row>
    <row r="55" spans="1:7" s="183" customFormat="1" ht="16.5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36" t="s">
        <v>49</v>
      </c>
      <c r="B56" s="537"/>
      <c r="C56" s="538"/>
      <c r="D56" s="538"/>
      <c r="E56" s="538"/>
      <c r="F56" s="538"/>
      <c r="G56" s="539"/>
    </row>
    <row r="57" spans="1:7" ht="15.75" customHeight="1">
      <c r="A57" s="528" t="s">
        <v>50</v>
      </c>
      <c r="B57" s="528"/>
      <c r="C57" s="528"/>
      <c r="D57" s="528"/>
      <c r="E57" s="528"/>
      <c r="F57" s="474" t="s">
        <v>135</v>
      </c>
      <c r="G57" s="476"/>
    </row>
    <row r="58" spans="1:7" ht="35.450000000000003" customHeight="1">
      <c r="A58" s="322"/>
      <c r="B58" s="323"/>
      <c r="C58" s="324"/>
      <c r="D58" s="322"/>
      <c r="E58" s="323"/>
      <c r="F58" s="474"/>
      <c r="G58" s="476"/>
    </row>
    <row r="59" spans="1:7" ht="21" customHeight="1" thickBot="1">
      <c r="A59" s="540" t="s">
        <v>81</v>
      </c>
      <c r="B59" s="541"/>
      <c r="C59" s="330" t="s">
        <v>94</v>
      </c>
      <c r="D59" s="481"/>
      <c r="E59" s="482"/>
      <c r="F59" s="477" t="s">
        <v>123</v>
      </c>
      <c r="G59" s="478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40"/>
      <c r="B61" s="541"/>
      <c r="C61" s="330"/>
      <c r="D61" s="481"/>
      <c r="E61" s="482"/>
      <c r="F61" s="481"/>
      <c r="G61" s="482"/>
    </row>
    <row r="62" spans="1:7" ht="15.75" customHeight="1">
      <c r="A62" s="536" t="s">
        <v>52</v>
      </c>
      <c r="B62" s="537"/>
      <c r="C62" s="538"/>
      <c r="D62" s="538"/>
      <c r="E62" s="538"/>
      <c r="F62" s="538"/>
      <c r="G62" s="539"/>
    </row>
    <row r="63" spans="1:7" ht="15.75" customHeight="1">
      <c r="A63" s="547" t="s">
        <v>82</v>
      </c>
      <c r="B63" s="548"/>
      <c r="C63" s="549"/>
      <c r="D63" s="549"/>
      <c r="E63" s="549"/>
      <c r="F63" s="549"/>
      <c r="G63" s="550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40" t="s">
        <v>136</v>
      </c>
      <c r="B65" s="541"/>
      <c r="C65" s="330" t="s">
        <v>137</v>
      </c>
      <c r="D65" s="481" t="s">
        <v>138</v>
      </c>
      <c r="E65" s="482"/>
      <c r="F65" s="481"/>
      <c r="G65" s="482"/>
    </row>
    <row r="66" spans="1:7" ht="12.75">
      <c r="A66" s="483"/>
      <c r="B66" s="484"/>
      <c r="C66" s="484"/>
      <c r="D66" s="484"/>
      <c r="E66" s="484"/>
      <c r="F66" s="484"/>
      <c r="G66" s="485"/>
    </row>
    <row r="67" spans="1:7" ht="22.5" customHeight="1" thickBot="1">
      <c r="A67" s="542" t="s">
        <v>53</v>
      </c>
      <c r="B67" s="543"/>
      <c r="C67" s="544"/>
      <c r="D67" s="545"/>
      <c r="E67" s="545"/>
      <c r="F67" s="545"/>
      <c r="G67" s="546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52" t="s">
        <v>56</v>
      </c>
      <c r="C6" s="553"/>
      <c r="D6" s="554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55" t="s">
        <v>25</v>
      </c>
      <c r="C25" s="555"/>
      <c r="D25" s="555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56" t="s">
        <v>30</v>
      </c>
      <c r="C26" s="556"/>
      <c r="D26" s="556"/>
      <c r="E26" s="87"/>
      <c r="F26" s="88"/>
      <c r="G26" s="89"/>
    </row>
    <row r="27" spans="1:8" s="94" customFormat="1" ht="12.75" customHeight="1">
      <c r="A27" s="117" t="s">
        <v>74</v>
      </c>
      <c r="B27" s="551" t="s">
        <v>64</v>
      </c>
      <c r="C27" s="551"/>
      <c r="D27" s="551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51" t="s">
        <v>65</v>
      </c>
      <c r="C28" s="551"/>
      <c r="D28" s="551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51" t="s">
        <v>66</v>
      </c>
      <c r="C29" s="551"/>
      <c r="D29" s="551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58" t="s">
        <v>31</v>
      </c>
      <c r="C31" s="559"/>
      <c r="D31" s="559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56" t="s">
        <v>33</v>
      </c>
      <c r="C32" s="556"/>
      <c r="D32" s="556"/>
      <c r="E32" s="104"/>
      <c r="F32" s="105"/>
      <c r="G32" s="106"/>
    </row>
    <row r="33" spans="1:7" s="94" customFormat="1" ht="12.75" customHeight="1">
      <c r="A33" s="147" t="s">
        <v>77</v>
      </c>
      <c r="B33" s="562" t="s">
        <v>144</v>
      </c>
      <c r="C33" s="562"/>
      <c r="D33" s="562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51" t="s">
        <v>68</v>
      </c>
      <c r="C34" s="551"/>
      <c r="D34" s="551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51" t="s">
        <v>69</v>
      </c>
      <c r="C35" s="551"/>
      <c r="D35" s="551"/>
      <c r="E35" s="107"/>
      <c r="F35" s="109">
        <f>G35-E35</f>
        <v>0</v>
      </c>
      <c r="G35" s="110"/>
    </row>
    <row r="36" spans="1:7" s="111" customFormat="1" ht="0.6" customHeight="1">
      <c r="A36" s="95"/>
      <c r="B36" s="561"/>
      <c r="C36" s="561"/>
      <c r="D36" s="561"/>
      <c r="E36" s="112"/>
      <c r="F36" s="112"/>
      <c r="G36" s="113"/>
    </row>
    <row r="37" spans="1:7" s="103" customFormat="1" ht="12.75" customHeight="1">
      <c r="A37" s="114"/>
      <c r="B37" s="558" t="s">
        <v>35</v>
      </c>
      <c r="C37" s="558"/>
      <c r="D37" s="558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56" t="s">
        <v>37</v>
      </c>
      <c r="C38" s="556"/>
      <c r="D38" s="556"/>
      <c r="E38" s="104"/>
      <c r="F38" s="105"/>
      <c r="G38" s="106"/>
    </row>
    <row r="39" spans="1:7" ht="12.75">
      <c r="A39" s="116" t="s">
        <v>38</v>
      </c>
      <c r="B39" s="560" t="s">
        <v>91</v>
      </c>
      <c r="C39" s="560"/>
      <c r="D39" s="560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60" t="s">
        <v>70</v>
      </c>
      <c r="C40" s="560"/>
      <c r="D40" s="560"/>
      <c r="E40" s="107"/>
      <c r="F40" s="107">
        <f>G40-E40</f>
        <v>0</v>
      </c>
      <c r="G40" s="108"/>
    </row>
    <row r="41" spans="1:7" ht="12.75">
      <c r="A41" s="116" t="s">
        <v>73</v>
      </c>
      <c r="B41" s="573" t="s">
        <v>71</v>
      </c>
      <c r="C41" s="574"/>
      <c r="D41" s="575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58" t="s">
        <v>39</v>
      </c>
      <c r="C43" s="558"/>
      <c r="D43" s="558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58" t="s">
        <v>40</v>
      </c>
      <c r="C44" s="558"/>
      <c r="D44" s="558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56" t="s">
        <v>42</v>
      </c>
      <c r="C45" s="556"/>
      <c r="D45" s="556"/>
      <c r="E45" s="104"/>
      <c r="F45" s="105"/>
      <c r="G45" s="106"/>
    </row>
    <row r="46" spans="1:7" s="111" customFormat="1" ht="12.75" customHeight="1">
      <c r="A46" s="117" t="s">
        <v>43</v>
      </c>
      <c r="B46" s="551" t="s">
        <v>44</v>
      </c>
      <c r="C46" s="557"/>
      <c r="D46" s="557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51" t="s">
        <v>79</v>
      </c>
      <c r="C47" s="557"/>
      <c r="D47" s="557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51" t="s">
        <v>92</v>
      </c>
      <c r="C48" s="557"/>
      <c r="D48" s="557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51" t="s">
        <v>67</v>
      </c>
      <c r="C49" s="551"/>
      <c r="D49" s="551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61"/>
      <c r="C50" s="586"/>
      <c r="D50" s="586"/>
      <c r="E50" s="112"/>
      <c r="F50" s="121"/>
      <c r="G50" s="113"/>
    </row>
    <row r="51" spans="1:7" s="103" customFormat="1" ht="13.15" customHeight="1">
      <c r="A51" s="114"/>
      <c r="B51" s="558" t="s">
        <v>47</v>
      </c>
      <c r="C51" s="558"/>
      <c r="D51" s="558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84" t="s">
        <v>48</v>
      </c>
      <c r="C52" s="585"/>
      <c r="D52" s="585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76" t="s">
        <v>49</v>
      </c>
      <c r="B55" s="577"/>
      <c r="C55" s="578"/>
      <c r="D55" s="578"/>
      <c r="E55" s="578"/>
      <c r="F55" s="578"/>
      <c r="G55" s="579"/>
    </row>
    <row r="56" spans="1:7" ht="15.75" customHeight="1">
      <c r="A56" s="580" t="s">
        <v>50</v>
      </c>
      <c r="B56" s="581"/>
      <c r="C56" s="582"/>
      <c r="D56" s="582"/>
      <c r="E56" s="582"/>
      <c r="F56" s="582"/>
      <c r="G56" s="583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63" t="s">
        <v>51</v>
      </c>
      <c r="E58" s="564"/>
      <c r="F58" s="141"/>
      <c r="G58" s="142"/>
    </row>
    <row r="59" spans="1:7" ht="15.75" customHeight="1">
      <c r="A59" s="576" t="s">
        <v>52</v>
      </c>
      <c r="B59" s="577"/>
      <c r="C59" s="578"/>
      <c r="D59" s="578"/>
      <c r="E59" s="578"/>
      <c r="F59" s="578"/>
      <c r="G59" s="579"/>
    </row>
    <row r="60" spans="1:7" ht="15.75" customHeight="1">
      <c r="A60" s="580" t="s">
        <v>82</v>
      </c>
      <c r="B60" s="581"/>
      <c r="C60" s="582"/>
      <c r="D60" s="582"/>
      <c r="E60" s="582"/>
      <c r="F60" s="582"/>
      <c r="G60" s="583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63"/>
      <c r="E62" s="564"/>
      <c r="F62" s="563"/>
      <c r="G62" s="564"/>
    </row>
    <row r="63" spans="1:7" ht="12.75">
      <c r="A63" s="565"/>
      <c r="B63" s="566"/>
      <c r="C63" s="566"/>
      <c r="D63" s="566"/>
      <c r="E63" s="566"/>
      <c r="F63" s="566"/>
      <c r="G63" s="567"/>
    </row>
    <row r="64" spans="1:7" ht="13.5" customHeight="1" thickBot="1">
      <c r="A64" s="568" t="s">
        <v>53</v>
      </c>
      <c r="B64" s="569"/>
      <c r="C64" s="570"/>
      <c r="D64" s="571"/>
      <c r="E64" s="571"/>
      <c r="F64" s="571"/>
      <c r="G64" s="572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11KV SF6</vt:lpstr>
      <vt:lpstr>SA-01F</vt:lpstr>
      <vt:lpstr>Led</vt:lpstr>
      <vt:lpstr>RA02_70%</vt:lpstr>
      <vt:lpstr>RA01_F</vt:lpstr>
      <vt:lpstr>Sheet1</vt:lpstr>
      <vt:lpstr>'11KV SF6'!Print_Area</vt:lpstr>
      <vt:lpstr>Led!Print_Area</vt:lpstr>
      <vt:lpstr>RA01_F!Print_Area</vt:lpstr>
      <vt:lpstr>'RA02_70%'!Print_Area</vt:lpstr>
      <vt:lpstr>'SA-01F'!Print_Area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2016-11-29T05:16:21Z</cp:lastPrinted>
  <dcterms:created xsi:type="dcterms:W3CDTF">2016-03-15T12:03:55Z</dcterms:created>
  <dcterms:modified xsi:type="dcterms:W3CDTF">2016-11-29T05:17:04Z</dcterms:modified>
</cp:coreProperties>
</file>