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03F" sheetId="6" r:id="rId1"/>
    <sheet name="RA02F" sheetId="4" r:id="rId2"/>
    <sheet name="RA02_70%" sheetId="5" state="hidden" r:id="rId3"/>
    <sheet name="RA01_F" sheetId="2" state="hidden" r:id="rId4"/>
  </sheets>
  <definedNames>
    <definedName name="_xlnm.Print_Area" localSheetId="3">RA01_F!$A$1:$G$64</definedName>
    <definedName name="_xlnm.Print_Area" localSheetId="2">'RA02_70%'!$A$1:$G$67</definedName>
    <definedName name="_xlnm.Print_Area" localSheetId="1">RA02F!$A$1:$G$67</definedName>
    <definedName name="_xlnm.Print_Area" localSheetId="0">RA03F!$A$1:$G$68</definedName>
  </definedNames>
  <calcPr calcId="144525"/>
</workbook>
</file>

<file path=xl/calcChain.xml><?xml version="1.0" encoding="utf-8"?>
<calcChain xmlns="http://schemas.openxmlformats.org/spreadsheetml/2006/main">
  <c r="G54" i="6" l="1"/>
  <c r="F52" i="6"/>
  <c r="F54" i="6" s="1"/>
  <c r="F27" i="6"/>
  <c r="G46" i="6"/>
  <c r="F46" i="6"/>
  <c r="F40" i="6"/>
  <c r="F39" i="6"/>
  <c r="I37" i="6"/>
  <c r="G36" i="6"/>
  <c r="G47" i="6" s="1"/>
  <c r="G55" i="6" s="1"/>
  <c r="F34" i="6"/>
  <c r="F33" i="6"/>
  <c r="G30" i="6"/>
  <c r="F28" i="6"/>
  <c r="F30" i="6" l="1"/>
  <c r="F36" i="6" s="1"/>
  <c r="F47" i="6" s="1"/>
  <c r="E30" i="4"/>
  <c r="E36" i="4" s="1"/>
  <c r="E47" i="4" s="1"/>
  <c r="F28" i="4"/>
  <c r="F27" i="4"/>
  <c r="D19" i="6" l="1"/>
  <c r="F55" i="6"/>
  <c r="G53" i="5"/>
  <c r="F50" i="5"/>
  <c r="F49" i="5"/>
  <c r="F48" i="5"/>
  <c r="F47" i="5"/>
  <c r="F52" i="5" s="1"/>
  <c r="F40" i="5"/>
  <c r="F43" i="5" s="1"/>
  <c r="F35" i="5"/>
  <c r="G31" i="5"/>
  <c r="F28" i="5"/>
  <c r="F27" i="5"/>
  <c r="F31" i="5" l="1"/>
  <c r="F37" i="5" s="1"/>
  <c r="F44" i="5" s="1"/>
  <c r="F45" i="5" s="1"/>
  <c r="F53" i="5" s="1"/>
  <c r="D20" i="5" s="1"/>
  <c r="F53" i="4" l="1"/>
  <c r="F40" i="4"/>
  <c r="F39" i="4"/>
  <c r="I37" i="4"/>
  <c r="F34" i="4"/>
  <c r="F33" i="4"/>
  <c r="G30" i="4"/>
  <c r="F30" i="4" l="1"/>
  <c r="F36" i="4" s="1"/>
  <c r="F47" i="4" s="1"/>
  <c r="G36" i="4" l="1"/>
  <c r="G47" i="4" s="1"/>
  <c r="F46" i="4" l="1"/>
  <c r="G46" i="4"/>
  <c r="D19" i="4" l="1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9" i="2" l="1"/>
  <c r="G47" i="2"/>
  <c r="F47" i="2" s="1"/>
  <c r="E44" i="2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<sst xmlns="http://schemas.openxmlformats.org/spreadsheetml/2006/main" count="406" uniqueCount="166">
  <si>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</si>
  <si>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</si>
  <si>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</si>
  <si>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</si>
  <si>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</si>
  <si>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</si>
  <si>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</si>
  <si>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</si>
  <si>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</si>
  <si>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</si>
  <si>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</si>
  <si>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</si>
  <si>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</si>
  <si>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</si>
  <si>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</si>
  <si>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</si>
  <si>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</si>
  <si>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</si>
  <si>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</si>
  <si>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</si>
  <si>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</si>
  <si>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</si>
  <si>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</si>
  <si>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</si>
  <si>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</si>
  <si>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</si>
  <si>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</si>
  <si>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</si>
  <si>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</si>
  <si>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</si>
  <si>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</si>
  <si>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</si>
  <si>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</si>
  <si>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</si>
  <si>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</si>
  <si>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</si>
  <si>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</si>
  <si>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</si>
  <si>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</si>
  <si>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</si>
  <si>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</si>
  <si>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</si>
  <si>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</si>
  <si>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</si>
  <si>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</si>
  <si>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</si>
  <si>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</si>
  <si>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</si>
  <si>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</si>
  <si>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</si>
  <si>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</si>
  <si>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</si>
  <si>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</si>
  <si>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</si>
  <si>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</si>
  <si>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</si>
  <si>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</si>
  <si>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</si>
  <si>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</si>
  <si>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</si>
  <si>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</si>
  <si>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</si>
  <si>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</si>
  <si>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</si>
  <si>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</si>
  <si>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</si>
  <si>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</si>
  <si>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</si>
  <si>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</si>
  <si>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</si>
  <si>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</si>
  <si>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</si>
  <si>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</si>
  <si>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</si>
  <si>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</si>
  <si>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</si>
  <si>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</si>
  <si>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</si>
  <si>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</si>
  <si>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</si>
  <si>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</si>
  <si>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</si>
  <si>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</si>
  <si>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</si>
  <si>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</si>
  <si>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</si>
  <si>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</si>
  <si>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</si>
  <si>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</si>
  <si>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</si>
  <si>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</si>
  <si>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</si>
  <si>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</si>
  <si>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</si>
  <si>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</si>
  <si>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</si>
  <si>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</si>
  <si>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</si>
  <si>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</si>
  <si>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</si>
  <si>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</si>
  <si>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</si>
  <si>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</si>
  <si>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</si>
  <si>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</si>
  <si>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</si>
  <si>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</si>
  <si>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</si>
  <si>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</si>
  <si>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</si>
  <si>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</si>
  <si>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</si>
  <si>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</si>
  <si>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</si>
  <si>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</si>
  <si>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</si>
  <si>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</si>
  <si>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</si>
  <si>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</si>
  <si>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</si>
  <si>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</si>
  <si>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</si>
  <si>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</si>
  <si>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</si>
  <si>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</si>
  <si>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</si>
  <si>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</si>
  <si>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</si>
  <si>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</si>
  <si>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</si>
  <si>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</si>
  <si>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</si>
  <si>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</si>
  <si>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</si>
  <si>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</si>
  <si>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</si>
  <si>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</si>
  <si>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</si>
  <si>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</si>
  <si>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</si>
  <si>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</si>
  <si>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</si>
  <si>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</si>
  <si>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</si>
  <si>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</si>
  <si>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</si>
  <si>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PEB 300 &amp; 600 Bed Boys Hostel, Thapar University, Patiala</t>
  </si>
  <si>
    <t xml:space="preserve">Mobilisation Advance Payable 20% of Rs. 15000000
</t>
  </si>
  <si>
    <t>M/S Decorators Pvt. Ltd</t>
  </si>
  <si>
    <t>AAACM121OHST001</t>
  </si>
  <si>
    <t>06281819812</t>
  </si>
  <si>
    <t>AAACM1210H</t>
  </si>
  <si>
    <t>Bill No.2</t>
  </si>
  <si>
    <t xml:space="preserve"> INSTALLATION </t>
  </si>
  <si>
    <t>Date of Agreement : TU/CS/PSJ/16-17/15045</t>
  </si>
  <si>
    <t>60% Of Total Value Against (Advance corporate Gurantee)</t>
  </si>
  <si>
    <t>5% Payment Shall be release after a period of 12 month (TU Satisfaction)</t>
  </si>
  <si>
    <t>CERTIFICATE OF PAYMENT No. 2</t>
  </si>
  <si>
    <t>RA-2</t>
  </si>
  <si>
    <t>30% Payment of against Installation</t>
  </si>
  <si>
    <t>CERTIFICATE OF PAYMENT No. 3</t>
  </si>
  <si>
    <t>Bill No.3</t>
  </si>
  <si>
    <t>RA-3</t>
  </si>
  <si>
    <t>35% Payment of against Installation (Release 5% Payment)</t>
  </si>
  <si>
    <t>E4</t>
  </si>
  <si>
    <t>Debit As Per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</si>
</sst>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80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169" fontId="19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85" xfId="1331" applyFont="1" applyBorder="1" applyAlignment="1">
      <alignment horizontal="center" vertical="top" wrapText="1"/>
    </xf>
    <xf numFmtId="0" fontId="19" fillId="0" borderId="2" xfId="1331" applyFont="1" applyBorder="1" applyAlignment="1">
      <alignment horizontal="left" vertical="top" wrapText="1"/>
    </xf>
    <xf numFmtId="0" fontId="19" fillId="0" borderId="2" xfId="1331" applyFont="1" applyBorder="1" applyAlignment="1">
      <alignment vertical="top" wrapText="1"/>
    </xf>
    <xf numFmtId="169" fontId="19" fillId="0" borderId="2" xfId="645" applyNumberFormat="1" applyFont="1" applyBorder="1" applyAlignment="1">
      <alignment wrapText="1"/>
    </xf>
    <xf numFmtId="169" fontId="19" fillId="0" borderId="2" xfId="645" applyNumberFormat="1" applyFont="1" applyFill="1" applyBorder="1" applyAlignment="1">
      <alignment wrapText="1"/>
    </xf>
    <xf numFmtId="169" fontId="19" fillId="0" borderId="26" xfId="645" applyNumberFormat="1" applyFont="1" applyBorder="1" applyAlignment="1">
      <alignment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0" fillId="0" borderId="41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19" fillId="0" borderId="43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left" vertical="top" wrapText="1"/>
    </xf>
    <xf numFmtId="0" fontId="19" fillId="0" borderId="64" xfId="1331" applyFont="1" applyFill="1" applyBorder="1" applyAlignment="1">
      <alignment horizontal="left" vertical="top" wrapText="1"/>
    </xf>
    <xf numFmtId="0" fontId="19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/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2" fillId="0" borderId="6" xfId="1331" applyFont="1" applyBorder="1" applyAlignment="1">
      <alignment horizontal="center" vertical="top"/>
    </xf>
    <xf numFmtId="0" fontId="2" fillId="0" borderId="10" xfId="1331" applyFont="1" applyBorder="1" applyAlignment="1">
      <alignment horizontal="center" vertical="top"/>
    </xf>
    <xf numFmtId="0" fontId="2" fillId="0" borderId="11" xfId="1331" applyFont="1" applyBorder="1" applyAlignment="1">
      <alignment horizontal="center" vertical="top"/>
    </xf>
    <xf numFmtId="0" fontId="2" fillId="0" borderId="6" xfId="1331" applyFont="1" applyBorder="1" applyAlignment="1">
      <alignment horizontal="left" vertical="top"/>
    </xf>
    <xf numFmtId="0" fontId="2" fillId="0" borderId="10" xfId="1331" applyFont="1" applyBorder="1" applyAlignment="1">
      <alignment horizontal="left" vertical="top"/>
    </xf>
    <xf numFmtId="0" fontId="2" fillId="0" borderId="11" xfId="1331" applyFont="1" applyBorder="1" applyAlignment="1">
      <alignment horizontal="left" vertical="top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3" fillId="0" borderId="1" xfId="1331" applyFont="1" applyBorder="1" applyAlignment="1">
      <alignment horizontal="center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horizontal="left"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topLeftCell="A17" zoomScaleSheetLayoutView="100" zoomScalePageLayoutView="33" workbookViewId="0">
      <selection activeCell="H17" sqref="H17"/>
    </sheetView>
  </sheetViews>
  <sheetFormatPr defaultColWidth="20.7109375" defaultRowHeight="19.5" customHeight="1"/>
  <cols>
    <col min="1" max="1" width="15.7109375" style="174" customWidth="1"/>
    <col min="2" max="2" width="15.85546875" style="174" customWidth="1"/>
    <col min="3" max="3" width="22" style="174" customWidth="1"/>
    <col min="4" max="4" width="23" style="174" customWidth="1"/>
    <col min="5" max="5" width="18.42578125" style="174" customWidth="1"/>
    <col min="6" max="7" width="24" style="174" customWidth="1"/>
    <col min="8" max="8" width="20.7109375" style="174"/>
    <col min="9" max="9" width="20.7109375" style="174" customWidth="1"/>
    <col min="10" max="16384" width="20.710937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500" t="s">
        <v>160</v>
      </c>
      <c r="C2" s="501"/>
      <c r="D2" s="501"/>
      <c r="E2" s="502"/>
      <c r="F2" s="172" t="s">
        <v>161</v>
      </c>
      <c r="G2" s="173" t="s">
        <v>162</v>
      </c>
    </row>
    <row r="3" spans="1:7" s="178" customFormat="1" ht="15.75">
      <c r="A3" s="175" t="s">
        <v>2</v>
      </c>
      <c r="B3" s="503" t="s">
        <v>146</v>
      </c>
      <c r="C3" s="504"/>
      <c r="D3" s="505"/>
      <c r="E3" s="176" t="s">
        <v>3</v>
      </c>
      <c r="F3" s="176"/>
      <c r="G3" s="177"/>
    </row>
    <row r="4" spans="1:7" s="178" customFormat="1" ht="15.75">
      <c r="A4" s="175" t="s">
        <v>4</v>
      </c>
      <c r="B4" s="506" t="s">
        <v>55</v>
      </c>
      <c r="C4" s="507"/>
      <c r="D4" s="508"/>
      <c r="E4" s="179" t="s">
        <v>145</v>
      </c>
      <c r="F4" s="180"/>
      <c r="G4" s="184">
        <v>42632</v>
      </c>
    </row>
    <row r="5" spans="1:7" s="178" customFormat="1" ht="15.75" customHeight="1">
      <c r="A5" s="175" t="s">
        <v>57</v>
      </c>
      <c r="B5" s="506" t="s">
        <v>148</v>
      </c>
      <c r="C5" s="507"/>
      <c r="D5" s="508"/>
      <c r="E5" s="182" t="s">
        <v>95</v>
      </c>
      <c r="F5" s="183"/>
      <c r="G5" s="184"/>
    </row>
    <row r="6" spans="1:7" s="178" customFormat="1" ht="15.6" customHeight="1">
      <c r="A6" s="175" t="s">
        <v>6</v>
      </c>
      <c r="B6" s="506" t="s">
        <v>153</v>
      </c>
      <c r="C6" s="507"/>
      <c r="D6" s="508"/>
      <c r="E6" s="182" t="s">
        <v>58</v>
      </c>
      <c r="F6" s="183"/>
      <c r="G6" s="184"/>
    </row>
    <row r="7" spans="1:7" s="178" customFormat="1" ht="15" customHeight="1">
      <c r="A7" s="175"/>
      <c r="B7" s="186"/>
      <c r="C7" s="187"/>
      <c r="D7" s="188"/>
      <c r="E7" s="182" t="s">
        <v>59</v>
      </c>
      <c r="F7" s="183"/>
      <c r="G7" s="184">
        <v>42626</v>
      </c>
    </row>
    <row r="8" spans="1:7" s="178" customFormat="1" ht="16.5" customHeight="1">
      <c r="A8" s="175"/>
      <c r="B8" s="189"/>
      <c r="C8" s="190"/>
      <c r="D8" s="188"/>
      <c r="E8" s="191" t="s">
        <v>60</v>
      </c>
      <c r="F8" s="192"/>
      <c r="G8" s="193"/>
    </row>
    <row r="9" spans="1:7" s="178" customFormat="1" ht="16.5" thickBot="1">
      <c r="A9" s="194"/>
      <c r="B9" s="195"/>
      <c r="C9" s="196"/>
      <c r="D9" s="197"/>
      <c r="E9" s="198" t="s">
        <v>7</v>
      </c>
      <c r="F9" s="197"/>
      <c r="G9" s="199"/>
    </row>
    <row r="10" spans="1:7" ht="12.75">
      <c r="A10" s="200" t="s">
        <v>8</v>
      </c>
      <c r="B10" s="201"/>
      <c r="C10" s="201"/>
      <c r="D10" s="201"/>
      <c r="E10" s="201"/>
      <c r="F10" s="201"/>
      <c r="G10" s="202"/>
    </row>
    <row r="11" spans="1:7" ht="15" customHeight="1">
      <c r="A11" s="203" t="s">
        <v>62</v>
      </c>
      <c r="B11" s="204"/>
      <c r="C11" s="205"/>
      <c r="D11" s="206"/>
      <c r="E11" s="203" t="s">
        <v>11</v>
      </c>
      <c r="F11" s="207"/>
      <c r="G11" s="208"/>
    </row>
    <row r="12" spans="1:7" ht="15">
      <c r="A12" s="203" t="s">
        <v>154</v>
      </c>
      <c r="B12" s="207"/>
      <c r="C12" s="209"/>
      <c r="D12" s="184">
        <v>42524</v>
      </c>
      <c r="E12" s="203"/>
      <c r="F12" s="207"/>
      <c r="G12" s="208"/>
    </row>
    <row r="13" spans="1:7" ht="15">
      <c r="A13" s="203" t="s">
        <v>96</v>
      </c>
      <c r="B13" s="207"/>
      <c r="C13" s="209"/>
      <c r="D13" s="210"/>
      <c r="E13" s="211"/>
      <c r="F13" s="212"/>
      <c r="G13" s="213"/>
    </row>
    <row r="14" spans="1:7" ht="15" thickBot="1">
      <c r="A14" s="214" t="s">
        <v>12</v>
      </c>
      <c r="B14" s="215"/>
      <c r="C14" s="216"/>
      <c r="D14" s="210"/>
      <c r="E14" s="217"/>
      <c r="F14" s="218"/>
      <c r="G14" s="219"/>
    </row>
    <row r="15" spans="1:7" ht="15">
      <c r="A15" s="214" t="s">
        <v>97</v>
      </c>
      <c r="B15" s="215"/>
      <c r="C15" s="220"/>
      <c r="D15" s="221">
        <v>14415115</v>
      </c>
      <c r="E15" s="222" t="s">
        <v>98</v>
      </c>
      <c r="F15" s="223"/>
      <c r="G15" s="224">
        <v>8649069</v>
      </c>
    </row>
    <row r="16" spans="1:7" ht="15">
      <c r="A16" s="214" t="s">
        <v>15</v>
      </c>
      <c r="B16" s="215"/>
      <c r="C16" s="220"/>
      <c r="D16" s="225"/>
      <c r="E16" s="226" t="s">
        <v>99</v>
      </c>
      <c r="F16" s="227"/>
      <c r="G16" s="228"/>
    </row>
    <row r="17" spans="1:7" ht="16.5" thickBot="1">
      <c r="A17" s="229" t="s">
        <v>17</v>
      </c>
      <c r="B17" s="185"/>
      <c r="C17" s="230"/>
      <c r="D17" s="181">
        <v>42581</v>
      </c>
      <c r="E17" s="231" t="s">
        <v>100</v>
      </c>
      <c r="F17" s="232"/>
      <c r="G17" s="233"/>
    </row>
    <row r="18" spans="1:7" ht="15">
      <c r="A18" s="229" t="s">
        <v>101</v>
      </c>
      <c r="B18" s="185"/>
      <c r="C18" s="234"/>
      <c r="D18" s="235">
        <v>14478063</v>
      </c>
      <c r="E18" s="236"/>
      <c r="F18" s="237"/>
      <c r="G18" s="238"/>
    </row>
    <row r="19" spans="1:7" ht="15" customHeight="1">
      <c r="A19" s="239" t="s">
        <v>20</v>
      </c>
      <c r="B19" s="240"/>
      <c r="C19" s="241"/>
      <c r="D19" s="242">
        <f>F47</f>
        <v>720755.5</v>
      </c>
      <c r="E19" s="243"/>
      <c r="F19" s="215"/>
      <c r="G19" s="210"/>
    </row>
    <row r="20" spans="1:7" ht="15">
      <c r="A20" s="243" t="s">
        <v>22</v>
      </c>
      <c r="B20" s="244"/>
      <c r="C20" s="245"/>
      <c r="D20" s="246" t="s">
        <v>149</v>
      </c>
      <c r="E20" s="243"/>
      <c r="F20" s="215"/>
      <c r="G20" s="210"/>
    </row>
    <row r="21" spans="1:7" ht="15">
      <c r="A21" s="247" t="s">
        <v>102</v>
      </c>
      <c r="B21" s="248"/>
      <c r="C21" s="249"/>
      <c r="D21" s="449" t="s">
        <v>150</v>
      </c>
      <c r="E21" s="243"/>
      <c r="F21" s="215"/>
      <c r="G21" s="210"/>
    </row>
    <row r="22" spans="1:7" ht="15" customHeight="1" thickBot="1">
      <c r="A22" s="250" t="s">
        <v>23</v>
      </c>
      <c r="B22" s="251"/>
      <c r="C22" s="252"/>
      <c r="D22" s="253" t="s">
        <v>151</v>
      </c>
      <c r="E22" s="250"/>
      <c r="F22" s="251"/>
      <c r="G22" s="219"/>
    </row>
    <row r="23" spans="1:7" s="257" customFormat="1" ht="15.75" customHeight="1">
      <c r="A23" s="254" t="s">
        <v>24</v>
      </c>
      <c r="B23" s="255"/>
      <c r="C23" s="255"/>
      <c r="D23" s="255"/>
      <c r="E23" s="255"/>
      <c r="F23" s="255"/>
      <c r="G23" s="256"/>
    </row>
    <row r="24" spans="1:7" s="262" customFormat="1" ht="15">
      <c r="A24" s="258" t="s">
        <v>0</v>
      </c>
      <c r="B24" s="509" t="s">
        <v>25</v>
      </c>
      <c r="C24" s="509"/>
      <c r="D24" s="509"/>
      <c r="E24" s="450" t="s">
        <v>26</v>
      </c>
      <c r="F24" s="260" t="s">
        <v>27</v>
      </c>
      <c r="G24" s="261" t="s">
        <v>28</v>
      </c>
    </row>
    <row r="25" spans="1:7" s="267" customFormat="1" ht="15">
      <c r="A25" s="263" t="s">
        <v>29</v>
      </c>
      <c r="B25" s="485" t="s">
        <v>30</v>
      </c>
      <c r="C25" s="485"/>
      <c r="D25" s="485"/>
      <c r="E25" s="264"/>
      <c r="F25" s="265"/>
      <c r="G25" s="266"/>
    </row>
    <row r="26" spans="1:7" s="271" customFormat="1" ht="21" customHeight="1">
      <c r="A26" s="268" t="s">
        <v>74</v>
      </c>
      <c r="B26" s="493" t="s">
        <v>155</v>
      </c>
      <c r="C26" s="494"/>
      <c r="D26" s="495"/>
      <c r="E26" s="269">
        <v>8649069</v>
      </c>
      <c r="F26" s="269"/>
      <c r="G26" s="270">
        <v>8649069</v>
      </c>
    </row>
    <row r="27" spans="1:7" s="271" customFormat="1" ht="21" customHeight="1">
      <c r="A27" s="268" t="s">
        <v>75</v>
      </c>
      <c r="B27" s="493" t="s">
        <v>163</v>
      </c>
      <c r="C27" s="494"/>
      <c r="D27" s="495"/>
      <c r="E27" s="269">
        <v>4324534.5</v>
      </c>
      <c r="F27" s="269">
        <f>G27-E27</f>
        <v>720755.5</v>
      </c>
      <c r="G27" s="270">
        <v>5045290</v>
      </c>
    </row>
    <row r="28" spans="1:7" s="271" customFormat="1" ht="27.75" customHeight="1">
      <c r="A28" s="268" t="s">
        <v>76</v>
      </c>
      <c r="B28" s="496" t="s">
        <v>156</v>
      </c>
      <c r="C28" s="497"/>
      <c r="D28" s="498"/>
      <c r="E28" s="269"/>
      <c r="F28" s="269">
        <f>G28-E28</f>
        <v>0</v>
      </c>
      <c r="G28" s="270"/>
    </row>
    <row r="29" spans="1:7" s="271" customFormat="1" ht="0.75" customHeight="1">
      <c r="A29" s="272"/>
      <c r="B29" s="478"/>
      <c r="C29" s="478"/>
      <c r="D29" s="478"/>
      <c r="E29" s="273"/>
      <c r="F29" s="274"/>
      <c r="G29" s="275"/>
    </row>
    <row r="30" spans="1:7" s="257" customFormat="1" ht="21" customHeight="1">
      <c r="A30" s="276"/>
      <c r="B30" s="482" t="s">
        <v>31</v>
      </c>
      <c r="C30" s="499"/>
      <c r="D30" s="499"/>
      <c r="E30" s="277">
        <v>12973603.5</v>
      </c>
      <c r="F30" s="277">
        <f>SUM(F25:F29)</f>
        <v>720755.5</v>
      </c>
      <c r="G30" s="278">
        <f>SUM(G25:G29)</f>
        <v>13694359</v>
      </c>
    </row>
    <row r="31" spans="1:7" s="267" customFormat="1" ht="15">
      <c r="A31" s="263" t="s">
        <v>32</v>
      </c>
      <c r="B31" s="485" t="s">
        <v>33</v>
      </c>
      <c r="C31" s="485"/>
      <c r="D31" s="485"/>
      <c r="E31" s="279"/>
      <c r="F31" s="280"/>
      <c r="G31" s="281"/>
    </row>
    <row r="32" spans="1:7" s="271" customFormat="1" ht="14.25">
      <c r="A32" s="282" t="s">
        <v>77</v>
      </c>
      <c r="B32" s="492" t="s">
        <v>141</v>
      </c>
      <c r="C32" s="492"/>
      <c r="D32" s="492"/>
      <c r="E32" s="269"/>
      <c r="F32" s="283"/>
      <c r="G32" s="283"/>
    </row>
    <row r="33" spans="1:9" s="285" customFormat="1" ht="14.25">
      <c r="A33" s="268" t="s">
        <v>78</v>
      </c>
      <c r="B33" s="478" t="s">
        <v>103</v>
      </c>
      <c r="C33" s="478"/>
      <c r="D33" s="478"/>
      <c r="E33" s="269"/>
      <c r="F33" s="269">
        <f>G33-E33</f>
        <v>0</v>
      </c>
      <c r="G33" s="284"/>
    </row>
    <row r="34" spans="1:9" s="285" customFormat="1" ht="14.25">
      <c r="A34" s="268" t="s">
        <v>34</v>
      </c>
      <c r="B34" s="478" t="s">
        <v>139</v>
      </c>
      <c r="C34" s="478"/>
      <c r="D34" s="478"/>
      <c r="E34" s="269"/>
      <c r="F34" s="286">
        <f>G34-E34</f>
        <v>0</v>
      </c>
      <c r="G34" s="283"/>
    </row>
    <row r="35" spans="1:9" s="285" customFormat="1" ht="0.75" customHeight="1">
      <c r="A35" s="287"/>
      <c r="B35" s="478"/>
      <c r="C35" s="478"/>
      <c r="D35" s="478"/>
      <c r="E35" s="288"/>
      <c r="F35" s="289"/>
      <c r="G35" s="290"/>
    </row>
    <row r="36" spans="1:9" s="257" customFormat="1" ht="21" customHeight="1">
      <c r="A36" s="276"/>
      <c r="B36" s="482" t="s">
        <v>35</v>
      </c>
      <c r="C36" s="482"/>
      <c r="D36" s="482"/>
      <c r="E36" s="278">
        <v>12973603.5</v>
      </c>
      <c r="F36" s="278">
        <f>SUM(F30:F34)</f>
        <v>720755.5</v>
      </c>
      <c r="G36" s="278">
        <f>SUM(G30:G34)</f>
        <v>13694359</v>
      </c>
    </row>
    <row r="37" spans="1:9" s="267" customFormat="1" ht="15">
      <c r="A37" s="263" t="s">
        <v>36</v>
      </c>
      <c r="B37" s="485" t="s">
        <v>37</v>
      </c>
      <c r="C37" s="485"/>
      <c r="D37" s="485"/>
      <c r="E37" s="279"/>
      <c r="F37" s="280"/>
      <c r="G37" s="281"/>
      <c r="I37" s="267">
        <f>43055962*5/100</f>
        <v>2152798.1</v>
      </c>
    </row>
    <row r="38" spans="1:9" ht="24" customHeight="1">
      <c r="A38" s="291" t="s">
        <v>38</v>
      </c>
      <c r="B38" s="486" t="s">
        <v>147</v>
      </c>
      <c r="C38" s="487"/>
      <c r="D38" s="488"/>
      <c r="E38" s="269"/>
      <c r="F38" s="269"/>
      <c r="G38" s="283"/>
      <c r="I38" s="292"/>
    </row>
    <row r="39" spans="1:9" ht="21" customHeight="1">
      <c r="A39" s="291" t="s">
        <v>72</v>
      </c>
      <c r="B39" s="486" t="s">
        <v>104</v>
      </c>
      <c r="C39" s="487"/>
      <c r="D39" s="488"/>
      <c r="E39" s="269"/>
      <c r="F39" s="269">
        <f>G39-E39</f>
        <v>0</v>
      </c>
      <c r="G39" s="283"/>
      <c r="I39" s="292"/>
    </row>
    <row r="40" spans="1:9" ht="21" customHeight="1">
      <c r="A40" s="291" t="s">
        <v>73</v>
      </c>
      <c r="B40" s="489" t="s">
        <v>105</v>
      </c>
      <c r="C40" s="490"/>
      <c r="D40" s="491"/>
      <c r="E40" s="269"/>
      <c r="F40" s="269">
        <f>G40-E40</f>
        <v>0</v>
      </c>
      <c r="G40" s="283"/>
    </row>
    <row r="41" spans="1:9" ht="0.75" customHeight="1">
      <c r="A41" s="291"/>
      <c r="B41" s="489"/>
      <c r="C41" s="490"/>
      <c r="D41" s="491"/>
      <c r="E41" s="269"/>
      <c r="F41" s="269"/>
      <c r="G41" s="283"/>
    </row>
    <row r="42" spans="1:9" s="257" customFormat="1" ht="21" customHeight="1">
      <c r="A42" s="293"/>
      <c r="B42" s="482" t="s">
        <v>39</v>
      </c>
      <c r="C42" s="482"/>
      <c r="D42" s="482"/>
      <c r="E42" s="277"/>
      <c r="F42" s="277"/>
      <c r="G42" s="278"/>
    </row>
    <row r="43" spans="1:9" s="267" customFormat="1" ht="15">
      <c r="A43" s="263" t="s">
        <v>41</v>
      </c>
      <c r="B43" s="485" t="s">
        <v>106</v>
      </c>
      <c r="C43" s="485"/>
      <c r="D43" s="485"/>
      <c r="E43" s="279"/>
      <c r="F43" s="280"/>
      <c r="G43" s="281"/>
    </row>
    <row r="44" spans="1:9" s="285" customFormat="1" ht="21" customHeight="1">
      <c r="A44" s="268" t="s">
        <v>43</v>
      </c>
      <c r="B44" s="486" t="s">
        <v>140</v>
      </c>
      <c r="C44" s="487"/>
      <c r="D44" s="488"/>
      <c r="E44" s="447"/>
      <c r="F44" s="447"/>
      <c r="G44" s="448"/>
    </row>
    <row r="45" spans="1:9" ht="0.75" customHeight="1">
      <c r="A45" s="291"/>
      <c r="B45" s="489"/>
      <c r="C45" s="490"/>
      <c r="D45" s="491"/>
      <c r="E45" s="269"/>
      <c r="F45" s="269"/>
      <c r="G45" s="283"/>
    </row>
    <row r="46" spans="1:9" s="257" customFormat="1" ht="21" customHeight="1">
      <c r="A46" s="293"/>
      <c r="B46" s="482" t="s">
        <v>107</v>
      </c>
      <c r="C46" s="482"/>
      <c r="D46" s="482"/>
      <c r="E46" s="277">
        <v>0</v>
      </c>
      <c r="F46" s="277">
        <f t="shared" ref="F46:G46" si="0">SUM(F43:F45)</f>
        <v>0</v>
      </c>
      <c r="G46" s="278">
        <f t="shared" si="0"/>
        <v>0</v>
      </c>
    </row>
    <row r="47" spans="1:9" s="257" customFormat="1" ht="21" customHeight="1">
      <c r="A47" s="276"/>
      <c r="B47" s="482" t="s">
        <v>108</v>
      </c>
      <c r="C47" s="482"/>
      <c r="D47" s="482"/>
      <c r="E47" s="277">
        <v>12973603.5</v>
      </c>
      <c r="F47" s="277">
        <f>F36</f>
        <v>720755.5</v>
      </c>
      <c r="G47" s="277">
        <f>G36</f>
        <v>13694359</v>
      </c>
    </row>
    <row r="48" spans="1:9" s="267" customFormat="1" ht="15">
      <c r="A48" s="263" t="s">
        <v>109</v>
      </c>
      <c r="B48" s="485" t="s">
        <v>110</v>
      </c>
      <c r="C48" s="485"/>
      <c r="D48" s="485"/>
      <c r="E48" s="279"/>
      <c r="F48" s="280"/>
      <c r="G48" s="281"/>
    </row>
    <row r="49" spans="1:7" s="285" customFormat="1" ht="21" customHeight="1">
      <c r="A49" s="268" t="s">
        <v>111</v>
      </c>
      <c r="B49" s="478" t="s">
        <v>112</v>
      </c>
      <c r="C49" s="479"/>
      <c r="D49" s="479"/>
      <c r="E49" s="269"/>
      <c r="F49" s="269"/>
      <c r="G49" s="294"/>
    </row>
    <row r="50" spans="1:7" s="285" customFormat="1" ht="21" customHeight="1">
      <c r="A50" s="268" t="s">
        <v>113</v>
      </c>
      <c r="B50" s="478" t="s">
        <v>114</v>
      </c>
      <c r="C50" s="479"/>
      <c r="D50" s="479"/>
      <c r="E50" s="269"/>
      <c r="F50" s="269"/>
      <c r="G50" s="294"/>
    </row>
    <row r="51" spans="1:7" s="285" customFormat="1" ht="21" customHeight="1">
      <c r="A51" s="295" t="s">
        <v>115</v>
      </c>
      <c r="B51" s="478" t="s">
        <v>116</v>
      </c>
      <c r="C51" s="478"/>
      <c r="D51" s="478"/>
      <c r="E51" s="269"/>
      <c r="F51" s="269"/>
      <c r="G51" s="294"/>
    </row>
    <row r="52" spans="1:7" s="285" customFormat="1" ht="25.5" customHeight="1">
      <c r="A52" s="272" t="s">
        <v>164</v>
      </c>
      <c r="B52" s="480" t="s">
        <v>165</v>
      </c>
      <c r="C52" s="481"/>
      <c r="D52" s="481"/>
      <c r="E52" s="296"/>
      <c r="F52" s="269">
        <f>G52-E52</f>
        <v>-72400</v>
      </c>
      <c r="G52" s="297">
        <v>-72400</v>
      </c>
    </row>
    <row r="53" spans="1:7" s="285" customFormat="1" ht="0.75" customHeight="1">
      <c r="A53" s="451"/>
      <c r="B53" s="452"/>
      <c r="C53" s="453"/>
      <c r="D53" s="453"/>
      <c r="E53" s="454"/>
      <c r="F53" s="455"/>
      <c r="G53" s="456"/>
    </row>
    <row r="54" spans="1:7" s="257" customFormat="1" ht="21" customHeight="1">
      <c r="A54" s="276"/>
      <c r="B54" s="482" t="s">
        <v>117</v>
      </c>
      <c r="C54" s="482"/>
      <c r="D54" s="482"/>
      <c r="E54" s="277"/>
      <c r="F54" s="277">
        <f>SUM(F48:F52)</f>
        <v>-72400</v>
      </c>
      <c r="G54" s="277">
        <f>SUM(G48:G52)</f>
        <v>-72400</v>
      </c>
    </row>
    <row r="55" spans="1:7" s="302" customFormat="1" ht="21" customHeight="1" thickBot="1">
      <c r="A55" s="298"/>
      <c r="B55" s="483" t="s">
        <v>118</v>
      </c>
      <c r="C55" s="484"/>
      <c r="D55" s="484"/>
      <c r="E55" s="299"/>
      <c r="F55" s="300">
        <f>F47+F54</f>
        <v>648355.5</v>
      </c>
      <c r="G55" s="300">
        <f>G47+G54</f>
        <v>13621959</v>
      </c>
    </row>
    <row r="56" spans="1:7" s="285" customFormat="1" ht="21" customHeight="1" thickTop="1">
      <c r="A56" s="303" t="s">
        <v>119</v>
      </c>
      <c r="B56" s="304" t="s">
        <v>120</v>
      </c>
      <c r="C56" s="304"/>
      <c r="D56" s="304"/>
      <c r="E56" s="304"/>
      <c r="F56" s="304"/>
      <c r="G56" s="305"/>
    </row>
    <row r="57" spans="1:7" s="285" customFormat="1" ht="21" customHeight="1">
      <c r="A57" s="306"/>
      <c r="B57" s="185" t="s">
        <v>121</v>
      </c>
      <c r="C57" s="185"/>
      <c r="D57" s="185"/>
      <c r="E57" s="185"/>
      <c r="F57" s="185"/>
      <c r="G57" s="307"/>
    </row>
    <row r="58" spans="1:7" s="178" customFormat="1" ht="2.25" customHeight="1">
      <c r="A58" s="308"/>
      <c r="B58" s="309"/>
      <c r="C58" s="309"/>
      <c r="D58" s="310"/>
      <c r="E58" s="310"/>
      <c r="F58" s="310"/>
      <c r="G58" s="311"/>
    </row>
    <row r="59" spans="1:7" ht="15.75" customHeight="1">
      <c r="A59" s="471" t="s">
        <v>49</v>
      </c>
      <c r="B59" s="472"/>
      <c r="C59" s="473"/>
      <c r="D59" s="473"/>
      <c r="E59" s="473"/>
      <c r="F59" s="473"/>
      <c r="G59" s="474"/>
    </row>
    <row r="60" spans="1:7" ht="15.75" customHeight="1">
      <c r="A60" s="457" t="s">
        <v>50</v>
      </c>
      <c r="B60" s="458"/>
      <c r="C60" s="458"/>
      <c r="D60" s="458"/>
      <c r="E60" s="475"/>
      <c r="F60" s="457" t="s">
        <v>122</v>
      </c>
      <c r="G60" s="475"/>
    </row>
    <row r="61" spans="1:7" ht="42.75" customHeight="1">
      <c r="A61" s="312"/>
      <c r="B61" s="313"/>
      <c r="C61" s="314"/>
      <c r="D61" s="312"/>
      <c r="E61" s="313"/>
      <c r="F61" s="312"/>
      <c r="G61" s="313"/>
    </row>
    <row r="62" spans="1:7" ht="12.75">
      <c r="A62" s="315" t="s">
        <v>81</v>
      </c>
      <c r="B62" s="316"/>
      <c r="C62" s="317" t="s">
        <v>94</v>
      </c>
      <c r="D62" s="476"/>
      <c r="E62" s="477"/>
      <c r="F62" s="476" t="s">
        <v>123</v>
      </c>
      <c r="G62" s="477"/>
    </row>
    <row r="63" spans="1:7" ht="15.75" customHeight="1">
      <c r="A63" s="471" t="s">
        <v>52</v>
      </c>
      <c r="B63" s="472"/>
      <c r="C63" s="473"/>
      <c r="D63" s="473"/>
      <c r="E63" s="473"/>
      <c r="F63" s="473"/>
      <c r="G63" s="474"/>
    </row>
    <row r="64" spans="1:7" ht="15.75" customHeight="1">
      <c r="A64" s="457" t="s">
        <v>82</v>
      </c>
      <c r="B64" s="458"/>
      <c r="C64" s="459"/>
      <c r="D64" s="459"/>
      <c r="E64" s="459"/>
      <c r="F64" s="459"/>
      <c r="G64" s="460"/>
    </row>
    <row r="65" spans="1:7" ht="51.75" customHeight="1">
      <c r="A65" s="312"/>
      <c r="B65" s="313"/>
      <c r="C65" s="314"/>
      <c r="D65" s="312"/>
      <c r="E65" s="313"/>
      <c r="F65" s="312"/>
      <c r="G65" s="313"/>
    </row>
    <row r="66" spans="1:7" ht="12.75" customHeight="1" thickBot="1">
      <c r="A66" s="318" t="s">
        <v>124</v>
      </c>
      <c r="B66" s="319"/>
      <c r="C66" s="320" t="s">
        <v>125</v>
      </c>
      <c r="D66" s="461" t="s">
        <v>126</v>
      </c>
      <c r="E66" s="462"/>
      <c r="F66" s="461"/>
      <c r="G66" s="462"/>
    </row>
    <row r="67" spans="1:7" ht="4.5" hidden="1" customHeight="1">
      <c r="A67" s="463"/>
      <c r="B67" s="464"/>
      <c r="C67" s="464"/>
      <c r="D67" s="464"/>
      <c r="E67" s="464"/>
      <c r="F67" s="464"/>
      <c r="G67" s="465"/>
    </row>
    <row r="68" spans="1:7" ht="20.100000000000001" customHeight="1" thickBot="1">
      <c r="A68" s="466" t="s">
        <v>127</v>
      </c>
      <c r="B68" s="467"/>
      <c r="C68" s="468"/>
      <c r="D68" s="469"/>
      <c r="E68" s="469"/>
      <c r="F68" s="469"/>
      <c r="G68" s="470"/>
    </row>
  </sheetData>
  <mergeCells count="47">
    <mergeCell ref="B24:D24"/>
    <mergeCell ref="B2:E2"/>
    <mergeCell ref="B3:D3"/>
    <mergeCell ref="B4:D4"/>
    <mergeCell ref="B5:D5"/>
    <mergeCell ref="B6:D6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63:G63"/>
    <mergeCell ref="B49:D49"/>
    <mergeCell ref="B50:D50"/>
    <mergeCell ref="B51:D51"/>
    <mergeCell ref="B52:D52"/>
    <mergeCell ref="B54:D54"/>
    <mergeCell ref="B55:D55"/>
    <mergeCell ref="A59:G59"/>
    <mergeCell ref="A60:E60"/>
    <mergeCell ref="F60:G60"/>
    <mergeCell ref="D62:E62"/>
    <mergeCell ref="F62:G62"/>
    <mergeCell ref="A64:G64"/>
    <mergeCell ref="D66:E66"/>
    <mergeCell ref="F66:G66"/>
    <mergeCell ref="A67:G67"/>
    <mergeCell ref="A68:G6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4" customWidth="1"/>
    <col min="2" max="2" width="15.85546875" style="174" customWidth="1"/>
    <col min="3" max="3" width="22" style="174" customWidth="1"/>
    <col min="4" max="4" width="23" style="174" customWidth="1"/>
    <col min="5" max="5" width="18.42578125" style="174" customWidth="1"/>
    <col min="6" max="7" width="24" style="174" customWidth="1"/>
    <col min="8" max="8" width="20.7109375" style="174"/>
    <col min="9" max="9" width="20.7109375" style="174" customWidth="1"/>
    <col min="10" max="16384" width="20.710937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500" t="s">
        <v>157</v>
      </c>
      <c r="C2" s="501"/>
      <c r="D2" s="501"/>
      <c r="E2" s="502"/>
      <c r="F2" s="172" t="s">
        <v>152</v>
      </c>
      <c r="G2" s="173" t="s">
        <v>158</v>
      </c>
    </row>
    <row r="3" spans="1:7" s="178" customFormat="1" ht="15.75">
      <c r="A3" s="175" t="s">
        <v>2</v>
      </c>
      <c r="B3" s="503" t="s">
        <v>146</v>
      </c>
      <c r="C3" s="504"/>
      <c r="D3" s="505"/>
      <c r="E3" s="176" t="s">
        <v>3</v>
      </c>
      <c r="F3" s="176"/>
      <c r="G3" s="177"/>
    </row>
    <row r="4" spans="1:7" s="178" customFormat="1" ht="15.75">
      <c r="A4" s="175" t="s">
        <v>4</v>
      </c>
      <c r="B4" s="506" t="s">
        <v>55</v>
      </c>
      <c r="C4" s="507"/>
      <c r="D4" s="508"/>
      <c r="E4" s="179" t="s">
        <v>145</v>
      </c>
      <c r="F4" s="180"/>
      <c r="G4" s="184">
        <v>42602</v>
      </c>
    </row>
    <row r="5" spans="1:7" s="178" customFormat="1" ht="15.75" customHeight="1">
      <c r="A5" s="175" t="s">
        <v>57</v>
      </c>
      <c r="B5" s="506" t="s">
        <v>148</v>
      </c>
      <c r="C5" s="507"/>
      <c r="D5" s="508"/>
      <c r="E5" s="182" t="s">
        <v>95</v>
      </c>
      <c r="F5" s="183"/>
      <c r="G5" s="184"/>
    </row>
    <row r="6" spans="1:7" s="178" customFormat="1" ht="15.6" customHeight="1">
      <c r="A6" s="175" t="s">
        <v>6</v>
      </c>
      <c r="B6" s="506" t="s">
        <v>153</v>
      </c>
      <c r="C6" s="507"/>
      <c r="D6" s="508"/>
      <c r="E6" s="182" t="s">
        <v>58</v>
      </c>
      <c r="F6" s="183"/>
      <c r="G6" s="184"/>
    </row>
    <row r="7" spans="1:7" s="178" customFormat="1" ht="15" customHeight="1">
      <c r="A7" s="175"/>
      <c r="B7" s="186"/>
      <c r="C7" s="187"/>
      <c r="D7" s="188"/>
      <c r="E7" s="182" t="s">
        <v>59</v>
      </c>
      <c r="F7" s="183"/>
      <c r="G7" s="184">
        <v>42594</v>
      </c>
    </row>
    <row r="8" spans="1:7" s="178" customFormat="1" ht="16.5" customHeight="1">
      <c r="A8" s="175"/>
      <c r="B8" s="189"/>
      <c r="C8" s="190"/>
      <c r="D8" s="188"/>
      <c r="E8" s="191" t="s">
        <v>60</v>
      </c>
      <c r="F8" s="192"/>
      <c r="G8" s="193"/>
    </row>
    <row r="9" spans="1:7" s="178" customFormat="1" ht="16.5" thickBot="1">
      <c r="A9" s="194"/>
      <c r="B9" s="195"/>
      <c r="C9" s="196"/>
      <c r="D9" s="197"/>
      <c r="E9" s="198" t="s">
        <v>7</v>
      </c>
      <c r="F9" s="197"/>
      <c r="G9" s="199"/>
    </row>
    <row r="10" spans="1:7" ht="12.75">
      <c r="A10" s="200" t="s">
        <v>8</v>
      </c>
      <c r="B10" s="201"/>
      <c r="C10" s="201"/>
      <c r="D10" s="201"/>
      <c r="E10" s="201"/>
      <c r="F10" s="201"/>
      <c r="G10" s="202"/>
    </row>
    <row r="11" spans="1:7" ht="15" customHeight="1">
      <c r="A11" s="203" t="s">
        <v>62</v>
      </c>
      <c r="B11" s="204"/>
      <c r="C11" s="205"/>
      <c r="D11" s="206"/>
      <c r="E11" s="203" t="s">
        <v>11</v>
      </c>
      <c r="F11" s="207"/>
      <c r="G11" s="208"/>
    </row>
    <row r="12" spans="1:7" ht="15">
      <c r="A12" s="203" t="s">
        <v>154</v>
      </c>
      <c r="B12" s="207"/>
      <c r="C12" s="209"/>
      <c r="D12" s="184">
        <v>42524</v>
      </c>
      <c r="E12" s="203"/>
      <c r="F12" s="207"/>
      <c r="G12" s="208"/>
    </row>
    <row r="13" spans="1:7" ht="15">
      <c r="A13" s="203" t="s">
        <v>96</v>
      </c>
      <c r="B13" s="207"/>
      <c r="C13" s="209"/>
      <c r="D13" s="210"/>
      <c r="E13" s="211"/>
      <c r="F13" s="212"/>
      <c r="G13" s="213"/>
    </row>
    <row r="14" spans="1:7" ht="15" thickBot="1">
      <c r="A14" s="214" t="s">
        <v>12</v>
      </c>
      <c r="B14" s="215"/>
      <c r="C14" s="216"/>
      <c r="D14" s="210"/>
      <c r="E14" s="217"/>
      <c r="F14" s="218"/>
      <c r="G14" s="219"/>
    </row>
    <row r="15" spans="1:7" ht="15">
      <c r="A15" s="214" t="s">
        <v>97</v>
      </c>
      <c r="B15" s="215"/>
      <c r="C15" s="220"/>
      <c r="D15" s="221">
        <v>14415115</v>
      </c>
      <c r="E15" s="222" t="s">
        <v>98</v>
      </c>
      <c r="F15" s="223"/>
      <c r="G15" s="224">
        <v>8649069</v>
      </c>
    </row>
    <row r="16" spans="1:7" ht="15">
      <c r="A16" s="214" t="s">
        <v>15</v>
      </c>
      <c r="B16" s="215"/>
      <c r="C16" s="220"/>
      <c r="D16" s="225"/>
      <c r="E16" s="226" t="s">
        <v>99</v>
      </c>
      <c r="F16" s="227"/>
      <c r="G16" s="228"/>
    </row>
    <row r="17" spans="1:7" ht="16.5" thickBot="1">
      <c r="A17" s="229" t="s">
        <v>17</v>
      </c>
      <c r="B17" s="185"/>
      <c r="C17" s="230"/>
      <c r="D17" s="181">
        <v>42435</v>
      </c>
      <c r="E17" s="231" t="s">
        <v>100</v>
      </c>
      <c r="F17" s="232"/>
      <c r="G17" s="233"/>
    </row>
    <row r="18" spans="1:7" ht="15">
      <c r="A18" s="229" t="s">
        <v>101</v>
      </c>
      <c r="B18" s="185"/>
      <c r="C18" s="234"/>
      <c r="D18" s="235">
        <v>14478063</v>
      </c>
      <c r="E18" s="236"/>
      <c r="F18" s="237"/>
      <c r="G18" s="238"/>
    </row>
    <row r="19" spans="1:7" ht="15" customHeight="1">
      <c r="A19" s="239" t="s">
        <v>20</v>
      </c>
      <c r="B19" s="240"/>
      <c r="C19" s="241"/>
      <c r="D19" s="242">
        <f>F47</f>
        <v>4324534.5</v>
      </c>
      <c r="E19" s="243"/>
      <c r="F19" s="215"/>
      <c r="G19" s="210"/>
    </row>
    <row r="20" spans="1:7" ht="15">
      <c r="A20" s="243" t="s">
        <v>22</v>
      </c>
      <c r="B20" s="244"/>
      <c r="C20" s="245"/>
      <c r="D20" s="246" t="s">
        <v>149</v>
      </c>
      <c r="E20" s="243"/>
      <c r="F20" s="215"/>
      <c r="G20" s="210"/>
    </row>
    <row r="21" spans="1:7" ht="15">
      <c r="A21" s="247" t="s">
        <v>102</v>
      </c>
      <c r="B21" s="248"/>
      <c r="C21" s="249"/>
      <c r="D21" s="449" t="s">
        <v>150</v>
      </c>
      <c r="E21" s="243"/>
      <c r="F21" s="215"/>
      <c r="G21" s="210"/>
    </row>
    <row r="22" spans="1:7" ht="15" customHeight="1" thickBot="1">
      <c r="A22" s="250" t="s">
        <v>23</v>
      </c>
      <c r="B22" s="251"/>
      <c r="C22" s="252"/>
      <c r="D22" s="253" t="s">
        <v>151</v>
      </c>
      <c r="E22" s="250"/>
      <c r="F22" s="251"/>
      <c r="G22" s="219"/>
    </row>
    <row r="23" spans="1:7" s="257" customFormat="1" ht="15.75" customHeight="1">
      <c r="A23" s="254" t="s">
        <v>24</v>
      </c>
      <c r="B23" s="255"/>
      <c r="C23" s="255"/>
      <c r="D23" s="255"/>
      <c r="E23" s="255"/>
      <c r="F23" s="255"/>
      <c r="G23" s="256"/>
    </row>
    <row r="24" spans="1:7" s="262" customFormat="1" ht="15">
      <c r="A24" s="258" t="s">
        <v>0</v>
      </c>
      <c r="B24" s="509" t="s">
        <v>25</v>
      </c>
      <c r="C24" s="509"/>
      <c r="D24" s="509"/>
      <c r="E24" s="259" t="s">
        <v>26</v>
      </c>
      <c r="F24" s="260" t="s">
        <v>27</v>
      </c>
      <c r="G24" s="261" t="s">
        <v>28</v>
      </c>
    </row>
    <row r="25" spans="1:7" s="267" customFormat="1" ht="15">
      <c r="A25" s="263" t="s">
        <v>29</v>
      </c>
      <c r="B25" s="485" t="s">
        <v>30</v>
      </c>
      <c r="C25" s="485"/>
      <c r="D25" s="485"/>
      <c r="E25" s="264"/>
      <c r="F25" s="265"/>
      <c r="G25" s="266"/>
    </row>
    <row r="26" spans="1:7" s="271" customFormat="1" ht="21" customHeight="1">
      <c r="A26" s="268" t="s">
        <v>74</v>
      </c>
      <c r="B26" s="493" t="s">
        <v>155</v>
      </c>
      <c r="C26" s="494"/>
      <c r="D26" s="495"/>
      <c r="E26" s="269">
        <v>8649069</v>
      </c>
      <c r="F26" s="269"/>
      <c r="G26" s="270">
        <v>8649069</v>
      </c>
    </row>
    <row r="27" spans="1:7" s="271" customFormat="1" ht="21" customHeight="1">
      <c r="A27" s="268" t="s">
        <v>75</v>
      </c>
      <c r="B27" s="493" t="s">
        <v>159</v>
      </c>
      <c r="C27" s="494"/>
      <c r="D27" s="495"/>
      <c r="E27" s="269"/>
      <c r="F27" s="269">
        <f>G27-E27</f>
        <v>4324534.5</v>
      </c>
      <c r="G27" s="270">
        <v>4324534.5</v>
      </c>
    </row>
    <row r="28" spans="1:7" s="271" customFormat="1" ht="27.75" customHeight="1">
      <c r="A28" s="268" t="s">
        <v>76</v>
      </c>
      <c r="B28" s="496" t="s">
        <v>156</v>
      </c>
      <c r="C28" s="497"/>
      <c r="D28" s="498"/>
      <c r="E28" s="269"/>
      <c r="F28" s="269">
        <f>G28-E28</f>
        <v>0</v>
      </c>
      <c r="G28" s="270"/>
    </row>
    <row r="29" spans="1:7" s="271" customFormat="1" ht="0.75" customHeight="1">
      <c r="A29" s="272"/>
      <c r="B29" s="478"/>
      <c r="C29" s="478"/>
      <c r="D29" s="478"/>
      <c r="E29" s="273"/>
      <c r="F29" s="274"/>
      <c r="G29" s="275"/>
    </row>
    <row r="30" spans="1:7" s="257" customFormat="1" ht="21" customHeight="1">
      <c r="A30" s="276"/>
      <c r="B30" s="482" t="s">
        <v>31</v>
      </c>
      <c r="C30" s="499"/>
      <c r="D30" s="499"/>
      <c r="E30" s="277">
        <f>SUM(E25:E29)</f>
        <v>8649069</v>
      </c>
      <c r="F30" s="277">
        <f>SUM(F25:F29)</f>
        <v>4324534.5</v>
      </c>
      <c r="G30" s="278">
        <f>SUM(G25:G29)</f>
        <v>12973603.5</v>
      </c>
    </row>
    <row r="31" spans="1:7" s="267" customFormat="1" ht="15">
      <c r="A31" s="263" t="s">
        <v>32</v>
      </c>
      <c r="B31" s="485" t="s">
        <v>33</v>
      </c>
      <c r="C31" s="485"/>
      <c r="D31" s="485"/>
      <c r="E31" s="279"/>
      <c r="F31" s="280"/>
      <c r="G31" s="281"/>
    </row>
    <row r="32" spans="1:7" s="271" customFormat="1" ht="14.25">
      <c r="A32" s="282" t="s">
        <v>77</v>
      </c>
      <c r="B32" s="492" t="s">
        <v>141</v>
      </c>
      <c r="C32" s="492"/>
      <c r="D32" s="492"/>
      <c r="E32" s="269"/>
      <c r="F32" s="283"/>
      <c r="G32" s="283"/>
    </row>
    <row r="33" spans="1:9" s="285" customFormat="1" ht="14.25">
      <c r="A33" s="268" t="s">
        <v>78</v>
      </c>
      <c r="B33" s="478" t="s">
        <v>103</v>
      </c>
      <c r="C33" s="478"/>
      <c r="D33" s="478"/>
      <c r="E33" s="269"/>
      <c r="F33" s="269">
        <f>G33-E33</f>
        <v>0</v>
      </c>
      <c r="G33" s="284"/>
    </row>
    <row r="34" spans="1:9" s="285" customFormat="1" ht="14.25">
      <c r="A34" s="268" t="s">
        <v>34</v>
      </c>
      <c r="B34" s="478" t="s">
        <v>139</v>
      </c>
      <c r="C34" s="478"/>
      <c r="D34" s="478"/>
      <c r="E34" s="269"/>
      <c r="F34" s="286">
        <f>G34-E34</f>
        <v>0</v>
      </c>
      <c r="G34" s="283"/>
    </row>
    <row r="35" spans="1:9" s="285" customFormat="1" ht="0.75" customHeight="1">
      <c r="A35" s="287"/>
      <c r="B35" s="478"/>
      <c r="C35" s="478"/>
      <c r="D35" s="478"/>
      <c r="E35" s="288"/>
      <c r="F35" s="289"/>
      <c r="G35" s="290"/>
    </row>
    <row r="36" spans="1:9" s="257" customFormat="1" ht="21" customHeight="1">
      <c r="A36" s="276"/>
      <c r="B36" s="482" t="s">
        <v>35</v>
      </c>
      <c r="C36" s="482"/>
      <c r="D36" s="482"/>
      <c r="E36" s="278">
        <f>SUM(E30:E34)</f>
        <v>8649069</v>
      </c>
      <c r="F36" s="278">
        <f>SUM(F30:F34)</f>
        <v>4324534.5</v>
      </c>
      <c r="G36" s="278">
        <f>SUM(G30:G34)</f>
        <v>12973603.5</v>
      </c>
    </row>
    <row r="37" spans="1:9" s="267" customFormat="1" ht="15">
      <c r="A37" s="263" t="s">
        <v>36</v>
      </c>
      <c r="B37" s="485" t="s">
        <v>37</v>
      </c>
      <c r="C37" s="485"/>
      <c r="D37" s="485"/>
      <c r="E37" s="279"/>
      <c r="F37" s="280"/>
      <c r="G37" s="281"/>
      <c r="I37" s="267">
        <f>43055962*5/100</f>
        <v>2152798.1</v>
      </c>
    </row>
    <row r="38" spans="1:9" ht="24" customHeight="1">
      <c r="A38" s="291" t="s">
        <v>38</v>
      </c>
      <c r="B38" s="486" t="s">
        <v>147</v>
      </c>
      <c r="C38" s="487"/>
      <c r="D38" s="488"/>
      <c r="E38" s="269"/>
      <c r="F38" s="269"/>
      <c r="G38" s="283"/>
      <c r="I38" s="292"/>
    </row>
    <row r="39" spans="1:9" ht="21" customHeight="1">
      <c r="A39" s="291" t="s">
        <v>72</v>
      </c>
      <c r="B39" s="486" t="s">
        <v>104</v>
      </c>
      <c r="C39" s="487"/>
      <c r="D39" s="488"/>
      <c r="E39" s="269"/>
      <c r="F39" s="269">
        <f>G39-E39</f>
        <v>0</v>
      </c>
      <c r="G39" s="283"/>
      <c r="I39" s="292"/>
    </row>
    <row r="40" spans="1:9" ht="21" customHeight="1">
      <c r="A40" s="291" t="s">
        <v>73</v>
      </c>
      <c r="B40" s="489" t="s">
        <v>105</v>
      </c>
      <c r="C40" s="490"/>
      <c r="D40" s="491"/>
      <c r="E40" s="269"/>
      <c r="F40" s="269">
        <f>G40-E40</f>
        <v>0</v>
      </c>
      <c r="G40" s="283"/>
    </row>
    <row r="41" spans="1:9" ht="0.75" customHeight="1">
      <c r="A41" s="291"/>
      <c r="B41" s="489"/>
      <c r="C41" s="490"/>
      <c r="D41" s="491"/>
      <c r="E41" s="269"/>
      <c r="F41" s="269"/>
      <c r="G41" s="283"/>
    </row>
    <row r="42" spans="1:9" s="257" customFormat="1" ht="21" customHeight="1">
      <c r="A42" s="293"/>
      <c r="B42" s="482" t="s">
        <v>39</v>
      </c>
      <c r="C42" s="482"/>
      <c r="D42" s="482"/>
      <c r="E42" s="277"/>
      <c r="F42" s="277"/>
      <c r="G42" s="278"/>
    </row>
    <row r="43" spans="1:9" s="267" customFormat="1" ht="15">
      <c r="A43" s="263" t="s">
        <v>41</v>
      </c>
      <c r="B43" s="485" t="s">
        <v>106</v>
      </c>
      <c r="C43" s="485"/>
      <c r="D43" s="485"/>
      <c r="E43" s="279"/>
      <c r="F43" s="280"/>
      <c r="G43" s="281"/>
    </row>
    <row r="44" spans="1:9" s="285" customFormat="1" ht="21" customHeight="1">
      <c r="A44" s="268" t="s">
        <v>43</v>
      </c>
      <c r="B44" s="486" t="s">
        <v>140</v>
      </c>
      <c r="C44" s="487"/>
      <c r="D44" s="488"/>
      <c r="E44" s="447"/>
      <c r="F44" s="447"/>
      <c r="G44" s="448"/>
    </row>
    <row r="45" spans="1:9" ht="0.75" customHeight="1">
      <c r="A45" s="291"/>
      <c r="B45" s="489"/>
      <c r="C45" s="490"/>
      <c r="D45" s="491"/>
      <c r="E45" s="269"/>
      <c r="F45" s="269"/>
      <c r="G45" s="283"/>
    </row>
    <row r="46" spans="1:9" s="257" customFormat="1" ht="21" customHeight="1">
      <c r="A46" s="293"/>
      <c r="B46" s="482" t="s">
        <v>107</v>
      </c>
      <c r="C46" s="482"/>
      <c r="D46" s="482"/>
      <c r="E46" s="277"/>
      <c r="F46" s="277">
        <f t="shared" ref="F46:G46" si="0">SUM(F43:F45)</f>
        <v>0</v>
      </c>
      <c r="G46" s="278">
        <f t="shared" si="0"/>
        <v>0</v>
      </c>
    </row>
    <row r="47" spans="1:9" s="257" customFormat="1" ht="21" customHeight="1">
      <c r="A47" s="276"/>
      <c r="B47" s="482" t="s">
        <v>108</v>
      </c>
      <c r="C47" s="482"/>
      <c r="D47" s="482"/>
      <c r="E47" s="277">
        <f>E36</f>
        <v>8649069</v>
      </c>
      <c r="F47" s="277">
        <f>F36</f>
        <v>4324534.5</v>
      </c>
      <c r="G47" s="277">
        <f>G36</f>
        <v>12973603.5</v>
      </c>
    </row>
    <row r="48" spans="1:9" s="267" customFormat="1" ht="15">
      <c r="A48" s="263" t="s">
        <v>109</v>
      </c>
      <c r="B48" s="485" t="s">
        <v>110</v>
      </c>
      <c r="C48" s="485"/>
      <c r="D48" s="485"/>
      <c r="E48" s="279"/>
      <c r="F48" s="280"/>
      <c r="G48" s="281"/>
    </row>
    <row r="49" spans="1:7" s="285" customFormat="1" ht="21" customHeight="1">
      <c r="A49" s="268" t="s">
        <v>111</v>
      </c>
      <c r="B49" s="478" t="s">
        <v>112</v>
      </c>
      <c r="C49" s="479"/>
      <c r="D49" s="479"/>
      <c r="E49" s="269"/>
      <c r="F49" s="269"/>
      <c r="G49" s="294"/>
    </row>
    <row r="50" spans="1:7" s="285" customFormat="1" ht="21" customHeight="1">
      <c r="A50" s="268" t="s">
        <v>113</v>
      </c>
      <c r="B50" s="478" t="s">
        <v>114</v>
      </c>
      <c r="C50" s="479"/>
      <c r="D50" s="479"/>
      <c r="E50" s="269"/>
      <c r="F50" s="269"/>
      <c r="G50" s="294"/>
    </row>
    <row r="51" spans="1:7" s="285" customFormat="1" ht="21" customHeight="1">
      <c r="A51" s="295" t="s">
        <v>115</v>
      </c>
      <c r="B51" s="478" t="s">
        <v>116</v>
      </c>
      <c r="C51" s="478"/>
      <c r="D51" s="478"/>
      <c r="E51" s="269"/>
      <c r="F51" s="269"/>
      <c r="G51" s="294"/>
    </row>
    <row r="52" spans="1:7" s="285" customFormat="1" ht="0.75" customHeight="1">
      <c r="A52" s="272"/>
      <c r="B52" s="480"/>
      <c r="C52" s="481"/>
      <c r="D52" s="481"/>
      <c r="E52" s="296"/>
      <c r="F52" s="273"/>
      <c r="G52" s="297"/>
    </row>
    <row r="53" spans="1:7" s="257" customFormat="1" ht="21" customHeight="1">
      <c r="A53" s="276"/>
      <c r="B53" s="482" t="s">
        <v>117</v>
      </c>
      <c r="C53" s="482"/>
      <c r="D53" s="482"/>
      <c r="E53" s="277"/>
      <c r="F53" s="277">
        <f>SUM(F48:F52)</f>
        <v>0</v>
      </c>
      <c r="G53" s="278"/>
    </row>
    <row r="54" spans="1:7" s="302" customFormat="1" ht="21" customHeight="1" thickBot="1">
      <c r="A54" s="298"/>
      <c r="B54" s="483" t="s">
        <v>118</v>
      </c>
      <c r="C54" s="484"/>
      <c r="D54" s="484"/>
      <c r="E54" s="299"/>
      <c r="F54" s="300"/>
      <c r="G54" s="301"/>
    </row>
    <row r="55" spans="1:7" s="285" customFormat="1" ht="21" customHeight="1" thickTop="1">
      <c r="A55" s="303" t="s">
        <v>119</v>
      </c>
      <c r="B55" s="304" t="s">
        <v>120</v>
      </c>
      <c r="C55" s="304"/>
      <c r="D55" s="304"/>
      <c r="E55" s="304"/>
      <c r="F55" s="304"/>
      <c r="G55" s="305"/>
    </row>
    <row r="56" spans="1:7" s="285" customFormat="1" ht="21" customHeight="1">
      <c r="A56" s="306"/>
      <c r="B56" s="185" t="s">
        <v>121</v>
      </c>
      <c r="C56" s="185"/>
      <c r="D56" s="185"/>
      <c r="E56" s="185"/>
      <c r="F56" s="185"/>
      <c r="G56" s="307"/>
    </row>
    <row r="57" spans="1:7" s="178" customFormat="1" ht="2.25" customHeight="1">
      <c r="A57" s="308"/>
      <c r="B57" s="309"/>
      <c r="C57" s="309"/>
      <c r="D57" s="310"/>
      <c r="E57" s="310"/>
      <c r="F57" s="310"/>
      <c r="G57" s="311"/>
    </row>
    <row r="58" spans="1:7" ht="15.75" customHeight="1">
      <c r="A58" s="471" t="s">
        <v>49</v>
      </c>
      <c r="B58" s="472"/>
      <c r="C58" s="473"/>
      <c r="D58" s="473"/>
      <c r="E58" s="473"/>
      <c r="F58" s="473"/>
      <c r="G58" s="474"/>
    </row>
    <row r="59" spans="1:7" ht="15.75" customHeight="1">
      <c r="A59" s="457" t="s">
        <v>50</v>
      </c>
      <c r="B59" s="458"/>
      <c r="C59" s="458"/>
      <c r="D59" s="458"/>
      <c r="E59" s="475"/>
      <c r="F59" s="457" t="s">
        <v>122</v>
      </c>
      <c r="G59" s="475"/>
    </row>
    <row r="60" spans="1:7" ht="42.75" customHeight="1">
      <c r="A60" s="312"/>
      <c r="B60" s="313"/>
      <c r="C60" s="314"/>
      <c r="D60" s="312"/>
      <c r="E60" s="313"/>
      <c r="F60" s="312"/>
      <c r="G60" s="313"/>
    </row>
    <row r="61" spans="1:7" ht="12.75">
      <c r="A61" s="315" t="s">
        <v>81</v>
      </c>
      <c r="B61" s="316"/>
      <c r="C61" s="317" t="s">
        <v>94</v>
      </c>
      <c r="D61" s="476"/>
      <c r="E61" s="477"/>
      <c r="F61" s="476" t="s">
        <v>123</v>
      </c>
      <c r="G61" s="477"/>
    </row>
    <row r="62" spans="1:7" ht="15.75" customHeight="1">
      <c r="A62" s="471" t="s">
        <v>52</v>
      </c>
      <c r="B62" s="472"/>
      <c r="C62" s="473"/>
      <c r="D62" s="473"/>
      <c r="E62" s="473"/>
      <c r="F62" s="473"/>
      <c r="G62" s="474"/>
    </row>
    <row r="63" spans="1:7" ht="15.75" customHeight="1">
      <c r="A63" s="457" t="s">
        <v>82</v>
      </c>
      <c r="B63" s="458"/>
      <c r="C63" s="459"/>
      <c r="D63" s="459"/>
      <c r="E63" s="459"/>
      <c r="F63" s="459"/>
      <c r="G63" s="460"/>
    </row>
    <row r="64" spans="1:7" ht="51.75" customHeight="1">
      <c r="A64" s="312"/>
      <c r="B64" s="313"/>
      <c r="C64" s="314"/>
      <c r="D64" s="312"/>
      <c r="E64" s="313"/>
      <c r="F64" s="312"/>
      <c r="G64" s="313"/>
    </row>
    <row r="65" spans="1:7" ht="12.75" customHeight="1" thickBot="1">
      <c r="A65" s="318" t="s">
        <v>124</v>
      </c>
      <c r="B65" s="319"/>
      <c r="C65" s="320" t="s">
        <v>125</v>
      </c>
      <c r="D65" s="461" t="s">
        <v>126</v>
      </c>
      <c r="E65" s="462"/>
      <c r="F65" s="461"/>
      <c r="G65" s="462"/>
    </row>
    <row r="66" spans="1:7" ht="4.5" hidden="1" customHeight="1">
      <c r="A66" s="463"/>
      <c r="B66" s="464"/>
      <c r="C66" s="464"/>
      <c r="D66" s="464"/>
      <c r="E66" s="464"/>
      <c r="F66" s="464"/>
      <c r="G66" s="465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7">
    <mergeCell ref="B2:E2"/>
    <mergeCell ref="B26:D26"/>
    <mergeCell ref="B27:D27"/>
    <mergeCell ref="B28:D28"/>
    <mergeCell ref="B32:D32"/>
    <mergeCell ref="B24:D24"/>
    <mergeCell ref="B25:D25"/>
    <mergeCell ref="B29:D29"/>
    <mergeCell ref="B30:D30"/>
    <mergeCell ref="B31:D31"/>
    <mergeCell ref="B3:D3"/>
    <mergeCell ref="B4:D4"/>
    <mergeCell ref="B5:D5"/>
    <mergeCell ref="B6:D6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4" customWidth="1"/>
    <col min="2" max="2" width="15.85546875" style="174" customWidth="1"/>
    <col min="3" max="3" width="28.5703125" style="174" customWidth="1"/>
    <col min="4" max="4" width="21.7109375" style="174" customWidth="1"/>
    <col min="5" max="7" width="19.28515625" style="174" customWidth="1"/>
    <col min="8" max="16384" width="20.7109375" style="174"/>
  </cols>
  <sheetData>
    <row r="1" spans="1:7" s="169" customFormat="1" ht="63.75" customHeight="1" thickBot="1">
      <c r="A1" s="321"/>
      <c r="B1" s="322"/>
      <c r="C1" s="323" t="s">
        <v>1</v>
      </c>
      <c r="D1" s="324"/>
      <c r="E1" s="324"/>
      <c r="F1" s="324"/>
      <c r="G1" s="322"/>
    </row>
    <row r="2" spans="1:7" ht="30.75" customHeight="1">
      <c r="A2" s="325"/>
      <c r="B2" s="171" t="s">
        <v>86</v>
      </c>
      <c r="C2" s="171"/>
      <c r="D2" s="171"/>
      <c r="E2" s="171"/>
      <c r="F2" s="172" t="s">
        <v>54</v>
      </c>
      <c r="G2" s="326" t="s">
        <v>128</v>
      </c>
    </row>
    <row r="3" spans="1:7" s="178" customFormat="1" ht="15.75">
      <c r="A3" s="327" t="s">
        <v>2</v>
      </c>
      <c r="B3" s="328" t="s">
        <v>84</v>
      </c>
      <c r="C3" s="329"/>
      <c r="D3" s="330"/>
      <c r="E3" s="176" t="s">
        <v>3</v>
      </c>
      <c r="F3" s="176"/>
      <c r="G3" s="177"/>
    </row>
    <row r="4" spans="1:7" s="178" customFormat="1" ht="15.75">
      <c r="A4" s="327" t="s">
        <v>4</v>
      </c>
      <c r="B4" s="328" t="s">
        <v>55</v>
      </c>
      <c r="C4" s="329"/>
      <c r="D4" s="331"/>
      <c r="E4" s="179" t="s">
        <v>5</v>
      </c>
      <c r="F4" s="180"/>
      <c r="G4" s="332">
        <v>42507</v>
      </c>
    </row>
    <row r="5" spans="1:7" s="178" customFormat="1" ht="15.75">
      <c r="A5" s="327" t="s">
        <v>57</v>
      </c>
      <c r="B5" s="328" t="s">
        <v>85</v>
      </c>
      <c r="C5" s="329"/>
      <c r="D5" s="331"/>
      <c r="E5" s="182" t="s">
        <v>87</v>
      </c>
      <c r="F5" s="183"/>
      <c r="G5" s="332">
        <v>42507</v>
      </c>
    </row>
    <row r="6" spans="1:7" s="178" customFormat="1" ht="15.6" customHeight="1">
      <c r="A6" s="327" t="s">
        <v>6</v>
      </c>
      <c r="B6" s="445" t="s">
        <v>56</v>
      </c>
      <c r="C6" s="365"/>
      <c r="D6" s="446"/>
      <c r="E6" s="182" t="s">
        <v>58</v>
      </c>
      <c r="F6" s="183"/>
      <c r="G6" s="332">
        <v>42502</v>
      </c>
    </row>
    <row r="7" spans="1:7" s="178" customFormat="1" ht="16.5" customHeight="1">
      <c r="A7" s="327"/>
      <c r="B7" s="333"/>
      <c r="C7" s="190"/>
      <c r="D7" s="188"/>
      <c r="E7" s="182" t="s">
        <v>59</v>
      </c>
      <c r="F7" s="183"/>
      <c r="G7" s="332">
        <v>42502</v>
      </c>
    </row>
    <row r="8" spans="1:7" s="178" customFormat="1" ht="16.5" customHeight="1">
      <c r="A8" s="327"/>
      <c r="B8" s="333"/>
      <c r="C8" s="190"/>
      <c r="D8" s="188"/>
      <c r="E8" s="182"/>
      <c r="F8" s="192"/>
      <c r="G8" s="193"/>
    </row>
    <row r="9" spans="1:7" s="339" customFormat="1" ht="15.75">
      <c r="A9" s="334"/>
      <c r="B9" s="335"/>
      <c r="C9" s="336"/>
      <c r="D9" s="337"/>
      <c r="E9" s="191" t="s">
        <v>60</v>
      </c>
      <c r="F9" s="337"/>
      <c r="G9" s="338"/>
    </row>
    <row r="10" spans="1:7" s="178" customFormat="1" ht="16.5" thickBot="1">
      <c r="A10" s="194"/>
      <c r="B10" s="195"/>
      <c r="C10" s="196"/>
      <c r="D10" s="197"/>
      <c r="E10" s="198" t="s">
        <v>7</v>
      </c>
      <c r="F10" s="197"/>
      <c r="G10" s="199"/>
    </row>
    <row r="11" spans="1:7" ht="12.75">
      <c r="A11" s="200" t="s">
        <v>8</v>
      </c>
      <c r="B11" s="201"/>
      <c r="C11" s="201"/>
      <c r="D11" s="201"/>
      <c r="E11" s="201"/>
      <c r="F11" s="201"/>
      <c r="G11" s="202"/>
    </row>
    <row r="12" spans="1:7" ht="15" hidden="1">
      <c r="A12" s="236" t="s">
        <v>9</v>
      </c>
      <c r="B12" s="237"/>
      <c r="C12" s="340"/>
      <c r="D12" s="341"/>
      <c r="E12" s="236"/>
      <c r="F12" s="237"/>
      <c r="G12" s="238"/>
    </row>
    <row r="13" spans="1:7" ht="31.5">
      <c r="A13" s="342" t="s">
        <v>62</v>
      </c>
      <c r="B13" s="343"/>
      <c r="C13" s="344" t="s">
        <v>90</v>
      </c>
      <c r="D13" s="345" t="s">
        <v>61</v>
      </c>
      <c r="E13" s="342" t="s">
        <v>11</v>
      </c>
      <c r="F13" s="343"/>
      <c r="G13" s="346"/>
    </row>
    <row r="14" spans="1:7" ht="16.5" thickBot="1">
      <c r="A14" s="342" t="s">
        <v>10</v>
      </c>
      <c r="B14" s="343"/>
      <c r="C14" s="347"/>
      <c r="D14" s="348" t="s">
        <v>129</v>
      </c>
      <c r="E14" s="342"/>
      <c r="F14" s="343"/>
      <c r="G14" s="346"/>
    </row>
    <row r="15" spans="1:7" ht="15.75" hidden="1" thickBot="1">
      <c r="A15" s="349" t="s">
        <v>12</v>
      </c>
      <c r="B15" s="350"/>
      <c r="C15" s="351"/>
      <c r="D15" s="352"/>
      <c r="E15" s="353"/>
      <c r="F15" s="310"/>
      <c r="G15" s="354"/>
    </row>
    <row r="16" spans="1:7" ht="15.75">
      <c r="A16" s="349" t="s">
        <v>13</v>
      </c>
      <c r="B16" s="350"/>
      <c r="C16" s="355"/>
      <c r="D16" s="356">
        <v>58347484</v>
      </c>
      <c r="E16" s="357" t="s">
        <v>14</v>
      </c>
      <c r="F16" s="358"/>
      <c r="G16" s="359">
        <v>5834750</v>
      </c>
    </row>
    <row r="17" spans="1:8" ht="16.5" thickBot="1">
      <c r="A17" s="349" t="s">
        <v>15</v>
      </c>
      <c r="B17" s="350"/>
      <c r="C17" s="355"/>
      <c r="D17" s="360"/>
      <c r="E17" s="361" t="s">
        <v>16</v>
      </c>
      <c r="F17" s="362"/>
      <c r="G17" s="363"/>
    </row>
    <row r="18" spans="1:8" ht="16.5" thickBot="1">
      <c r="A18" s="364" t="s">
        <v>17</v>
      </c>
      <c r="B18" s="365"/>
      <c r="C18" s="366"/>
      <c r="D18" s="367">
        <v>42491</v>
      </c>
      <c r="E18" s="368"/>
      <c r="F18" s="369"/>
      <c r="G18" s="370"/>
    </row>
    <row r="19" spans="1:8" ht="15.75">
      <c r="A19" s="364" t="s">
        <v>18</v>
      </c>
      <c r="B19" s="365"/>
      <c r="C19" s="371"/>
      <c r="D19" s="371">
        <v>3708968</v>
      </c>
      <c r="E19" s="357" t="s">
        <v>19</v>
      </c>
      <c r="F19" s="358"/>
      <c r="G19" s="372">
        <v>954858</v>
      </c>
    </row>
    <row r="20" spans="1:8" ht="15" customHeight="1" thickBot="1">
      <c r="A20" s="364" t="s">
        <v>20</v>
      </c>
      <c r="B20" s="365"/>
      <c r="C20" s="371"/>
      <c r="D20" s="371">
        <f>F53</f>
        <v>1830159</v>
      </c>
      <c r="E20" s="361" t="s">
        <v>21</v>
      </c>
      <c r="F20" s="362"/>
      <c r="G20" s="373"/>
      <c r="H20" s="374"/>
    </row>
    <row r="21" spans="1:8" ht="15.75">
      <c r="A21" s="375" t="s">
        <v>22</v>
      </c>
      <c r="B21" s="376"/>
      <c r="C21" s="377"/>
      <c r="D21" s="378" t="s">
        <v>93</v>
      </c>
      <c r="E21" s="375"/>
      <c r="F21" s="350"/>
      <c r="G21" s="379"/>
    </row>
    <row r="22" spans="1:8" ht="15.75">
      <c r="A22" s="380" t="s">
        <v>63</v>
      </c>
      <c r="B22" s="381"/>
      <c r="C22" s="382"/>
      <c r="D22" s="383" t="s">
        <v>89</v>
      </c>
      <c r="E22" s="380"/>
      <c r="F22" s="310"/>
      <c r="G22" s="354"/>
    </row>
    <row r="23" spans="1:8" ht="15" customHeight="1" thickBot="1">
      <c r="A23" s="384" t="s">
        <v>23</v>
      </c>
      <c r="B23" s="385"/>
      <c r="C23" s="386"/>
      <c r="D23" s="387" t="s">
        <v>88</v>
      </c>
      <c r="E23" s="384"/>
      <c r="F23" s="385"/>
      <c r="G23" s="388"/>
    </row>
    <row r="24" spans="1:8" s="392" customFormat="1" ht="15.75" customHeight="1">
      <c r="A24" s="389" t="s">
        <v>24</v>
      </c>
      <c r="B24" s="390"/>
      <c r="C24" s="390"/>
      <c r="D24" s="390"/>
      <c r="E24" s="390"/>
      <c r="F24" s="390"/>
      <c r="G24" s="391"/>
    </row>
    <row r="25" spans="1:8" s="262" customFormat="1" ht="15.75">
      <c r="A25" s="393" t="s">
        <v>0</v>
      </c>
      <c r="B25" s="543" t="s">
        <v>25</v>
      </c>
      <c r="C25" s="543"/>
      <c r="D25" s="543"/>
      <c r="E25" s="394" t="s">
        <v>26</v>
      </c>
      <c r="F25" s="395" t="s">
        <v>27</v>
      </c>
      <c r="G25" s="396" t="s">
        <v>28</v>
      </c>
    </row>
    <row r="26" spans="1:8" s="267" customFormat="1" ht="15" customHeight="1">
      <c r="A26" s="397" t="s">
        <v>29</v>
      </c>
      <c r="B26" s="530" t="s">
        <v>30</v>
      </c>
      <c r="C26" s="530"/>
      <c r="D26" s="530"/>
      <c r="E26" s="398"/>
      <c r="F26" s="399"/>
      <c r="G26" s="400"/>
    </row>
    <row r="27" spans="1:8" s="271" customFormat="1" ht="12.75" customHeight="1">
      <c r="A27" s="401" t="s">
        <v>74</v>
      </c>
      <c r="B27" s="531" t="s">
        <v>64</v>
      </c>
      <c r="C27" s="531"/>
      <c r="D27" s="531"/>
      <c r="E27" s="402">
        <v>3250165</v>
      </c>
      <c r="F27" s="403">
        <f>G27-E27</f>
        <v>3702261</v>
      </c>
      <c r="G27" s="404">
        <v>6952426</v>
      </c>
    </row>
    <row r="28" spans="1:8" s="271" customFormat="1" ht="12.75" customHeight="1">
      <c r="A28" s="401" t="s">
        <v>75</v>
      </c>
      <c r="B28" s="531" t="s">
        <v>65</v>
      </c>
      <c r="C28" s="531"/>
      <c r="D28" s="531"/>
      <c r="E28" s="402"/>
      <c r="F28" s="403">
        <f>G28-E28</f>
        <v>0</v>
      </c>
      <c r="G28" s="404"/>
    </row>
    <row r="29" spans="1:8" s="271" customFormat="1" ht="12.75" customHeight="1">
      <c r="A29" s="401" t="s">
        <v>76</v>
      </c>
      <c r="B29" s="531" t="s">
        <v>66</v>
      </c>
      <c r="C29" s="531"/>
      <c r="D29" s="531"/>
      <c r="E29" s="402"/>
      <c r="F29" s="403"/>
      <c r="G29" s="404"/>
    </row>
    <row r="30" spans="1:8" s="271" customFormat="1" ht="0.75" customHeight="1">
      <c r="A30" s="405"/>
      <c r="B30" s="406"/>
      <c r="C30" s="406"/>
      <c r="D30" s="406"/>
      <c r="E30" s="407"/>
      <c r="F30" s="408"/>
      <c r="G30" s="409"/>
    </row>
    <row r="31" spans="1:8" s="413" customFormat="1" ht="15.75">
      <c r="A31" s="410"/>
      <c r="B31" s="526" t="s">
        <v>31</v>
      </c>
      <c r="C31" s="537"/>
      <c r="D31" s="537"/>
      <c r="E31" s="411">
        <v>3250165</v>
      </c>
      <c r="F31" s="411">
        <f>SUM(F26:F30)</f>
        <v>3702261</v>
      </c>
      <c r="G31" s="412">
        <f>SUM(G26:G30)</f>
        <v>6952426</v>
      </c>
    </row>
    <row r="32" spans="1:8" s="267" customFormat="1" ht="15.75">
      <c r="A32" s="397" t="s">
        <v>32</v>
      </c>
      <c r="B32" s="530" t="s">
        <v>33</v>
      </c>
      <c r="C32" s="530"/>
      <c r="D32" s="530"/>
      <c r="E32" s="414"/>
      <c r="F32" s="415"/>
      <c r="G32" s="416"/>
    </row>
    <row r="33" spans="1:7" s="271" customFormat="1" ht="12.75" customHeight="1">
      <c r="A33" s="417" t="s">
        <v>77</v>
      </c>
      <c r="B33" s="538" t="s">
        <v>83</v>
      </c>
      <c r="C33" s="538"/>
      <c r="D33" s="538"/>
      <c r="E33" s="418"/>
      <c r="F33" s="418"/>
      <c r="G33" s="419"/>
    </row>
    <row r="34" spans="1:7" s="285" customFormat="1" ht="12.75" customHeight="1">
      <c r="A34" s="401" t="s">
        <v>78</v>
      </c>
      <c r="B34" s="531" t="s">
        <v>130</v>
      </c>
      <c r="C34" s="531"/>
      <c r="D34" s="531"/>
      <c r="E34" s="418"/>
      <c r="F34" s="420">
        <v>214731.13</v>
      </c>
      <c r="G34" s="421"/>
    </row>
    <row r="35" spans="1:7" s="285" customFormat="1" ht="12.75" customHeight="1">
      <c r="A35" s="401" t="s">
        <v>34</v>
      </c>
      <c r="B35" s="531" t="s">
        <v>69</v>
      </c>
      <c r="C35" s="531"/>
      <c r="D35" s="531"/>
      <c r="E35" s="418"/>
      <c r="F35" s="420">
        <f>G35-E35</f>
        <v>0</v>
      </c>
      <c r="G35" s="421"/>
    </row>
    <row r="36" spans="1:7" s="285" customFormat="1" ht="0.6" customHeight="1">
      <c r="A36" s="405"/>
      <c r="B36" s="533"/>
      <c r="C36" s="533"/>
      <c r="D36" s="533"/>
      <c r="E36" s="422"/>
      <c r="F36" s="422"/>
      <c r="G36" s="423"/>
    </row>
    <row r="37" spans="1:7" s="413" customFormat="1" ht="12.75" customHeight="1">
      <c r="A37" s="410"/>
      <c r="B37" s="526" t="s">
        <v>35</v>
      </c>
      <c r="C37" s="526"/>
      <c r="D37" s="526"/>
      <c r="E37" s="411"/>
      <c r="F37" s="411">
        <f>SUM(F31:F36)</f>
        <v>3916992.13</v>
      </c>
      <c r="G37" s="424"/>
    </row>
    <row r="38" spans="1:7" s="267" customFormat="1" ht="15" customHeight="1">
      <c r="A38" s="397" t="s">
        <v>36</v>
      </c>
      <c r="B38" s="530" t="s">
        <v>37</v>
      </c>
      <c r="C38" s="530"/>
      <c r="D38" s="530"/>
      <c r="E38" s="414"/>
      <c r="F38" s="415"/>
      <c r="G38" s="416"/>
    </row>
    <row r="39" spans="1:7" ht="15">
      <c r="A39" s="425" t="s">
        <v>38</v>
      </c>
      <c r="B39" s="539" t="s">
        <v>131</v>
      </c>
      <c r="C39" s="539"/>
      <c r="D39" s="539"/>
      <c r="E39" s="418"/>
      <c r="F39" s="418">
        <v>-347621.3</v>
      </c>
      <c r="G39" s="419"/>
    </row>
    <row r="40" spans="1:7" ht="15">
      <c r="A40" s="425" t="s">
        <v>72</v>
      </c>
      <c r="B40" s="539" t="s">
        <v>70</v>
      </c>
      <c r="C40" s="539"/>
      <c r="D40" s="539"/>
      <c r="E40" s="418"/>
      <c r="F40" s="418">
        <f>G40-E40</f>
        <v>0</v>
      </c>
      <c r="G40" s="419"/>
    </row>
    <row r="41" spans="1:7" ht="30" customHeight="1">
      <c r="A41" s="425" t="s">
        <v>73</v>
      </c>
      <c r="B41" s="540" t="s">
        <v>132</v>
      </c>
      <c r="C41" s="541"/>
      <c r="D41" s="542"/>
      <c r="E41" s="418"/>
      <c r="F41" s="418">
        <v>-954858</v>
      </c>
      <c r="G41" s="419"/>
    </row>
    <row r="42" spans="1:7" s="271" customFormat="1" ht="0.75" hidden="1" customHeight="1">
      <c r="A42" s="405"/>
      <c r="B42" s="406"/>
      <c r="C42" s="406"/>
      <c r="D42" s="406"/>
      <c r="E42" s="407"/>
      <c r="F42" s="408"/>
      <c r="G42" s="426"/>
    </row>
    <row r="43" spans="1:7" s="413" customFormat="1" ht="15.75">
      <c r="A43" s="427"/>
      <c r="B43" s="526" t="s">
        <v>39</v>
      </c>
      <c r="C43" s="526"/>
      <c r="D43" s="526"/>
      <c r="E43" s="411"/>
      <c r="F43" s="411">
        <f>SUM(F38:F42)</f>
        <v>-1302479.3</v>
      </c>
      <c r="G43" s="424"/>
    </row>
    <row r="44" spans="1:7" s="413" customFormat="1" ht="15.75">
      <c r="A44" s="410"/>
      <c r="B44" s="526" t="s">
        <v>40</v>
      </c>
      <c r="C44" s="526"/>
      <c r="D44" s="526"/>
      <c r="E44" s="411"/>
      <c r="F44" s="411">
        <f>F37+F43</f>
        <v>2614512.83</v>
      </c>
      <c r="G44" s="424"/>
    </row>
    <row r="45" spans="1:7" s="413" customFormat="1" ht="15.75">
      <c r="A45" s="428"/>
      <c r="B45" s="527" t="s">
        <v>133</v>
      </c>
      <c r="C45" s="528"/>
      <c r="D45" s="529"/>
      <c r="E45" s="429"/>
      <c r="F45" s="429">
        <f>ROUND(F44*70%,0)</f>
        <v>1830159</v>
      </c>
      <c r="G45" s="430"/>
    </row>
    <row r="46" spans="1:7" s="267" customFormat="1" ht="15" customHeight="1">
      <c r="A46" s="397" t="s">
        <v>41</v>
      </c>
      <c r="B46" s="530" t="s">
        <v>42</v>
      </c>
      <c r="C46" s="530"/>
      <c r="D46" s="530"/>
      <c r="E46" s="414"/>
      <c r="F46" s="415"/>
      <c r="G46" s="416"/>
    </row>
    <row r="47" spans="1:7" s="285" customFormat="1" ht="12.75" customHeight="1">
      <c r="A47" s="401" t="s">
        <v>43</v>
      </c>
      <c r="B47" s="531" t="s">
        <v>44</v>
      </c>
      <c r="C47" s="532"/>
      <c r="D47" s="532"/>
      <c r="E47" s="402"/>
      <c r="F47" s="431">
        <f>G47-E47</f>
        <v>0</v>
      </c>
      <c r="G47" s="432"/>
    </row>
    <row r="48" spans="1:7" s="285" customFormat="1" ht="15">
      <c r="A48" s="401" t="s">
        <v>80</v>
      </c>
      <c r="B48" s="531" t="s">
        <v>134</v>
      </c>
      <c r="C48" s="532"/>
      <c r="D48" s="532"/>
      <c r="E48" s="402"/>
      <c r="F48" s="431">
        <f>G48-E48</f>
        <v>0</v>
      </c>
      <c r="G48" s="432"/>
    </row>
    <row r="49" spans="1:7" s="285" customFormat="1" ht="12.75" customHeight="1">
      <c r="A49" s="401" t="s">
        <v>45</v>
      </c>
      <c r="B49" s="531" t="s">
        <v>92</v>
      </c>
      <c r="C49" s="532"/>
      <c r="D49" s="532"/>
      <c r="E49" s="402"/>
      <c r="F49" s="431">
        <f>G49-E49</f>
        <v>0</v>
      </c>
      <c r="G49" s="432"/>
    </row>
    <row r="50" spans="1:7" s="285" customFormat="1" ht="13.15" customHeight="1">
      <c r="A50" s="433" t="s">
        <v>46</v>
      </c>
      <c r="B50" s="531" t="s">
        <v>67</v>
      </c>
      <c r="C50" s="531"/>
      <c r="D50" s="531"/>
      <c r="E50" s="402"/>
      <c r="F50" s="431">
        <f>G50-E50</f>
        <v>0</v>
      </c>
      <c r="G50" s="432"/>
    </row>
    <row r="51" spans="1:7" s="285" customFormat="1" ht="0.75" customHeight="1">
      <c r="A51" s="405"/>
      <c r="B51" s="533"/>
      <c r="C51" s="534"/>
      <c r="D51" s="534"/>
      <c r="E51" s="422"/>
      <c r="F51" s="434"/>
      <c r="G51" s="423"/>
    </row>
    <row r="52" spans="1:7" s="413" customFormat="1" ht="13.15" customHeight="1">
      <c r="A52" s="410"/>
      <c r="B52" s="526" t="s">
        <v>47</v>
      </c>
      <c r="C52" s="526"/>
      <c r="D52" s="526"/>
      <c r="E52" s="411"/>
      <c r="F52" s="411">
        <f>SUM(F46:F51)</f>
        <v>0</v>
      </c>
      <c r="G52" s="424"/>
    </row>
    <row r="53" spans="1:7" s="302" customFormat="1" ht="18.75" customHeight="1" thickBot="1">
      <c r="A53" s="435"/>
      <c r="B53" s="535" t="s">
        <v>48</v>
      </c>
      <c r="C53" s="536"/>
      <c r="D53" s="536"/>
      <c r="E53" s="123"/>
      <c r="F53" s="436">
        <f>F45-F52</f>
        <v>1830159</v>
      </c>
      <c r="G53" s="125">
        <f>G44-G52</f>
        <v>0</v>
      </c>
    </row>
    <row r="54" spans="1:7" s="285" customFormat="1" ht="13.5" thickTop="1">
      <c r="A54" s="437"/>
      <c r="B54" s="438"/>
      <c r="C54" s="439"/>
      <c r="E54" s="438"/>
      <c r="F54" s="438"/>
      <c r="G54" s="440"/>
    </row>
    <row r="55" spans="1:7" s="178" customFormat="1" ht="16.5" thickBot="1">
      <c r="A55" s="441"/>
      <c r="B55" s="442"/>
      <c r="C55" s="442"/>
      <c r="D55" s="385"/>
      <c r="E55" s="385"/>
      <c r="F55" s="385"/>
      <c r="G55" s="443"/>
    </row>
    <row r="56" spans="1:7" ht="15.75" customHeight="1">
      <c r="A56" s="515" t="s">
        <v>49</v>
      </c>
      <c r="B56" s="516"/>
      <c r="C56" s="517"/>
      <c r="D56" s="517"/>
      <c r="E56" s="517"/>
      <c r="F56" s="517"/>
      <c r="G56" s="518"/>
    </row>
    <row r="57" spans="1:7" ht="15.75" customHeight="1">
      <c r="A57" s="525" t="s">
        <v>50</v>
      </c>
      <c r="B57" s="525"/>
      <c r="C57" s="525"/>
      <c r="D57" s="525"/>
      <c r="E57" s="525"/>
      <c r="F57" s="457" t="s">
        <v>135</v>
      </c>
      <c r="G57" s="475"/>
    </row>
    <row r="58" spans="1:7" ht="35.450000000000003" customHeight="1">
      <c r="A58" s="312"/>
      <c r="B58" s="313"/>
      <c r="C58" s="314"/>
      <c r="D58" s="312"/>
      <c r="E58" s="313"/>
      <c r="F58" s="457"/>
      <c r="G58" s="475"/>
    </row>
    <row r="59" spans="1:7" ht="21" customHeight="1" thickBot="1">
      <c r="A59" s="523" t="s">
        <v>81</v>
      </c>
      <c r="B59" s="524"/>
      <c r="C59" s="320" t="s">
        <v>94</v>
      </c>
      <c r="D59" s="461"/>
      <c r="E59" s="462"/>
      <c r="F59" s="476" t="s">
        <v>123</v>
      </c>
      <c r="G59" s="477"/>
    </row>
    <row r="60" spans="1:7" ht="21" customHeight="1">
      <c r="A60" s="437"/>
      <c r="B60" s="440"/>
      <c r="C60" s="444"/>
      <c r="D60" s="437"/>
      <c r="E60" s="440"/>
      <c r="F60" s="437"/>
      <c r="G60" s="440"/>
    </row>
    <row r="61" spans="1:7" ht="18.75" customHeight="1" thickBot="1">
      <c r="A61" s="523"/>
      <c r="B61" s="524"/>
      <c r="C61" s="320"/>
      <c r="D61" s="461"/>
      <c r="E61" s="462"/>
      <c r="F61" s="461"/>
      <c r="G61" s="462"/>
    </row>
    <row r="62" spans="1:7" ht="15.75" customHeight="1">
      <c r="A62" s="515" t="s">
        <v>52</v>
      </c>
      <c r="B62" s="516"/>
      <c r="C62" s="517"/>
      <c r="D62" s="517"/>
      <c r="E62" s="517"/>
      <c r="F62" s="517"/>
      <c r="G62" s="518"/>
    </row>
    <row r="63" spans="1:7" ht="15.75" customHeight="1">
      <c r="A63" s="519" t="s">
        <v>82</v>
      </c>
      <c r="B63" s="520"/>
      <c r="C63" s="521"/>
      <c r="D63" s="521"/>
      <c r="E63" s="521"/>
      <c r="F63" s="521"/>
      <c r="G63" s="522"/>
    </row>
    <row r="64" spans="1:7" ht="36" customHeight="1">
      <c r="A64" s="312"/>
      <c r="B64" s="313"/>
      <c r="C64" s="314"/>
      <c r="D64" s="312"/>
      <c r="E64" s="313"/>
      <c r="F64" s="312"/>
      <c r="G64" s="313"/>
    </row>
    <row r="65" spans="1:7" ht="21" customHeight="1" thickBot="1">
      <c r="A65" s="523" t="s">
        <v>136</v>
      </c>
      <c r="B65" s="524"/>
      <c r="C65" s="320" t="s">
        <v>137</v>
      </c>
      <c r="D65" s="461" t="s">
        <v>138</v>
      </c>
      <c r="E65" s="462"/>
      <c r="F65" s="461"/>
      <c r="G65" s="462"/>
    </row>
    <row r="66" spans="1:7" ht="12.75">
      <c r="A66" s="463"/>
      <c r="B66" s="464"/>
      <c r="C66" s="464"/>
      <c r="D66" s="464"/>
      <c r="E66" s="464"/>
      <c r="F66" s="464"/>
      <c r="G66" s="465"/>
    </row>
    <row r="67" spans="1:7" ht="22.5" customHeight="1" thickBot="1">
      <c r="A67" s="510" t="s">
        <v>53</v>
      </c>
      <c r="B67" s="511"/>
      <c r="C67" s="512"/>
      <c r="D67" s="513"/>
      <c r="E67" s="513"/>
      <c r="F67" s="513"/>
      <c r="G67" s="514"/>
    </row>
    <row r="68" spans="1:7" ht="29.25" customHeight="1"/>
  </sheetData>
  <mergeCells count="44">
    <mergeCell ref="B25:D25"/>
    <mergeCell ref="B26:D26"/>
    <mergeCell ref="B27:D27"/>
    <mergeCell ref="B28:D28"/>
    <mergeCell ref="B29:D29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F58:G58"/>
    <mergeCell ref="A59:B59"/>
    <mergeCell ref="D59:E59"/>
    <mergeCell ref="F59:G59"/>
    <mergeCell ref="A61:B61"/>
    <mergeCell ref="D61:E61"/>
    <mergeCell ref="F61:G61"/>
    <mergeCell ref="A67:G67"/>
    <mergeCell ref="A62:G62"/>
    <mergeCell ref="A63:G63"/>
    <mergeCell ref="A65:B65"/>
    <mergeCell ref="D65:E65"/>
    <mergeCell ref="F65:G65"/>
    <mergeCell ref="A66:G66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76" t="s">
        <v>56</v>
      </c>
      <c r="C6" s="577"/>
      <c r="D6" s="578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79" t="s">
        <v>25</v>
      </c>
      <c r="C25" s="579"/>
      <c r="D25" s="579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73" t="s">
        <v>30</v>
      </c>
      <c r="C26" s="573"/>
      <c r="D26" s="573"/>
      <c r="E26" s="87"/>
      <c r="F26" s="88"/>
      <c r="G26" s="89"/>
    </row>
    <row r="27" spans="1:8" s="94" customFormat="1" ht="12.75" customHeight="1">
      <c r="A27" s="117" t="s">
        <v>74</v>
      </c>
      <c r="B27" s="570" t="s">
        <v>64</v>
      </c>
      <c r="C27" s="570"/>
      <c r="D27" s="570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70" t="s">
        <v>65</v>
      </c>
      <c r="C28" s="570"/>
      <c r="D28" s="570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70" t="s">
        <v>66</v>
      </c>
      <c r="C29" s="570"/>
      <c r="D29" s="570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69" t="s">
        <v>31</v>
      </c>
      <c r="C31" s="572"/>
      <c r="D31" s="572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73" t="s">
        <v>33</v>
      </c>
      <c r="C32" s="573"/>
      <c r="D32" s="573"/>
      <c r="E32" s="104"/>
      <c r="F32" s="105"/>
      <c r="G32" s="106"/>
    </row>
    <row r="33" spans="1:7" s="94" customFormat="1" ht="12.75" customHeight="1">
      <c r="A33" s="147" t="s">
        <v>77</v>
      </c>
      <c r="B33" s="575" t="s">
        <v>144</v>
      </c>
      <c r="C33" s="575"/>
      <c r="D33" s="575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70" t="s">
        <v>68</v>
      </c>
      <c r="C34" s="570"/>
      <c r="D34" s="570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70" t="s">
        <v>69</v>
      </c>
      <c r="C35" s="570"/>
      <c r="D35" s="570"/>
      <c r="E35" s="107"/>
      <c r="F35" s="109">
        <f>G35-E35</f>
        <v>0</v>
      </c>
      <c r="G35" s="110"/>
    </row>
    <row r="36" spans="1:7" s="111" customFormat="1" ht="0.6" customHeight="1">
      <c r="A36" s="95"/>
      <c r="B36" s="567"/>
      <c r="C36" s="567"/>
      <c r="D36" s="567"/>
      <c r="E36" s="112"/>
      <c r="F36" s="112"/>
      <c r="G36" s="113"/>
    </row>
    <row r="37" spans="1:7" s="103" customFormat="1" ht="12.75" customHeight="1">
      <c r="A37" s="114"/>
      <c r="B37" s="569" t="s">
        <v>35</v>
      </c>
      <c r="C37" s="569"/>
      <c r="D37" s="569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73" t="s">
        <v>37</v>
      </c>
      <c r="C38" s="573"/>
      <c r="D38" s="573"/>
      <c r="E38" s="104"/>
      <c r="F38" s="105"/>
      <c r="G38" s="106"/>
    </row>
    <row r="39" spans="1:7" ht="12.75">
      <c r="A39" s="116" t="s">
        <v>38</v>
      </c>
      <c r="B39" s="574" t="s">
        <v>91</v>
      </c>
      <c r="C39" s="574"/>
      <c r="D39" s="574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74" t="s">
        <v>70</v>
      </c>
      <c r="C40" s="574"/>
      <c r="D40" s="574"/>
      <c r="E40" s="107"/>
      <c r="F40" s="107">
        <f>G40-E40</f>
        <v>0</v>
      </c>
      <c r="G40" s="108"/>
    </row>
    <row r="41" spans="1:7" ht="12.75">
      <c r="A41" s="116" t="s">
        <v>73</v>
      </c>
      <c r="B41" s="554" t="s">
        <v>71</v>
      </c>
      <c r="C41" s="555"/>
      <c r="D41" s="556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69" t="s">
        <v>39</v>
      </c>
      <c r="C43" s="569"/>
      <c r="D43" s="569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69" t="s">
        <v>40</v>
      </c>
      <c r="C44" s="569"/>
      <c r="D44" s="569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73" t="s">
        <v>42</v>
      </c>
      <c r="C45" s="573"/>
      <c r="D45" s="573"/>
      <c r="E45" s="104"/>
      <c r="F45" s="105"/>
      <c r="G45" s="106"/>
    </row>
    <row r="46" spans="1:7" s="111" customFormat="1" ht="12.75" customHeight="1">
      <c r="A46" s="117" t="s">
        <v>43</v>
      </c>
      <c r="B46" s="570" t="s">
        <v>44</v>
      </c>
      <c r="C46" s="571"/>
      <c r="D46" s="571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70" t="s">
        <v>79</v>
      </c>
      <c r="C47" s="571"/>
      <c r="D47" s="571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70" t="s">
        <v>92</v>
      </c>
      <c r="C48" s="571"/>
      <c r="D48" s="571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70" t="s">
        <v>67</v>
      </c>
      <c r="C49" s="570"/>
      <c r="D49" s="570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67"/>
      <c r="C50" s="568"/>
      <c r="D50" s="568"/>
      <c r="E50" s="112"/>
      <c r="F50" s="121"/>
      <c r="G50" s="113"/>
    </row>
    <row r="51" spans="1:7" s="103" customFormat="1" ht="13.15" customHeight="1">
      <c r="A51" s="114"/>
      <c r="B51" s="569" t="s">
        <v>47</v>
      </c>
      <c r="C51" s="569"/>
      <c r="D51" s="569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65" t="s">
        <v>48</v>
      </c>
      <c r="C52" s="566"/>
      <c r="D52" s="566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57" t="s">
        <v>49</v>
      </c>
      <c r="B55" s="558"/>
      <c r="C55" s="559"/>
      <c r="D55" s="559"/>
      <c r="E55" s="559"/>
      <c r="F55" s="559"/>
      <c r="G55" s="560"/>
    </row>
    <row r="56" spans="1:7" ht="15.75" customHeight="1">
      <c r="A56" s="561" t="s">
        <v>50</v>
      </c>
      <c r="B56" s="562"/>
      <c r="C56" s="563"/>
      <c r="D56" s="563"/>
      <c r="E56" s="563"/>
      <c r="F56" s="563"/>
      <c r="G56" s="564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44" t="s">
        <v>51</v>
      </c>
      <c r="E58" s="545"/>
      <c r="F58" s="141"/>
      <c r="G58" s="142"/>
    </row>
    <row r="59" spans="1:7" ht="15.75" customHeight="1">
      <c r="A59" s="557" t="s">
        <v>52</v>
      </c>
      <c r="B59" s="558"/>
      <c r="C59" s="559"/>
      <c r="D59" s="559"/>
      <c r="E59" s="559"/>
      <c r="F59" s="559"/>
      <c r="G59" s="560"/>
    </row>
    <row r="60" spans="1:7" ht="15.75" customHeight="1">
      <c r="A60" s="561" t="s">
        <v>82</v>
      </c>
      <c r="B60" s="562"/>
      <c r="C60" s="563"/>
      <c r="D60" s="563"/>
      <c r="E60" s="563"/>
      <c r="F60" s="563"/>
      <c r="G60" s="564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44"/>
      <c r="E62" s="545"/>
      <c r="F62" s="544"/>
      <c r="G62" s="545"/>
    </row>
    <row r="63" spans="1:7" ht="12.75">
      <c r="A63" s="546"/>
      <c r="B63" s="547"/>
      <c r="C63" s="547"/>
      <c r="D63" s="547"/>
      <c r="E63" s="547"/>
      <c r="F63" s="547"/>
      <c r="G63" s="548"/>
    </row>
    <row r="64" spans="1:7" ht="13.5" customHeight="1" thickBot="1">
      <c r="A64" s="549" t="s">
        <v>53</v>
      </c>
      <c r="B64" s="550"/>
      <c r="C64" s="551"/>
      <c r="D64" s="552"/>
      <c r="E64" s="552"/>
      <c r="F64" s="552"/>
      <c r="G64" s="553"/>
    </row>
  </sheetData>
  <mergeCells count="36">
    <mergeCell ref="B27:D27"/>
    <mergeCell ref="B28:D28"/>
    <mergeCell ref="B29:D29"/>
    <mergeCell ref="B6:D6"/>
    <mergeCell ref="B25:D25"/>
    <mergeCell ref="B26:D2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RA03F</vt:lpstr>
      <vt:lpstr>RA02F</vt:lpstr>
      <vt:lpstr>RA02_70%</vt:lpstr>
      <vt:lpstr>RA01_F</vt:lpstr>
      <vt:lpstr>RA01_F!Print_Area</vt:lpstr>
      <vt:lpstr>'RA02_70%'!Print_Area</vt:lpstr>
      <vt:lpstr>RA02F!Print_Area</vt:lpstr>
      <vt:lpstr>RA03F!Print_Area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2016-09-19T10:51:41Z</cp:lastPrinted>
  <dcterms:created xsi:type="dcterms:W3CDTF">2016-03-15T12:03:55Z</dcterms:created>
  <dcterms:modified xsi:type="dcterms:W3CDTF">2016-09-29T11:31:13Z</dcterms:modified>
</cp:coreProperties>
</file>