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-08F" sheetId="15" r:id="rId1"/>
    <sheet name="RA-07F " sheetId="14" r:id="rId2"/>
    <sheet name="RA-06F" sheetId="13" r:id="rId3"/>
    <sheet name="RA-05F" sheetId="12" r:id="rId4"/>
    <sheet name="RA-04F" sheetId="11" r:id="rId5"/>
    <sheet name="RA-03F" sheetId="10" r:id="rId6"/>
    <sheet name="RA-02F" sheetId="9" r:id="rId7"/>
    <sheet name="RA-01F" sheetId="8" r:id="rId8"/>
    <sheet name="Transformers" sheetId="7" state="hidden" r:id="rId9"/>
    <sheet name="Led" sheetId="4" state="hidden" r:id="rId10"/>
    <sheet name="RA02_70%" sheetId="5" state="hidden" r:id="rId11"/>
    <sheet name="RA01_F" sheetId="2" state="hidden" r:id="rId12"/>
    <sheet name="Sheet1" sheetId="6" state="hidden" r:id="rId13"/>
  </sheets>
  <definedNames>
    <definedName name="_xlnm.Print_Area" localSheetId="9">Led!$A$1:$G$67</definedName>
    <definedName name="_xlnm.Print_Area" localSheetId="11">RA01_F!$A$1:$G$64</definedName>
    <definedName name="_xlnm.Print_Area" localSheetId="7">'RA-01F'!$A$1:$G$67</definedName>
    <definedName name="_xlnm.Print_Area" localSheetId="10">'RA02_70%'!$A$1:$G$67</definedName>
    <definedName name="_xlnm.Print_Area" localSheetId="6">'RA-02F'!$A$1:$G$67</definedName>
    <definedName name="_xlnm.Print_Area" localSheetId="5">'RA-03F'!$A$1:$G$67</definedName>
    <definedName name="_xlnm.Print_Area" localSheetId="4">'RA-04F'!$A$1:$G$67</definedName>
    <definedName name="_xlnm.Print_Area" localSheetId="3">'RA-05F'!$A$1:$G$67</definedName>
    <definedName name="_xlnm.Print_Area" localSheetId="2">'RA-06F'!$A$1:$G$67</definedName>
    <definedName name="_xlnm.Print_Area" localSheetId="1">'RA-07F '!$A$1:$G$67</definedName>
    <definedName name="_xlnm.Print_Area" localSheetId="0">'RA-08F'!$A$1:$G$67</definedName>
    <definedName name="_xlnm.Print_Area" localSheetId="8">Transformers!$A$1:$G$67</definedName>
  </definedNames>
  <calcPr calcId="144525"/>
</workbook>
</file>

<file path=xl/calcChain.xml><?xml version="1.0" encoding="utf-8"?>
<calcChain xmlns="http://schemas.openxmlformats.org/spreadsheetml/2006/main">
  <c r="G32" i="15" l="1"/>
  <c r="F53" i="15" l="1"/>
  <c r="G46" i="15"/>
  <c r="F44" i="15"/>
  <c r="F46" i="15" s="1"/>
  <c r="F40" i="15"/>
  <c r="F39" i="15"/>
  <c r="I37" i="15"/>
  <c r="F34" i="15"/>
  <c r="F33" i="15"/>
  <c r="F32" i="15"/>
  <c r="G30" i="15"/>
  <c r="G36" i="15" s="1"/>
  <c r="F28" i="15"/>
  <c r="F27" i="15"/>
  <c r="F26" i="15"/>
  <c r="G47" i="15" l="1"/>
  <c r="F30" i="15"/>
  <c r="F36" i="15" s="1"/>
  <c r="F47" i="15" s="1"/>
  <c r="D19" i="15" s="1"/>
  <c r="G27" i="8"/>
  <c r="F53" i="14"/>
  <c r="G46" i="14"/>
  <c r="F44" i="14"/>
  <c r="F46" i="14" s="1"/>
  <c r="F40" i="14"/>
  <c r="F39" i="14"/>
  <c r="I37" i="14"/>
  <c r="F34" i="14"/>
  <c r="F33" i="14"/>
  <c r="F32" i="14"/>
  <c r="G30" i="14"/>
  <c r="G36" i="14" s="1"/>
  <c r="G47" i="14" s="1"/>
  <c r="F28" i="14"/>
  <c r="F27" i="14"/>
  <c r="F26" i="14"/>
  <c r="F30" i="14" l="1"/>
  <c r="F36" i="14" s="1"/>
  <c r="F47" i="14" s="1"/>
  <c r="D19" i="14" s="1"/>
  <c r="G47" i="13"/>
  <c r="F47" i="13"/>
  <c r="F44" i="13"/>
  <c r="F53" i="13" l="1"/>
  <c r="G46" i="13"/>
  <c r="F46" i="13"/>
  <c r="F40" i="13"/>
  <c r="F39" i="13"/>
  <c r="I37" i="13"/>
  <c r="F34" i="13"/>
  <c r="F33" i="13"/>
  <c r="F32" i="13"/>
  <c r="G30" i="13"/>
  <c r="G36" i="13" s="1"/>
  <c r="F28" i="13"/>
  <c r="F27" i="13"/>
  <c r="F26" i="13"/>
  <c r="F30" i="13" s="1"/>
  <c r="F36" i="13" s="1"/>
  <c r="D19" i="13" l="1"/>
  <c r="F53" i="12"/>
  <c r="G46" i="12"/>
  <c r="F46" i="12"/>
  <c r="F40" i="12"/>
  <c r="F39" i="12"/>
  <c r="I37" i="12"/>
  <c r="F34" i="12"/>
  <c r="F33" i="12"/>
  <c r="F32" i="12"/>
  <c r="G30" i="12"/>
  <c r="G36" i="12" s="1"/>
  <c r="G47" i="12" s="1"/>
  <c r="F28" i="12"/>
  <c r="F27" i="12"/>
  <c r="F30" i="12" s="1"/>
  <c r="F36" i="12" s="1"/>
  <c r="F47" i="12" s="1"/>
  <c r="D19" i="12" s="1"/>
  <c r="F26" i="12"/>
  <c r="F53" i="11"/>
  <c r="G46" i="11"/>
  <c r="F46" i="11"/>
  <c r="F40" i="11"/>
  <c r="F39" i="11"/>
  <c r="I37" i="11"/>
  <c r="F34" i="11"/>
  <c r="F33" i="11"/>
  <c r="F32" i="11"/>
  <c r="G30" i="11"/>
  <c r="G36" i="11" s="1"/>
  <c r="G47" i="11" s="1"/>
  <c r="F28" i="11"/>
  <c r="F27" i="11"/>
  <c r="F30" i="11" s="1"/>
  <c r="F36" i="11" s="1"/>
  <c r="F47" i="11" s="1"/>
  <c r="D19" i="11" s="1"/>
  <c r="F26" i="11"/>
  <c r="F53" i="10" l="1"/>
  <c r="G46" i="10"/>
  <c r="F46" i="10"/>
  <c r="F40" i="10"/>
  <c r="F39" i="10"/>
  <c r="I37" i="10"/>
  <c r="F34" i="10"/>
  <c r="F33" i="10"/>
  <c r="F32" i="10"/>
  <c r="G30" i="10"/>
  <c r="G36" i="10" s="1"/>
  <c r="G47" i="10" s="1"/>
  <c r="F27" i="10"/>
  <c r="F30" i="10" s="1"/>
  <c r="F36" i="10" s="1"/>
  <c r="F47" i="10" s="1"/>
  <c r="D19" i="10" s="1"/>
  <c r="F26" i="10"/>
  <c r="F53" i="9" l="1"/>
  <c r="G46" i="9"/>
  <c r="F46" i="9"/>
  <c r="F40" i="9"/>
  <c r="F39" i="9"/>
  <c r="I37" i="9"/>
  <c r="F34" i="9"/>
  <c r="F33" i="9"/>
  <c r="F32" i="9"/>
  <c r="G30" i="9"/>
  <c r="G36" i="9" s="1"/>
  <c r="G47" i="9" s="1"/>
  <c r="F28" i="9"/>
  <c r="F27" i="9"/>
  <c r="F26" i="9"/>
  <c r="F26" i="8"/>
  <c r="F27" i="8"/>
  <c r="F28" i="8"/>
  <c r="F30" i="9" l="1"/>
  <c r="F36" i="9" s="1"/>
  <c r="F47" i="9" s="1"/>
  <c r="D19" i="9" s="1"/>
  <c r="F53" i="8"/>
  <c r="G46" i="8"/>
  <c r="F40" i="8"/>
  <c r="F39" i="8"/>
  <c r="I37" i="8"/>
  <c r="F34" i="8"/>
  <c r="F33" i="8"/>
  <c r="G30" i="8"/>
  <c r="F30" i="8"/>
  <c r="F53" i="7" l="1"/>
  <c r="G46" i="7"/>
  <c r="F46" i="7"/>
  <c r="F40" i="7"/>
  <c r="F39" i="7"/>
  <c r="I37" i="7"/>
  <c r="F34" i="7"/>
  <c r="F33" i="7"/>
  <c r="G30" i="7"/>
  <c r="F30" i="7"/>
  <c r="G36" i="8" l="1"/>
  <c r="G47" i="8" s="1"/>
  <c r="F32" i="8"/>
  <c r="F36" i="8" s="1"/>
  <c r="F46" i="8" s="1"/>
  <c r="F47" i="8" s="1"/>
  <c r="D19" i="8" s="1"/>
  <c r="F36" i="7"/>
  <c r="F47" i="7" s="1"/>
  <c r="D19" i="7" s="1"/>
  <c r="G32" i="7"/>
  <c r="G36" i="7" s="1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<sst xmlns="http://schemas.openxmlformats.org/spreadsheetml/2006/main" count="1196" uniqueCount="202">
  <si>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</si>
  <si>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</si>
  <si>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</si>
  <si>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</si>
  <si>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</si>
  <si>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</si>
  <si>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</si>
  <si>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</si>
  <si>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</si>
  <si>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</si>
  <si>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</si>
  <si>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</si>
  <si>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</si>
  <si>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</si>
  <si>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</si>
  <si>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</si>
  <si>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</si>
  <si>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</si>
  <si>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</si>
  <si>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</si>
  <si>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</si>
  <si>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</si>
  <si>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</si>
  <si>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</si>
  <si>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</si>
  <si>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</si>
  <si>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</si>
  <si>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</si>
  <si>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</si>
  <si>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</si>
  <si>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</si>
  <si>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</si>
  <si>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</si>
  <si>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</si>
  <si>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</si>
  <si>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</si>
  <si>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</si>
  <si>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</si>
  <si>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</si>
  <si>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</si>
  <si>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</si>
  <si>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</si>
  <si>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</si>
  <si>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</si>
  <si>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</si>
  <si>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</si>
  <si>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</si>
  <si>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</si>
  <si>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</si>
  <si>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</si>
  <si>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</si>
  <si>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</si>
  <si>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</si>
  <si>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</si>
  <si>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</si>
  <si>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</si>
  <si>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</si>
  <si>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</si>
  <si>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</si>
  <si>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</si>
  <si>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</si>
  <si>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</si>
  <si>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</si>
  <si>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</si>
  <si>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</si>
  <si>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</si>
  <si>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</si>
  <si>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</si>
  <si>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</si>
  <si>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</si>
  <si>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</si>
  <si>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</si>
  <si>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</si>
  <si>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</si>
  <si>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</si>
  <si>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</si>
  <si>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</si>
  <si>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</si>
  <si>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</si>
  <si>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</si>
  <si>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</si>
  <si>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</si>
  <si>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</si>
  <si>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</si>
  <si>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</si>
  <si>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</si>
  <si>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</si>
  <si>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</si>
  <si>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</si>
  <si>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</si>
  <si>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</si>
  <si>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</si>
  <si>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</si>
  <si>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</si>
  <si>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</si>
  <si>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</si>
  <si>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</si>
  <si>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</si>
  <si>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</si>
  <si>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</si>
  <si>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</si>
  <si>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</si>
  <si>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</si>
  <si>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</si>
  <si>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</si>
  <si>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</si>
  <si>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</si>
  <si>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</si>
  <si>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</si>
  <si>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</si>
  <si>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</si>
  <si>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</si>
  <si>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</si>
  <si>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</si>
  <si>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</si>
  <si>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</si>
  <si>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</si>
  <si>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</si>
  <si>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</si>
  <si>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</si>
  <si>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</si>
  <si>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</si>
  <si>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</si>
  <si>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</si>
  <si>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</si>
  <si>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</si>
  <si>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</si>
  <si>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</si>
  <si>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</si>
  <si>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</si>
  <si>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</si>
  <si>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</si>
  <si>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</si>
  <si>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</si>
  <si>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</si>
  <si>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</si>
  <si>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</si>
  <si>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</si>
  <si>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</si>
  <si>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</si>
  <si>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</si>
  <si>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</si>
  <si>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</si>
  <si>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</si>
  <si>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</si>
  <si>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</si>
  <si>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</si>
  <si>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</si>
  <si>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</si>
  <si>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</si>
  <si>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</si>
  <si>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</si>
  <si>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</si>
  <si>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</si>
  <si>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</si>
  <si>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</si>
  <si>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M/S Crompton Greoves Limited</t>
  </si>
  <si>
    <t>Date of Agreement : TU/CS/PSJ/16-17/150053</t>
  </si>
  <si>
    <t xml:space="preserve"> SUPPLY 1250 Copper Transformer</t>
  </si>
  <si>
    <t>AAACC3840KST009</t>
  </si>
  <si>
    <t xml:space="preserve">  INVOICE NO. 297904708/232</t>
  </si>
  <si>
    <t>AAP-01</t>
  </si>
  <si>
    <t>Less Discount 11% as per PO</t>
  </si>
  <si>
    <t>M/S Kumar Equipment (India)Pvt.Ltd</t>
  </si>
  <si>
    <t>Supply of kitchen equipment &amp; Gas bank</t>
  </si>
  <si>
    <t>Date of Agreement : TU/CS/PSJ/16-17/150076</t>
  </si>
  <si>
    <t>10% Payment shall be paid Advance</t>
  </si>
  <si>
    <t xml:space="preserve">10% Payment after Installation </t>
  </si>
  <si>
    <t>80% Payment After delivery of material (Invoice No.108) Rs.2373343 @80%.</t>
  </si>
  <si>
    <t>Bill No.2</t>
  </si>
  <si>
    <t>AAP-02</t>
  </si>
  <si>
    <t>CERTIFICATE OF PAYMENT No. 03</t>
  </si>
  <si>
    <t>Bill No.3</t>
  </si>
  <si>
    <t>AAP-03</t>
  </si>
  <si>
    <t>CERTIFICATE OF PAYMENT No. 04</t>
  </si>
  <si>
    <t>Bill No.4</t>
  </si>
  <si>
    <t>AAP-04</t>
  </si>
  <si>
    <t>80% Payment After delivery of material (Invoice No.135) Rs.566659 @80%.</t>
  </si>
  <si>
    <t>CERTIFICATE OF PAYMENT No. 05</t>
  </si>
  <si>
    <t>Bill No.5</t>
  </si>
  <si>
    <t>RA-05</t>
  </si>
  <si>
    <t>80% Payment After delivery of material (Invoice No.137) Rs.614396 @80%.</t>
  </si>
  <si>
    <t>80% Payment After delivery of material (Invoice No.105) Rs.833612 @80%.</t>
  </si>
  <si>
    <t>80% Payment After delivery of material (Invoice No.118) Rs.662678 @80%.</t>
  </si>
  <si>
    <t>CERTIFICATE OF PAYMENT No. 06</t>
  </si>
  <si>
    <t>Bill No.6</t>
  </si>
  <si>
    <t>RA-06</t>
  </si>
  <si>
    <t>80% Payment After delivery of material (Invoice No.170) Rs.1381050 @80%.</t>
  </si>
  <si>
    <t>Less late delivery clause 0.5% Per day  as per PO</t>
  </si>
  <si>
    <t>CERTIFICATE OF PAYMENT No. 07 (FINAL PAYMENT AGAINST PBG)</t>
  </si>
  <si>
    <t>Bill No.7</t>
  </si>
  <si>
    <t>Final Bill</t>
  </si>
  <si>
    <t>10% Payment after Installation Along (PBG)</t>
  </si>
  <si>
    <t xml:space="preserve"> Payment shall be paid Advance</t>
  </si>
  <si>
    <t>90% Payment After delivery of material.@ 6431738</t>
  </si>
  <si>
    <t xml:space="preserve">Mobilisation Advance Payable 
</t>
  </si>
  <si>
    <t>CERTIFICATE OF PAYMENT No. 08 (FINAL PAYMENT AGAINST Installation)</t>
  </si>
  <si>
    <t>Bill No.8</t>
  </si>
  <si>
    <t>Invoice Date &amp; No:</t>
  </si>
  <si>
    <t>SER/16-17/63</t>
  </si>
  <si>
    <t xml:space="preserve">Part Of payment Installation Charge </t>
  </si>
  <si>
    <t>Service Tax @ 15% on (A1) Rs. @10000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</si>
</sst>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03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17" fillId="2" borderId="8" xfId="1331" applyFont="1" applyFill="1" applyBorder="1" applyAlignment="1">
      <alignment horizontal="centerContinuous" vertical="center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169" fontId="27" fillId="0" borderId="44" xfId="633" applyNumberFormat="1" applyFont="1" applyFill="1" applyBorder="1" applyAlignment="1">
      <alignment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 wrapText="1"/>
    </xf>
    <xf numFmtId="0" fontId="19" fillId="0" borderId="64" xfId="1331" applyFont="1" applyFill="1" applyBorder="1" applyAlignment="1">
      <alignment horizontal="left" vertical="top" wrapText="1"/>
    </xf>
    <xf numFmtId="0" fontId="19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/>
    <xf numFmtId="0" fontId="13" fillId="0" borderId="38" xfId="1331" applyFont="1" applyBorder="1" applyAlignment="1">
      <alignment horizontal="center" vertical="center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179" fontId="17" fillId="0" borderId="6" xfId="1331" applyNumberFormat="1" applyFont="1" applyBorder="1" applyAlignment="1">
      <alignment horizontal="center"/>
    </xf>
    <xf numFmtId="179" fontId="17" fillId="0" borderId="10" xfId="1331" applyNumberFormat="1" applyFont="1" applyBorder="1" applyAlignment="1">
      <alignment horizontal="center"/>
    </xf>
    <xf numFmtId="179" fontId="17" fillId="0" borderId="11" xfId="1331" applyNumberFormat="1" applyFont="1" applyBorder="1" applyAlignment="1">
      <alignment horizontal="center"/>
    </xf>
    <xf numFmtId="14" fontId="17" fillId="0" borderId="6" xfId="1331" applyNumberFormat="1" applyFont="1" applyFill="1" applyBorder="1" applyAlignment="1">
      <alignment horizontal="center"/>
    </xf>
    <xf numFmtId="14" fontId="17" fillId="0" borderId="10" xfId="1331" applyNumberFormat="1" applyFont="1" applyFill="1" applyBorder="1" applyAlignment="1">
      <alignment horizontal="center"/>
    </xf>
    <xf numFmtId="14" fontId="17" fillId="0" borderId="11" xfId="1331" applyNumberFormat="1" applyFont="1" applyFill="1" applyBorder="1" applyAlignment="1">
      <alignment horizontal="center"/>
    </xf>
    <xf numFmtId="0" fontId="17" fillId="0" borderId="15" xfId="1331" applyFont="1" applyBorder="1" applyAlignment="1">
      <alignment horizontal="center" vertical="top"/>
    </xf>
    <xf numFmtId="0" fontId="17" fillId="0" borderId="16" xfId="1331" applyFont="1" applyBorder="1" applyAlignment="1">
      <alignment horizontal="center" vertical="top"/>
    </xf>
    <xf numFmtId="0" fontId="17" fillId="0" borderId="17" xfId="1331" applyFont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12" zoomScaleNormal="100" zoomScaleSheetLayoutView="100" zoomScalePageLayoutView="33" workbookViewId="0">
      <selection activeCell="F21" sqref="F2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21.1406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513" t="s">
        <v>1</v>
      </c>
      <c r="D1" s="513"/>
      <c r="E1" s="513"/>
      <c r="F1" s="167"/>
      <c r="G1" s="168"/>
    </row>
    <row r="2" spans="1:7" ht="24.75" customHeight="1">
      <c r="A2" s="170"/>
      <c r="B2" s="514" t="s">
        <v>196</v>
      </c>
      <c r="C2" s="515"/>
      <c r="D2" s="515"/>
      <c r="E2" s="516"/>
      <c r="F2" s="464" t="s">
        <v>197</v>
      </c>
      <c r="G2" s="175" t="s">
        <v>191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42668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42667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198</v>
      </c>
      <c r="B17" s="191"/>
      <c r="C17" s="236" t="s">
        <v>199</v>
      </c>
      <c r="D17" s="187">
        <v>42660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11500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11500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9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200</v>
      </c>
      <c r="C26" s="507"/>
      <c r="D26" s="508"/>
      <c r="E26" s="278"/>
      <c r="F26" s="278">
        <f>G26-E26</f>
        <v>10000</v>
      </c>
      <c r="G26" s="280">
        <v>10000</v>
      </c>
    </row>
    <row r="27" spans="1:7" s="281" customFormat="1" ht="22.5" customHeight="1">
      <c r="A27" s="274" t="s">
        <v>75</v>
      </c>
      <c r="B27" s="509" t="s">
        <v>194</v>
      </c>
      <c r="C27" s="510"/>
      <c r="D27" s="511"/>
      <c r="E27" s="278">
        <v>5788564.2000000002</v>
      </c>
      <c r="F27" s="278">
        <f>G27-E27</f>
        <v>0</v>
      </c>
      <c r="G27" s="280">
        <v>5788564.2000000002</v>
      </c>
    </row>
    <row r="28" spans="1:7" s="281" customFormat="1" ht="24" customHeight="1">
      <c r="A28" s="274" t="s">
        <v>76</v>
      </c>
      <c r="B28" s="506" t="s">
        <v>192</v>
      </c>
      <c r="C28" s="507"/>
      <c r="D28" s="508"/>
      <c r="E28" s="278">
        <v>643173.80000000005</v>
      </c>
      <c r="F28" s="278">
        <f>G28-E28</f>
        <v>0</v>
      </c>
      <c r="G28" s="280">
        <v>643173.80000000005</v>
      </c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6431738</v>
      </c>
      <c r="F30" s="287">
        <f>SUM(F25:F29)</f>
        <v>10000</v>
      </c>
      <c r="G30" s="288">
        <f>SUM(G25:G29)</f>
        <v>6441738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201</v>
      </c>
      <c r="C32" s="505"/>
      <c r="D32" s="505"/>
      <c r="E32" s="278"/>
      <c r="F32" s="278">
        <f>G32-E32</f>
        <v>1500</v>
      </c>
      <c r="G32" s="293">
        <f>ROUND(G26*15%,0)</f>
        <v>1500</v>
      </c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6431738</v>
      </c>
      <c r="F36" s="288">
        <f>SUM(F30:F34)</f>
        <v>11500</v>
      </c>
      <c r="G36" s="288">
        <f>SUM(G30:G34)</f>
        <v>6443238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195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188</v>
      </c>
      <c r="C44" s="500"/>
      <c r="D44" s="501"/>
      <c r="E44" s="457"/>
      <c r="F44" s="278">
        <f>G44-E44</f>
        <v>0</v>
      </c>
      <c r="G44" s="467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6367306</v>
      </c>
      <c r="F47" s="287">
        <f>F36+F46</f>
        <v>11500</v>
      </c>
      <c r="G47" s="287">
        <f>G36+G46</f>
        <v>6443238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0.7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7">
    <mergeCell ref="B24:D24"/>
    <mergeCell ref="C1:E1"/>
    <mergeCell ref="B2:E2"/>
    <mergeCell ref="B7:D7"/>
    <mergeCell ref="B8:D8"/>
    <mergeCell ref="B9:D9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A62:G62"/>
    <mergeCell ref="B49:D49"/>
    <mergeCell ref="B50:D50"/>
    <mergeCell ref="B51:D51"/>
    <mergeCell ref="B52:D52"/>
    <mergeCell ref="B53:D53"/>
    <mergeCell ref="B54:D54"/>
    <mergeCell ref="A58:G58"/>
    <mergeCell ref="A59:E59"/>
    <mergeCell ref="F59:G59"/>
    <mergeCell ref="D61:E61"/>
    <mergeCell ref="F61:G61"/>
    <mergeCell ref="A63:G63"/>
    <mergeCell ref="D65:E65"/>
    <mergeCell ref="F65:G65"/>
    <mergeCell ref="A66:G66"/>
    <mergeCell ref="A67:G67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3" zoomScaleNormal="100" zoomScaleSheetLayoutView="100" zoomScalePageLayoutView="33" workbookViewId="0">
      <selection activeCell="F45" sqref="F45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513" t="s">
        <v>1</v>
      </c>
      <c r="D1" s="513"/>
      <c r="E1" s="513"/>
      <c r="F1" s="167"/>
      <c r="G1" s="168"/>
    </row>
    <row r="2" spans="1:7" ht="24.75" customHeight="1">
      <c r="A2" s="170"/>
      <c r="B2" s="514" t="s">
        <v>189</v>
      </c>
      <c r="C2" s="515"/>
      <c r="D2" s="515"/>
      <c r="E2" s="516"/>
      <c r="F2" s="464" t="s">
        <v>190</v>
      </c>
      <c r="G2" s="175" t="s">
        <v>191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42660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42657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42657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644323.80000000005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643173.80000000005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8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193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194</v>
      </c>
      <c r="C27" s="510"/>
      <c r="D27" s="511"/>
      <c r="E27" s="278">
        <v>5788564.2000000002</v>
      </c>
      <c r="F27" s="278">
        <f>G27-E27</f>
        <v>0</v>
      </c>
      <c r="G27" s="280">
        <v>5788564.2000000002</v>
      </c>
    </row>
    <row r="28" spans="1:7" s="281" customFormat="1" ht="24" customHeight="1">
      <c r="A28" s="274" t="s">
        <v>76</v>
      </c>
      <c r="B28" s="506" t="s">
        <v>192</v>
      </c>
      <c r="C28" s="507"/>
      <c r="D28" s="508"/>
      <c r="E28" s="278"/>
      <c r="F28" s="278">
        <f>G28-E28</f>
        <v>643173.80000000005</v>
      </c>
      <c r="G28" s="280">
        <v>643173.80000000005</v>
      </c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5788564</v>
      </c>
      <c r="F30" s="287">
        <f>SUM(F25:F29)</f>
        <v>643173.80000000005</v>
      </c>
      <c r="G30" s="288">
        <f>SUM(G25:G29)</f>
        <v>6431738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5788564</v>
      </c>
      <c r="F36" s="288">
        <f>SUM(F30:F34)</f>
        <v>643173.80000000005</v>
      </c>
      <c r="G36" s="288">
        <f>SUM(G30:G34)</f>
        <v>6431738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195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188</v>
      </c>
      <c r="C44" s="500"/>
      <c r="D44" s="501"/>
      <c r="E44" s="457">
        <v>-64432</v>
      </c>
      <c r="F44" s="278">
        <f>G44-E44</f>
        <v>0</v>
      </c>
      <c r="G44" s="467">
        <v>-64432</v>
      </c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-64432</v>
      </c>
      <c r="F46" s="287">
        <f t="shared" ref="F46:G46" si="0">SUM(F43:F45)</f>
        <v>0</v>
      </c>
      <c r="G46" s="288">
        <f t="shared" si="0"/>
        <v>-64432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5724132</v>
      </c>
      <c r="F47" s="287">
        <f>F36+F46</f>
        <v>643173.80000000005</v>
      </c>
      <c r="G47" s="287">
        <f>G36+G46</f>
        <v>6367306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0.7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7">
    <mergeCell ref="D65:E65"/>
    <mergeCell ref="F65:G65"/>
    <mergeCell ref="A66:G66"/>
    <mergeCell ref="A67:G67"/>
    <mergeCell ref="C1:E1"/>
    <mergeCell ref="A59:E59"/>
    <mergeCell ref="F59:G59"/>
    <mergeCell ref="D61:E61"/>
    <mergeCell ref="F61:G61"/>
    <mergeCell ref="A62:G62"/>
    <mergeCell ref="A63:G63"/>
    <mergeCell ref="B50:D50"/>
    <mergeCell ref="B51:D51"/>
    <mergeCell ref="B52:D52"/>
    <mergeCell ref="B53:D53"/>
    <mergeCell ref="B54:D54"/>
    <mergeCell ref="A58:G58"/>
    <mergeCell ref="B44:D44"/>
    <mergeCell ref="B45:D45"/>
    <mergeCell ref="B46:D46"/>
    <mergeCell ref="B47:D47"/>
    <mergeCell ref="B48:D48"/>
    <mergeCell ref="B49:D49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:E2"/>
    <mergeCell ref="B7:D7"/>
    <mergeCell ref="B8:D8"/>
    <mergeCell ref="B9:D9"/>
    <mergeCell ref="B24:D24"/>
    <mergeCell ref="B25:D25"/>
    <mergeCell ref="B26:D26"/>
    <mergeCell ref="B27:D27"/>
    <mergeCell ref="B28:D28"/>
    <mergeCell ref="B29:D29"/>
    <mergeCell ref="B30:D3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E12" sqref="E1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514" t="s">
        <v>184</v>
      </c>
      <c r="C2" s="515"/>
      <c r="D2" s="515"/>
      <c r="E2" s="516"/>
      <c r="F2" s="464" t="s">
        <v>185</v>
      </c>
      <c r="G2" s="175" t="s">
        <v>186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42605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42604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>
        <v>644324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42602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1381050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1040408.2000000002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6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187</v>
      </c>
      <c r="C27" s="510"/>
      <c r="D27" s="511"/>
      <c r="E27" s="278">
        <v>4040549.8</v>
      </c>
      <c r="F27" s="278">
        <f>G27-E27</f>
        <v>1104840.2000000002</v>
      </c>
      <c r="G27" s="280">
        <v>5145390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>
        <f>G28-E28</f>
        <v>0</v>
      </c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4040549.8</v>
      </c>
      <c r="F30" s="287">
        <f>SUM(F25:F29)</f>
        <v>1104840.2000000002</v>
      </c>
      <c r="G30" s="288">
        <f>SUM(G25:G29)</f>
        <v>5145390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4040549.8</v>
      </c>
      <c r="F36" s="288">
        <f>SUM(F30:F34)</f>
        <v>1104840.2000000002</v>
      </c>
      <c r="G36" s="288">
        <f>SUM(G30:G34)</f>
        <v>5145390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188</v>
      </c>
      <c r="C44" s="500"/>
      <c r="D44" s="501"/>
      <c r="E44" s="457"/>
      <c r="F44" s="278">
        <f>G44-E44</f>
        <v>-64432</v>
      </c>
      <c r="G44" s="467">
        <v>-64432</v>
      </c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0</v>
      </c>
      <c r="F46" s="287">
        <f t="shared" ref="F46:G46" si="0">SUM(F43:F45)</f>
        <v>-64432</v>
      </c>
      <c r="G46" s="288">
        <f t="shared" si="0"/>
        <v>-64432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4040549.8</v>
      </c>
      <c r="F47" s="287">
        <f>F36+F46</f>
        <v>1040408.2000000002</v>
      </c>
      <c r="G47" s="287">
        <f>G36+G46</f>
        <v>5080958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6">
    <mergeCell ref="A66:G66"/>
    <mergeCell ref="A67:G67"/>
    <mergeCell ref="B2:E2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  <mergeCell ref="A59:E59"/>
    <mergeCell ref="F59:G59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6:D26"/>
    <mergeCell ref="B7:D7"/>
    <mergeCell ref="B8:D8"/>
    <mergeCell ref="B9:D9"/>
    <mergeCell ref="B24:D24"/>
    <mergeCell ref="B25:D2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5" zoomScaleNormal="100" zoomScaleSheetLayoutView="100" zoomScalePageLayoutView="33" workbookViewId="0">
      <selection activeCell="D18" sqref="D18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178</v>
      </c>
      <c r="C2" s="172"/>
      <c r="D2" s="172"/>
      <c r="E2" s="173"/>
      <c r="F2" s="464" t="s">
        <v>179</v>
      </c>
      <c r="G2" s="175" t="s">
        <v>180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42593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42591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>
        <v>644324</v>
      </c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42588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614396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491516.59999999963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181</v>
      </c>
      <c r="C27" s="510"/>
      <c r="D27" s="511"/>
      <c r="E27" s="278">
        <v>3549033.2</v>
      </c>
      <c r="F27" s="278">
        <f>G27-E27</f>
        <v>491516.59999999963</v>
      </c>
      <c r="G27" s="280">
        <v>4040549.8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>
        <f>G28-E28</f>
        <v>0</v>
      </c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3549033.2</v>
      </c>
      <c r="F30" s="287">
        <f>SUM(F25:F29)</f>
        <v>491516.59999999963</v>
      </c>
      <c r="G30" s="288">
        <f>SUM(G25:G29)</f>
        <v>4040549.8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3549033.2</v>
      </c>
      <c r="F36" s="288">
        <f>SUM(F30:F34)</f>
        <v>491516.59999999963</v>
      </c>
      <c r="G36" s="288">
        <f>SUM(G30:G34)</f>
        <v>4040549.8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162</v>
      </c>
      <c r="C44" s="500"/>
      <c r="D44" s="501"/>
      <c r="E44" s="457"/>
      <c r="F44" s="278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3549033.2</v>
      </c>
      <c r="F47" s="287">
        <f>F36-F46</f>
        <v>491516.59999999963</v>
      </c>
      <c r="G47" s="287">
        <f>G36-G46</f>
        <v>4040549.8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5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7:D7"/>
    <mergeCell ref="B8:D8"/>
    <mergeCell ref="B9:D9"/>
    <mergeCell ref="B24:D2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4" zoomScaleNormal="100" zoomScaleSheetLayoutView="100" zoomScalePageLayoutView="33" workbookViewId="0">
      <selection activeCell="F4" sqref="F4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174</v>
      </c>
      <c r="C2" s="172"/>
      <c r="D2" s="172"/>
      <c r="E2" s="173"/>
      <c r="F2" s="464" t="s">
        <v>175</v>
      </c>
      <c r="G2" s="175" t="s">
        <v>176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42593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42591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42587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566659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453326.80000000028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177</v>
      </c>
      <c r="C27" s="510"/>
      <c r="D27" s="511"/>
      <c r="E27" s="278">
        <v>3095706.4</v>
      </c>
      <c r="F27" s="278">
        <f>G27-E27</f>
        <v>453326.80000000028</v>
      </c>
      <c r="G27" s="280">
        <v>3549033.2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>
        <f>G28-E28</f>
        <v>0</v>
      </c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3095706.4</v>
      </c>
      <c r="F30" s="287">
        <f>SUM(F25:F29)</f>
        <v>453326.80000000028</v>
      </c>
      <c r="G30" s="288">
        <f>SUM(G25:G29)</f>
        <v>3549033.2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3095706.4</v>
      </c>
      <c r="F36" s="288">
        <f>SUM(F30:F34)</f>
        <v>453326.80000000028</v>
      </c>
      <c r="G36" s="288">
        <f>SUM(G30:G34)</f>
        <v>3549033.2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162</v>
      </c>
      <c r="C44" s="500"/>
      <c r="D44" s="501"/>
      <c r="E44" s="457"/>
      <c r="F44" s="278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3095706.4</v>
      </c>
      <c r="F47" s="287">
        <f>F36-F46</f>
        <v>453326.80000000028</v>
      </c>
      <c r="G47" s="287">
        <f>G36-G46</f>
        <v>3549033.2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5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7:D7"/>
    <mergeCell ref="B8:D8"/>
    <mergeCell ref="B9:D9"/>
    <mergeCell ref="B24:D2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6" zoomScaleNormal="100" zoomScaleSheetLayoutView="100" zoomScalePageLayoutView="33" workbookViewId="0">
      <selection activeCell="F27" sqref="F2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171</v>
      </c>
      <c r="C2" s="172"/>
      <c r="D2" s="172"/>
      <c r="E2" s="173"/>
      <c r="F2" s="464" t="s">
        <v>172</v>
      </c>
      <c r="G2" s="175" t="s">
        <v>173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42588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42588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42583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662678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530142.79999999981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3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183</v>
      </c>
      <c r="C27" s="510"/>
      <c r="D27" s="511"/>
      <c r="E27" s="278">
        <v>2565563.6</v>
      </c>
      <c r="F27" s="278">
        <f>G27-E27</f>
        <v>530142.79999999981</v>
      </c>
      <c r="G27" s="280">
        <v>3095706.4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/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2565563.6</v>
      </c>
      <c r="F30" s="287">
        <f>SUM(F25:F29)</f>
        <v>530142.79999999981</v>
      </c>
      <c r="G30" s="288">
        <f>SUM(G25:G29)</f>
        <v>3095706.4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2565563.6</v>
      </c>
      <c r="F36" s="288">
        <f>SUM(F30:F34)</f>
        <v>530142.79999999981</v>
      </c>
      <c r="G36" s="288">
        <f>SUM(G30:G34)</f>
        <v>3095706.4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162</v>
      </c>
      <c r="C44" s="500"/>
      <c r="D44" s="501"/>
      <c r="E44" s="457"/>
      <c r="F44" s="278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2565563.6</v>
      </c>
      <c r="F47" s="287">
        <f>F36-F46</f>
        <v>530142.79999999981</v>
      </c>
      <c r="G47" s="287">
        <f>G36-G46</f>
        <v>3095706.4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5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7:D7"/>
    <mergeCell ref="B8:D8"/>
    <mergeCell ref="B9:D9"/>
    <mergeCell ref="B24:D2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2" zoomScaleNormal="100" zoomScaleSheetLayoutView="100" zoomScalePageLayoutView="33" workbookViewId="0">
      <selection activeCell="F2" sqref="F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86</v>
      </c>
      <c r="C2" s="172"/>
      <c r="D2" s="172"/>
      <c r="E2" s="173"/>
      <c r="F2" s="464" t="s">
        <v>169</v>
      </c>
      <c r="G2" s="175" t="s">
        <v>170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42587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42586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42578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833612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666889.19999999995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182</v>
      </c>
      <c r="C27" s="510"/>
      <c r="D27" s="511"/>
      <c r="E27" s="278">
        <v>1898674.4000000001</v>
      </c>
      <c r="F27" s="278">
        <f>G27-E27</f>
        <v>666889.19999999995</v>
      </c>
      <c r="G27" s="280">
        <v>2565563.6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>
        <f>G28-E28</f>
        <v>0</v>
      </c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>
        <v>1898674.4000000001</v>
      </c>
      <c r="F30" s="287">
        <f>SUM(F25:F29)</f>
        <v>666889.19999999995</v>
      </c>
      <c r="G30" s="288">
        <f>SUM(G25:G29)</f>
        <v>2565563.6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>
        <v>1898674.4000000001</v>
      </c>
      <c r="F36" s="288">
        <f>SUM(F30:F34)</f>
        <v>666889.19999999995</v>
      </c>
      <c r="G36" s="288">
        <f>SUM(G30:G34)</f>
        <v>2565563.6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162</v>
      </c>
      <c r="C44" s="500"/>
      <c r="D44" s="501"/>
      <c r="E44" s="457"/>
      <c r="F44" s="278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>
        <v>1898674.4000000001</v>
      </c>
      <c r="F47" s="287">
        <f>F36-F46</f>
        <v>666889.19999999995</v>
      </c>
      <c r="G47" s="287">
        <f>G36-G46</f>
        <v>2565563.6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5">
    <mergeCell ref="B32:D32"/>
    <mergeCell ref="B7:D7"/>
    <mergeCell ref="B8:D8"/>
    <mergeCell ref="B9:D9"/>
    <mergeCell ref="B24:D24"/>
    <mergeCell ref="B25:D25"/>
    <mergeCell ref="B26:D26"/>
    <mergeCell ref="B27:D27"/>
    <mergeCell ref="B28:D28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5" zoomScaleNormal="100" zoomScaleSheetLayoutView="100" zoomScalePageLayoutView="33" workbookViewId="0">
      <selection activeCell="G28" sqref="G28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161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42587</v>
      </c>
    </row>
    <row r="5" spans="1:7" s="183" customFormat="1" ht="15.75">
      <c r="A5" s="177" t="s">
        <v>57</v>
      </c>
      <c r="B5" s="178" t="s">
        <v>163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164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517"/>
      <c r="C7" s="518"/>
      <c r="D7" s="519"/>
      <c r="E7" s="188" t="s">
        <v>59</v>
      </c>
      <c r="F7" s="189"/>
      <c r="G7" s="190">
        <v>42586</v>
      </c>
    </row>
    <row r="8" spans="1:7" s="183" customFormat="1" ht="16.5" customHeight="1">
      <c r="A8" s="177"/>
      <c r="B8" s="520"/>
      <c r="C8" s="521"/>
      <c r="D8" s="522"/>
      <c r="E8" s="197" t="s">
        <v>60</v>
      </c>
      <c r="F8" s="198"/>
      <c r="G8" s="199"/>
    </row>
    <row r="9" spans="1:7" s="183" customFormat="1" ht="16.5" thickBot="1">
      <c r="A9" s="200"/>
      <c r="B9" s="523"/>
      <c r="C9" s="524"/>
      <c r="D9" s="525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165</v>
      </c>
      <c r="B12" s="213"/>
      <c r="C12" s="215"/>
      <c r="D12" s="190">
        <v>42570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6443238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42578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2373343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1898674.4000000001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166</v>
      </c>
      <c r="C26" s="507"/>
      <c r="D26" s="508"/>
      <c r="E26" s="278"/>
      <c r="F26" s="278">
        <f>G26-E26</f>
        <v>0</v>
      </c>
      <c r="G26" s="280"/>
    </row>
    <row r="27" spans="1:7" s="281" customFormat="1" ht="33.75" customHeight="1">
      <c r="A27" s="274" t="s">
        <v>75</v>
      </c>
      <c r="B27" s="509" t="s">
        <v>168</v>
      </c>
      <c r="C27" s="510"/>
      <c r="D27" s="511"/>
      <c r="E27" s="278"/>
      <c r="F27" s="278">
        <f>G27-E27</f>
        <v>1898674.4000000001</v>
      </c>
      <c r="G27" s="280">
        <f>2373343*80%</f>
        <v>1898674.4000000001</v>
      </c>
    </row>
    <row r="28" spans="1:7" s="281" customFormat="1" ht="21" customHeight="1">
      <c r="A28" s="274" t="s">
        <v>76</v>
      </c>
      <c r="B28" s="506" t="s">
        <v>167</v>
      </c>
      <c r="C28" s="507"/>
      <c r="D28" s="508"/>
      <c r="E28" s="278"/>
      <c r="F28" s="278">
        <f>G28-E28</f>
        <v>0</v>
      </c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/>
      <c r="F30" s="287">
        <f>SUM(F25:F29)</f>
        <v>1898674.4000000001</v>
      </c>
      <c r="G30" s="288">
        <f>SUM(G25:G29)</f>
        <v>1898674.4000000001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78">
        <f>G32-E32</f>
        <v>0</v>
      </c>
      <c r="G32" s="293"/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/>
      <c r="F36" s="288">
        <f>SUM(F30:F34)</f>
        <v>1898674.4000000001</v>
      </c>
      <c r="G36" s="288">
        <f>SUM(G30:G34)</f>
        <v>1898674.4000000001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162</v>
      </c>
      <c r="C44" s="500"/>
      <c r="D44" s="501"/>
      <c r="E44" s="457"/>
      <c r="F44" s="278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/>
      <c r="F47" s="287">
        <f>F36-F46</f>
        <v>1898674.4000000001</v>
      </c>
      <c r="G47" s="287">
        <f>G36-G46</f>
        <v>1898674.4000000001</v>
      </c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5">
    <mergeCell ref="B29:D29"/>
    <mergeCell ref="B24:D24"/>
    <mergeCell ref="B25:D25"/>
    <mergeCell ref="B26:D26"/>
    <mergeCell ref="B27:D27"/>
    <mergeCell ref="B28:D28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7:D7"/>
    <mergeCell ref="B8:D8"/>
    <mergeCell ref="B9:D9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156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158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157</v>
      </c>
      <c r="B12" s="213"/>
      <c r="C12" s="215"/>
      <c r="D12" s="190">
        <v>42400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42543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1708407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1708407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159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506" t="s">
        <v>160</v>
      </c>
      <c r="C26" s="507"/>
      <c r="D26" s="508"/>
      <c r="E26" s="278"/>
      <c r="F26" s="279">
        <v>1708407</v>
      </c>
      <c r="G26" s="280"/>
    </row>
    <row r="27" spans="1:7" s="281" customFormat="1" ht="21" customHeight="1">
      <c r="A27" s="274" t="s">
        <v>75</v>
      </c>
      <c r="B27" s="527" t="s">
        <v>155</v>
      </c>
      <c r="C27" s="528"/>
      <c r="D27" s="529"/>
      <c r="E27" s="278"/>
      <c r="F27" s="279"/>
      <c r="G27" s="280"/>
    </row>
    <row r="28" spans="1:7" s="281" customFormat="1" ht="21" customHeight="1">
      <c r="A28" s="274"/>
      <c r="B28" s="530"/>
      <c r="C28" s="531"/>
      <c r="D28" s="532"/>
      <c r="E28" s="278"/>
      <c r="F28" s="279"/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/>
      <c r="F30" s="287">
        <f>SUM(F25:F29)</f>
        <v>1708407</v>
      </c>
      <c r="G30" s="288">
        <f>SUM(G25:G29)</f>
        <v>0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/>
      <c r="F36" s="288">
        <f>SUM(F30:F34)</f>
        <v>1708407</v>
      </c>
      <c r="G36" s="288">
        <f>SUM(G30:G34)</f>
        <v>0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140</v>
      </c>
      <c r="C44" s="500"/>
      <c r="D44" s="501"/>
      <c r="E44" s="457"/>
      <c r="F44" s="457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/>
      <c r="F47" s="287">
        <f>F36</f>
        <v>1708407</v>
      </c>
      <c r="G47" s="288"/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42"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  <mergeCell ref="A59:E59"/>
    <mergeCell ref="F59:G59"/>
    <mergeCell ref="B45:D45"/>
    <mergeCell ref="B46:D46"/>
    <mergeCell ref="B47:D47"/>
    <mergeCell ref="B48:D48"/>
    <mergeCell ref="B49:D49"/>
    <mergeCell ref="B50:D50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526" t="s">
        <v>25</v>
      </c>
      <c r="C24" s="526"/>
      <c r="D24" s="526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98" t="s">
        <v>30</v>
      </c>
      <c r="C25" s="498"/>
      <c r="D25" s="498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91"/>
      <c r="C29" s="491"/>
      <c r="D29" s="491"/>
      <c r="E29" s="283"/>
      <c r="F29" s="284"/>
      <c r="G29" s="285"/>
    </row>
    <row r="30" spans="1:7" s="263" customFormat="1" ht="21" customHeight="1">
      <c r="A30" s="286"/>
      <c r="B30" s="495" t="s">
        <v>31</v>
      </c>
      <c r="C30" s="512"/>
      <c r="D30" s="512"/>
      <c r="E30" s="287"/>
      <c r="F30" s="287">
        <f>SUM(F25:F29)</f>
        <v>230658</v>
      </c>
      <c r="G30" s="288">
        <f>SUM(G25:G29)</f>
        <v>0</v>
      </c>
    </row>
    <row r="31" spans="1:7" s="273" customFormat="1" ht="15">
      <c r="A31" s="269" t="s">
        <v>32</v>
      </c>
      <c r="B31" s="498" t="s">
        <v>33</v>
      </c>
      <c r="C31" s="498"/>
      <c r="D31" s="498"/>
      <c r="E31" s="289"/>
      <c r="F31" s="290"/>
      <c r="G31" s="291"/>
    </row>
    <row r="32" spans="1:7" s="281" customFormat="1" ht="14.25">
      <c r="A32" s="292" t="s">
        <v>77</v>
      </c>
      <c r="B32" s="505" t="s">
        <v>141</v>
      </c>
      <c r="C32" s="505"/>
      <c r="D32" s="505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91" t="s">
        <v>103</v>
      </c>
      <c r="C33" s="491"/>
      <c r="D33" s="491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91" t="s">
        <v>139</v>
      </c>
      <c r="C34" s="491"/>
      <c r="D34" s="491"/>
      <c r="E34" s="278"/>
      <c r="F34" s="296">
        <f>G34-E34</f>
        <v>0</v>
      </c>
      <c r="G34" s="293"/>
    </row>
    <row r="35" spans="1:9" s="295" customFormat="1" ht="0.75" customHeight="1">
      <c r="A35" s="297"/>
      <c r="B35" s="491"/>
      <c r="C35" s="491"/>
      <c r="D35" s="491"/>
      <c r="E35" s="298"/>
      <c r="F35" s="299"/>
      <c r="G35" s="300"/>
    </row>
    <row r="36" spans="1:9" s="263" customFormat="1" ht="21" customHeight="1">
      <c r="A36" s="286"/>
      <c r="B36" s="495" t="s">
        <v>35</v>
      </c>
      <c r="C36" s="495"/>
      <c r="D36" s="495"/>
      <c r="E36" s="287"/>
      <c r="F36" s="288">
        <f>SUM(F30:F34)</f>
        <v>230658</v>
      </c>
      <c r="G36" s="288">
        <f>SUM(G30:G34)</f>
        <v>0</v>
      </c>
    </row>
    <row r="37" spans="1:9" s="273" customFormat="1" ht="15">
      <c r="A37" s="269" t="s">
        <v>36</v>
      </c>
      <c r="B37" s="498" t="s">
        <v>37</v>
      </c>
      <c r="C37" s="498"/>
      <c r="D37" s="498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99" t="s">
        <v>148</v>
      </c>
      <c r="C38" s="500"/>
      <c r="D38" s="501"/>
      <c r="E38" s="278"/>
      <c r="F38" s="278"/>
      <c r="G38" s="293"/>
      <c r="I38" s="302"/>
    </row>
    <row r="39" spans="1:9" ht="21" customHeight="1">
      <c r="A39" s="301" t="s">
        <v>72</v>
      </c>
      <c r="B39" s="499" t="s">
        <v>104</v>
      </c>
      <c r="C39" s="500"/>
      <c r="D39" s="501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502" t="s">
        <v>105</v>
      </c>
      <c r="C40" s="503"/>
      <c r="D40" s="504"/>
      <c r="E40" s="278"/>
      <c r="F40" s="278">
        <f>G40-E40</f>
        <v>0</v>
      </c>
      <c r="G40" s="293"/>
    </row>
    <row r="41" spans="1:9" ht="0.75" customHeight="1">
      <c r="A41" s="301"/>
      <c r="B41" s="502"/>
      <c r="C41" s="503"/>
      <c r="D41" s="504"/>
      <c r="E41" s="278"/>
      <c r="F41" s="278"/>
      <c r="G41" s="293"/>
    </row>
    <row r="42" spans="1:9" s="263" customFormat="1" ht="21" customHeight="1">
      <c r="A42" s="303"/>
      <c r="B42" s="495" t="s">
        <v>39</v>
      </c>
      <c r="C42" s="495"/>
      <c r="D42" s="495"/>
      <c r="E42" s="287"/>
      <c r="F42" s="287"/>
      <c r="G42" s="288"/>
    </row>
    <row r="43" spans="1:9" s="273" customFormat="1" ht="15">
      <c r="A43" s="269" t="s">
        <v>41</v>
      </c>
      <c r="B43" s="498" t="s">
        <v>106</v>
      </c>
      <c r="C43" s="498"/>
      <c r="D43" s="498"/>
      <c r="E43" s="289"/>
      <c r="F43" s="290"/>
      <c r="G43" s="291"/>
    </row>
    <row r="44" spans="1:9" s="295" customFormat="1" ht="21" customHeight="1">
      <c r="A44" s="274" t="s">
        <v>43</v>
      </c>
      <c r="B44" s="499" t="s">
        <v>140</v>
      </c>
      <c r="C44" s="500"/>
      <c r="D44" s="501"/>
      <c r="E44" s="457"/>
      <c r="F44" s="457"/>
      <c r="G44" s="458"/>
    </row>
    <row r="45" spans="1:9" ht="0.75" customHeight="1">
      <c r="A45" s="301"/>
      <c r="B45" s="502"/>
      <c r="C45" s="503"/>
      <c r="D45" s="504"/>
      <c r="E45" s="278"/>
      <c r="F45" s="278"/>
      <c r="G45" s="293"/>
    </row>
    <row r="46" spans="1:9" s="263" customFormat="1" ht="21" customHeight="1">
      <c r="A46" s="303"/>
      <c r="B46" s="495" t="s">
        <v>107</v>
      </c>
      <c r="C46" s="495"/>
      <c r="D46" s="495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95" t="s">
        <v>108</v>
      </c>
      <c r="C47" s="495"/>
      <c r="D47" s="495"/>
      <c r="E47" s="287"/>
      <c r="F47" s="287">
        <f>F36</f>
        <v>230658</v>
      </c>
      <c r="G47" s="288"/>
    </row>
    <row r="48" spans="1:9" s="273" customFormat="1" ht="15">
      <c r="A48" s="269" t="s">
        <v>109</v>
      </c>
      <c r="B48" s="498" t="s">
        <v>110</v>
      </c>
      <c r="C48" s="498"/>
      <c r="D48" s="498"/>
      <c r="E48" s="289"/>
      <c r="F48" s="290"/>
      <c r="G48" s="291"/>
    </row>
    <row r="49" spans="1:7" s="295" customFormat="1" ht="21" customHeight="1">
      <c r="A49" s="274" t="s">
        <v>111</v>
      </c>
      <c r="B49" s="491" t="s">
        <v>112</v>
      </c>
      <c r="C49" s="492"/>
      <c r="D49" s="492"/>
      <c r="E49" s="278"/>
      <c r="F49" s="278"/>
      <c r="G49" s="304"/>
    </row>
    <row r="50" spans="1:7" s="295" customFormat="1" ht="21" customHeight="1">
      <c r="A50" s="274" t="s">
        <v>113</v>
      </c>
      <c r="B50" s="491" t="s">
        <v>114</v>
      </c>
      <c r="C50" s="492"/>
      <c r="D50" s="492"/>
      <c r="E50" s="278"/>
      <c r="F50" s="278"/>
      <c r="G50" s="304"/>
    </row>
    <row r="51" spans="1:7" s="295" customFormat="1" ht="21" customHeight="1">
      <c r="A51" s="305" t="s">
        <v>115</v>
      </c>
      <c r="B51" s="491" t="s">
        <v>116</v>
      </c>
      <c r="C51" s="491"/>
      <c r="D51" s="491"/>
      <c r="E51" s="278"/>
      <c r="F51" s="278"/>
      <c r="G51" s="304"/>
    </row>
    <row r="52" spans="1:7" s="295" customFormat="1" ht="0.75" customHeight="1">
      <c r="A52" s="282"/>
      <c r="B52" s="493"/>
      <c r="C52" s="494"/>
      <c r="D52" s="494"/>
      <c r="E52" s="306"/>
      <c r="F52" s="283"/>
      <c r="G52" s="307"/>
    </row>
    <row r="53" spans="1:7" s="263" customFormat="1" ht="21" customHeight="1">
      <c r="A53" s="286"/>
      <c r="B53" s="495" t="s">
        <v>117</v>
      </c>
      <c r="C53" s="495"/>
      <c r="D53" s="495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6" t="s">
        <v>118</v>
      </c>
      <c r="C54" s="497"/>
      <c r="D54" s="497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84" t="s">
        <v>49</v>
      </c>
      <c r="B58" s="485"/>
      <c r="C58" s="486"/>
      <c r="D58" s="486"/>
      <c r="E58" s="486"/>
      <c r="F58" s="486"/>
      <c r="G58" s="487"/>
    </row>
    <row r="59" spans="1:7" ht="15.75" customHeight="1">
      <c r="A59" s="470" t="s">
        <v>50</v>
      </c>
      <c r="B59" s="471"/>
      <c r="C59" s="471"/>
      <c r="D59" s="471"/>
      <c r="E59" s="488"/>
      <c r="F59" s="470" t="s">
        <v>122</v>
      </c>
      <c r="G59" s="488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489"/>
      <c r="E61" s="490"/>
      <c r="F61" s="489" t="s">
        <v>123</v>
      </c>
      <c r="G61" s="490"/>
    </row>
    <row r="62" spans="1:7" ht="15.75" customHeight="1">
      <c r="A62" s="484" t="s">
        <v>52</v>
      </c>
      <c r="B62" s="485"/>
      <c r="C62" s="486"/>
      <c r="D62" s="486"/>
      <c r="E62" s="486"/>
      <c r="F62" s="486"/>
      <c r="G62" s="487"/>
    </row>
    <row r="63" spans="1:7" ht="15.75" customHeight="1">
      <c r="A63" s="470" t="s">
        <v>82</v>
      </c>
      <c r="B63" s="471"/>
      <c r="C63" s="472"/>
      <c r="D63" s="472"/>
      <c r="E63" s="472"/>
      <c r="F63" s="472"/>
      <c r="G63" s="473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474" t="s">
        <v>126</v>
      </c>
      <c r="E65" s="475"/>
      <c r="F65" s="474"/>
      <c r="G65" s="475"/>
    </row>
    <row r="66" spans="1:7" ht="4.5" hidden="1" customHeight="1">
      <c r="A66" s="476"/>
      <c r="B66" s="477"/>
      <c r="C66" s="477"/>
      <c r="D66" s="477"/>
      <c r="E66" s="477"/>
      <c r="F66" s="477"/>
      <c r="G66" s="478"/>
    </row>
    <row r="67" spans="1:7" ht="20.100000000000001" customHeight="1" thickBot="1">
      <c r="A67" s="479" t="s">
        <v>127</v>
      </c>
      <c r="B67" s="480"/>
      <c r="C67" s="481"/>
      <c r="D67" s="482"/>
      <c r="E67" s="482"/>
      <c r="F67" s="482"/>
      <c r="G67" s="483"/>
    </row>
  </sheetData>
  <mergeCells count="39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33" t="s">
        <v>25</v>
      </c>
      <c r="C25" s="533"/>
      <c r="D25" s="533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34" t="s">
        <v>30</v>
      </c>
      <c r="C26" s="534"/>
      <c r="D26" s="534"/>
      <c r="E26" s="408"/>
      <c r="F26" s="409"/>
      <c r="G26" s="410"/>
    </row>
    <row r="27" spans="1:8" s="281" customFormat="1" ht="12.75" customHeight="1">
      <c r="A27" s="411" t="s">
        <v>74</v>
      </c>
      <c r="B27" s="535" t="s">
        <v>64</v>
      </c>
      <c r="C27" s="535"/>
      <c r="D27" s="535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35" t="s">
        <v>65</v>
      </c>
      <c r="C28" s="535"/>
      <c r="D28" s="535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35" t="s">
        <v>66</v>
      </c>
      <c r="C29" s="535"/>
      <c r="D29" s="535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36" t="s">
        <v>31</v>
      </c>
      <c r="C31" s="537"/>
      <c r="D31" s="537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34" t="s">
        <v>33</v>
      </c>
      <c r="C32" s="534"/>
      <c r="D32" s="534"/>
      <c r="E32" s="424"/>
      <c r="F32" s="425"/>
      <c r="G32" s="426"/>
    </row>
    <row r="33" spans="1:7" s="281" customFormat="1" ht="12.75" customHeight="1">
      <c r="A33" s="427" t="s">
        <v>77</v>
      </c>
      <c r="B33" s="538" t="s">
        <v>83</v>
      </c>
      <c r="C33" s="538"/>
      <c r="D33" s="538"/>
      <c r="E33" s="428"/>
      <c r="F33" s="428"/>
      <c r="G33" s="429"/>
    </row>
    <row r="34" spans="1:7" s="295" customFormat="1" ht="12.75" customHeight="1">
      <c r="A34" s="411" t="s">
        <v>78</v>
      </c>
      <c r="B34" s="535" t="s">
        <v>130</v>
      </c>
      <c r="C34" s="535"/>
      <c r="D34" s="535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35" t="s">
        <v>69</v>
      </c>
      <c r="C35" s="535"/>
      <c r="D35" s="535"/>
      <c r="E35" s="428"/>
      <c r="F35" s="430">
        <f>G35-E35</f>
        <v>0</v>
      </c>
      <c r="G35" s="431"/>
    </row>
    <row r="36" spans="1:7" s="295" customFormat="1" ht="0.6" customHeight="1">
      <c r="A36" s="415"/>
      <c r="B36" s="539"/>
      <c r="C36" s="539"/>
      <c r="D36" s="539"/>
      <c r="E36" s="432"/>
      <c r="F36" s="432"/>
      <c r="G36" s="433"/>
    </row>
    <row r="37" spans="1:7" s="423" customFormat="1" ht="12.75" customHeight="1">
      <c r="A37" s="420"/>
      <c r="B37" s="536" t="s">
        <v>35</v>
      </c>
      <c r="C37" s="536"/>
      <c r="D37" s="536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34" t="s">
        <v>37</v>
      </c>
      <c r="C38" s="534"/>
      <c r="D38" s="534"/>
      <c r="E38" s="424"/>
      <c r="F38" s="425"/>
      <c r="G38" s="426"/>
    </row>
    <row r="39" spans="1:7" ht="15">
      <c r="A39" s="435" t="s">
        <v>38</v>
      </c>
      <c r="B39" s="540" t="s">
        <v>131</v>
      </c>
      <c r="C39" s="540"/>
      <c r="D39" s="540"/>
      <c r="E39" s="428"/>
      <c r="F39" s="428">
        <v>-347621.3</v>
      </c>
      <c r="G39" s="429"/>
    </row>
    <row r="40" spans="1:7" ht="15">
      <c r="A40" s="435" t="s">
        <v>72</v>
      </c>
      <c r="B40" s="540" t="s">
        <v>70</v>
      </c>
      <c r="C40" s="540"/>
      <c r="D40" s="540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41" t="s">
        <v>132</v>
      </c>
      <c r="C41" s="542"/>
      <c r="D41" s="543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36" t="s">
        <v>39</v>
      </c>
      <c r="C43" s="536"/>
      <c r="D43" s="536"/>
      <c r="E43" s="421"/>
      <c r="F43" s="421">
        <f>SUM(F38:F42)</f>
        <v>-1302479.3</v>
      </c>
      <c r="G43" s="434"/>
    </row>
    <row r="44" spans="1:7" s="423" customFormat="1" ht="15.75">
      <c r="A44" s="420"/>
      <c r="B44" s="536" t="s">
        <v>40</v>
      </c>
      <c r="C44" s="536"/>
      <c r="D44" s="536"/>
      <c r="E44" s="421"/>
      <c r="F44" s="421">
        <f>F37+F43</f>
        <v>2614512.83</v>
      </c>
      <c r="G44" s="434"/>
    </row>
    <row r="45" spans="1:7" s="423" customFormat="1" ht="15.75">
      <c r="A45" s="438"/>
      <c r="B45" s="545" t="s">
        <v>133</v>
      </c>
      <c r="C45" s="546"/>
      <c r="D45" s="547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34" t="s">
        <v>42</v>
      </c>
      <c r="C46" s="534"/>
      <c r="D46" s="534"/>
      <c r="E46" s="424"/>
      <c r="F46" s="425"/>
      <c r="G46" s="426"/>
    </row>
    <row r="47" spans="1:7" s="295" customFormat="1" ht="12.75" customHeight="1">
      <c r="A47" s="411" t="s">
        <v>43</v>
      </c>
      <c r="B47" s="535" t="s">
        <v>44</v>
      </c>
      <c r="C47" s="548"/>
      <c r="D47" s="548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35" t="s">
        <v>134</v>
      </c>
      <c r="C48" s="548"/>
      <c r="D48" s="548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35" t="s">
        <v>92</v>
      </c>
      <c r="C49" s="548"/>
      <c r="D49" s="548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35" t="s">
        <v>67</v>
      </c>
      <c r="C50" s="535"/>
      <c r="D50" s="535"/>
      <c r="E50" s="412"/>
      <c r="F50" s="441">
        <f>G50-E50</f>
        <v>0</v>
      </c>
      <c r="G50" s="442"/>
    </row>
    <row r="51" spans="1:7" s="295" customFormat="1" ht="0.75" customHeight="1">
      <c r="A51" s="415"/>
      <c r="B51" s="539"/>
      <c r="C51" s="549"/>
      <c r="D51" s="549"/>
      <c r="E51" s="432"/>
      <c r="F51" s="444"/>
      <c r="G51" s="433"/>
    </row>
    <row r="52" spans="1:7" s="423" customFormat="1" ht="13.15" customHeight="1">
      <c r="A52" s="420"/>
      <c r="B52" s="536" t="s">
        <v>47</v>
      </c>
      <c r="C52" s="536"/>
      <c r="D52" s="536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50" t="s">
        <v>48</v>
      </c>
      <c r="C53" s="551"/>
      <c r="D53" s="551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52" t="s">
        <v>49</v>
      </c>
      <c r="B56" s="553"/>
      <c r="C56" s="554"/>
      <c r="D56" s="554"/>
      <c r="E56" s="554"/>
      <c r="F56" s="554"/>
      <c r="G56" s="555"/>
    </row>
    <row r="57" spans="1:7" ht="15.75" customHeight="1">
      <c r="A57" s="544" t="s">
        <v>50</v>
      </c>
      <c r="B57" s="544"/>
      <c r="C57" s="544"/>
      <c r="D57" s="544"/>
      <c r="E57" s="544"/>
      <c r="F57" s="470" t="s">
        <v>135</v>
      </c>
      <c r="G57" s="488"/>
    </row>
    <row r="58" spans="1:7" ht="35.450000000000003" customHeight="1">
      <c r="A58" s="322"/>
      <c r="B58" s="323"/>
      <c r="C58" s="324"/>
      <c r="D58" s="322"/>
      <c r="E58" s="323"/>
      <c r="F58" s="470"/>
      <c r="G58" s="488"/>
    </row>
    <row r="59" spans="1:7" ht="21" customHeight="1" thickBot="1">
      <c r="A59" s="556" t="s">
        <v>81</v>
      </c>
      <c r="B59" s="557"/>
      <c r="C59" s="330" t="s">
        <v>94</v>
      </c>
      <c r="D59" s="474"/>
      <c r="E59" s="475"/>
      <c r="F59" s="489" t="s">
        <v>123</v>
      </c>
      <c r="G59" s="490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56"/>
      <c r="B61" s="557"/>
      <c r="C61" s="330"/>
      <c r="D61" s="474"/>
      <c r="E61" s="475"/>
      <c r="F61" s="474"/>
      <c r="G61" s="475"/>
    </row>
    <row r="62" spans="1:7" ht="15.75" customHeight="1">
      <c r="A62" s="552" t="s">
        <v>52</v>
      </c>
      <c r="B62" s="553"/>
      <c r="C62" s="554"/>
      <c r="D62" s="554"/>
      <c r="E62" s="554"/>
      <c r="F62" s="554"/>
      <c r="G62" s="555"/>
    </row>
    <row r="63" spans="1:7" ht="15.75" customHeight="1">
      <c r="A63" s="563" t="s">
        <v>82</v>
      </c>
      <c r="B63" s="564"/>
      <c r="C63" s="565"/>
      <c r="D63" s="565"/>
      <c r="E63" s="565"/>
      <c r="F63" s="565"/>
      <c r="G63" s="566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56" t="s">
        <v>136</v>
      </c>
      <c r="B65" s="557"/>
      <c r="C65" s="330" t="s">
        <v>137</v>
      </c>
      <c r="D65" s="474" t="s">
        <v>138</v>
      </c>
      <c r="E65" s="475"/>
      <c r="F65" s="474"/>
      <c r="G65" s="475"/>
    </row>
    <row r="66" spans="1:7" ht="12.75">
      <c r="A66" s="476"/>
      <c r="B66" s="477"/>
      <c r="C66" s="477"/>
      <c r="D66" s="477"/>
      <c r="E66" s="477"/>
      <c r="F66" s="477"/>
      <c r="G66" s="478"/>
    </row>
    <row r="67" spans="1:7" ht="22.5" customHeight="1" thickBot="1">
      <c r="A67" s="558" t="s">
        <v>53</v>
      </c>
      <c r="B67" s="559"/>
      <c r="C67" s="560"/>
      <c r="D67" s="561"/>
      <c r="E67" s="561"/>
      <c r="F67" s="561"/>
      <c r="G67" s="562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68" t="s">
        <v>56</v>
      </c>
      <c r="C6" s="569"/>
      <c r="D6" s="570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71" t="s">
        <v>25</v>
      </c>
      <c r="C25" s="571"/>
      <c r="D25" s="571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2" t="s">
        <v>30</v>
      </c>
      <c r="C26" s="572"/>
      <c r="D26" s="572"/>
      <c r="E26" s="87"/>
      <c r="F26" s="88"/>
      <c r="G26" s="89"/>
    </row>
    <row r="27" spans="1:8" s="94" customFormat="1" ht="12.75" customHeight="1">
      <c r="A27" s="117" t="s">
        <v>74</v>
      </c>
      <c r="B27" s="567" t="s">
        <v>64</v>
      </c>
      <c r="C27" s="567"/>
      <c r="D27" s="567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67" t="s">
        <v>65</v>
      </c>
      <c r="C28" s="567"/>
      <c r="D28" s="567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67" t="s">
        <v>66</v>
      </c>
      <c r="C29" s="567"/>
      <c r="D29" s="567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74" t="s">
        <v>31</v>
      </c>
      <c r="C31" s="575"/>
      <c r="D31" s="575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72" t="s">
        <v>33</v>
      </c>
      <c r="C32" s="572"/>
      <c r="D32" s="572"/>
      <c r="E32" s="104"/>
      <c r="F32" s="105"/>
      <c r="G32" s="106"/>
    </row>
    <row r="33" spans="1:7" s="94" customFormat="1" ht="12.75" customHeight="1">
      <c r="A33" s="147" t="s">
        <v>77</v>
      </c>
      <c r="B33" s="578" t="s">
        <v>144</v>
      </c>
      <c r="C33" s="578"/>
      <c r="D33" s="578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67" t="s">
        <v>68</v>
      </c>
      <c r="C34" s="567"/>
      <c r="D34" s="567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67" t="s">
        <v>69</v>
      </c>
      <c r="C35" s="567"/>
      <c r="D35" s="567"/>
      <c r="E35" s="107"/>
      <c r="F35" s="109">
        <f>G35-E35</f>
        <v>0</v>
      </c>
      <c r="G35" s="110"/>
    </row>
    <row r="36" spans="1:7" s="111" customFormat="1" ht="0.6" customHeight="1">
      <c r="A36" s="95"/>
      <c r="B36" s="577"/>
      <c r="C36" s="577"/>
      <c r="D36" s="577"/>
      <c r="E36" s="112"/>
      <c r="F36" s="112"/>
      <c r="G36" s="113"/>
    </row>
    <row r="37" spans="1:7" s="103" customFormat="1" ht="12.75" customHeight="1">
      <c r="A37" s="114"/>
      <c r="B37" s="574" t="s">
        <v>35</v>
      </c>
      <c r="C37" s="574"/>
      <c r="D37" s="574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2" t="s">
        <v>37</v>
      </c>
      <c r="C38" s="572"/>
      <c r="D38" s="572"/>
      <c r="E38" s="104"/>
      <c r="F38" s="105"/>
      <c r="G38" s="106"/>
    </row>
    <row r="39" spans="1:7" ht="12.75">
      <c r="A39" s="116" t="s">
        <v>38</v>
      </c>
      <c r="B39" s="576" t="s">
        <v>91</v>
      </c>
      <c r="C39" s="576"/>
      <c r="D39" s="576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6" t="s">
        <v>70</v>
      </c>
      <c r="C40" s="576"/>
      <c r="D40" s="576"/>
      <c r="E40" s="107"/>
      <c r="F40" s="107">
        <f>G40-E40</f>
        <v>0</v>
      </c>
      <c r="G40" s="108"/>
    </row>
    <row r="41" spans="1:7" ht="12.75">
      <c r="A41" s="116" t="s">
        <v>73</v>
      </c>
      <c r="B41" s="589" t="s">
        <v>71</v>
      </c>
      <c r="C41" s="590"/>
      <c r="D41" s="591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74" t="s">
        <v>39</v>
      </c>
      <c r="C43" s="574"/>
      <c r="D43" s="574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74" t="s">
        <v>40</v>
      </c>
      <c r="C44" s="574"/>
      <c r="D44" s="574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2" t="s">
        <v>42</v>
      </c>
      <c r="C45" s="572"/>
      <c r="D45" s="572"/>
      <c r="E45" s="104"/>
      <c r="F45" s="105"/>
      <c r="G45" s="106"/>
    </row>
    <row r="46" spans="1:7" s="111" customFormat="1" ht="12.75" customHeight="1">
      <c r="A46" s="117" t="s">
        <v>43</v>
      </c>
      <c r="B46" s="567" t="s">
        <v>44</v>
      </c>
      <c r="C46" s="573"/>
      <c r="D46" s="573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67" t="s">
        <v>79</v>
      </c>
      <c r="C47" s="573"/>
      <c r="D47" s="573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67" t="s">
        <v>92</v>
      </c>
      <c r="C48" s="573"/>
      <c r="D48" s="573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67" t="s">
        <v>67</v>
      </c>
      <c r="C49" s="567"/>
      <c r="D49" s="567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77"/>
      <c r="C50" s="602"/>
      <c r="D50" s="602"/>
      <c r="E50" s="112"/>
      <c r="F50" s="121"/>
      <c r="G50" s="113"/>
    </row>
    <row r="51" spans="1:7" s="103" customFormat="1" ht="13.15" customHeight="1">
      <c r="A51" s="114"/>
      <c r="B51" s="574" t="s">
        <v>47</v>
      </c>
      <c r="C51" s="574"/>
      <c r="D51" s="574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600" t="s">
        <v>48</v>
      </c>
      <c r="C52" s="601"/>
      <c r="D52" s="601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92" t="s">
        <v>49</v>
      </c>
      <c r="B55" s="593"/>
      <c r="C55" s="594"/>
      <c r="D55" s="594"/>
      <c r="E55" s="594"/>
      <c r="F55" s="594"/>
      <c r="G55" s="595"/>
    </row>
    <row r="56" spans="1:7" ht="15.75" customHeight="1">
      <c r="A56" s="596" t="s">
        <v>50</v>
      </c>
      <c r="B56" s="597"/>
      <c r="C56" s="598"/>
      <c r="D56" s="598"/>
      <c r="E56" s="598"/>
      <c r="F56" s="598"/>
      <c r="G56" s="599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79" t="s">
        <v>51</v>
      </c>
      <c r="E58" s="580"/>
      <c r="F58" s="141"/>
      <c r="G58" s="142"/>
    </row>
    <row r="59" spans="1:7" ht="15.75" customHeight="1">
      <c r="A59" s="592" t="s">
        <v>52</v>
      </c>
      <c r="B59" s="593"/>
      <c r="C59" s="594"/>
      <c r="D59" s="594"/>
      <c r="E59" s="594"/>
      <c r="F59" s="594"/>
      <c r="G59" s="595"/>
    </row>
    <row r="60" spans="1:7" ht="15.75" customHeight="1">
      <c r="A60" s="596" t="s">
        <v>82</v>
      </c>
      <c r="B60" s="597"/>
      <c r="C60" s="598"/>
      <c r="D60" s="598"/>
      <c r="E60" s="598"/>
      <c r="F60" s="598"/>
      <c r="G60" s="599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79"/>
      <c r="E62" s="580"/>
      <c r="F62" s="579"/>
      <c r="G62" s="580"/>
    </row>
    <row r="63" spans="1:7" ht="12.75">
      <c r="A63" s="581"/>
      <c r="B63" s="582"/>
      <c r="C63" s="582"/>
      <c r="D63" s="582"/>
      <c r="E63" s="582"/>
      <c r="F63" s="582"/>
      <c r="G63" s="583"/>
    </row>
    <row r="64" spans="1:7" ht="13.5" customHeight="1" thickBot="1">
      <c r="A64" s="584" t="s">
        <v>53</v>
      </c>
      <c r="B64" s="585"/>
      <c r="C64" s="586"/>
      <c r="D64" s="587"/>
      <c r="E64" s="587"/>
      <c r="F64" s="587"/>
      <c r="G64" s="588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RA-08F</vt:lpstr>
      <vt:lpstr>RA-07F </vt:lpstr>
      <vt:lpstr>RA-06F</vt:lpstr>
      <vt:lpstr>RA-05F</vt:lpstr>
      <vt:lpstr>RA-04F</vt:lpstr>
      <vt:lpstr>RA-03F</vt:lpstr>
      <vt:lpstr>RA-02F</vt:lpstr>
      <vt:lpstr>RA-01F</vt:lpstr>
      <vt:lpstr>Transformers</vt:lpstr>
      <vt:lpstr>Led</vt:lpstr>
      <vt:lpstr>RA02_70%</vt:lpstr>
      <vt:lpstr>RA01_F</vt:lpstr>
      <vt:lpstr>Sheet1</vt:lpstr>
      <vt:lpstr>Led!Print_Area</vt:lpstr>
      <vt:lpstr>RA01_F!Print_Area</vt:lpstr>
      <vt:lpstr>'RA-01F'!Print_Area</vt:lpstr>
      <vt:lpstr>'RA02_70%'!Print_Area</vt:lpstr>
      <vt:lpstr>'RA-02F'!Print_Area</vt:lpstr>
      <vt:lpstr>'RA-03F'!Print_Area</vt:lpstr>
      <vt:lpstr>'RA-04F'!Print_Area</vt:lpstr>
      <vt:lpstr>'RA-05F'!Print_Area</vt:lpstr>
      <vt:lpstr>'RA-06F'!Print_Area</vt:lpstr>
      <vt:lpstr>'RA-07F '!Print_Area</vt:lpstr>
      <vt:lpstr>'RA-08F'!Print_Area</vt:lpstr>
      <vt:lpstr>Transformers!Print_Area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2016-10-25T10:54:38Z</cp:lastPrinted>
  <dcterms:created xsi:type="dcterms:W3CDTF">2016-03-15T12:03:55Z</dcterms:created>
  <dcterms:modified xsi:type="dcterms:W3CDTF">2016-10-25T10:59:47Z</dcterms:modified>
</cp:coreProperties>
</file>