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490" windowHeight="7665" tabRatio="901" firstSheet="1" activeTab="1"/>
  </bookViews>
  <sheets>
    <sheet name="Invoice-" sheetId="26" state="hidden" r:id="rId1"/>
    <sheet name="SUMMARY" sheetId="45" r:id="rId2"/>
    <sheet name="Qty. ABS-LB" sheetId="61" state="hidden" r:id="rId3"/>
    <sheet name="ABS BOYS HOSTEL" sheetId="67" r:id="rId4"/>
    <sheet name="ABS GIRLS HOSTEL" sheetId="68" r:id="rId5"/>
    <sheet name="Cement Reconciliation" sheetId="52" state="hidden" r:id="rId6"/>
    <sheet name="RMC Details" sheetId="42" state="hidden" r:id="rId7"/>
    <sheet name="Consumed Conc. Summary" sheetId="60" state="hidden" r:id="rId8"/>
    <sheet name="Cement Details" sheetId="53"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s>
  <definedNames>
    <definedName name="\0" localSheetId="5">#REF!</definedName>
    <definedName name="\0">#REF!</definedName>
    <definedName name="\a" localSheetId="5">#REF!</definedName>
    <definedName name="\a">#REF!</definedName>
    <definedName name="\b">#N/A</definedName>
    <definedName name="\C" localSheetId="3">#REF!</definedName>
    <definedName name="\C" localSheetId="4">#REF!</definedName>
    <definedName name="\C" localSheetId="5">#REF!</definedName>
    <definedName name="\C">#REF!</definedName>
    <definedName name="\C_1" localSheetId="5">#REF!</definedName>
    <definedName name="\C_1">#REF!</definedName>
    <definedName name="\c_7" localSheetId="5">#REF!</definedName>
    <definedName name="\c_7">#REF!</definedName>
    <definedName name="\d" localSheetId="5">#REF!</definedName>
    <definedName name="\d">#REF!</definedName>
    <definedName name="\e" localSheetId="5">#REF!</definedName>
    <definedName name="\e">#REF!</definedName>
    <definedName name="\e_7" localSheetId="5">#REF!</definedName>
    <definedName name="\e_7">#REF!</definedName>
    <definedName name="\EXT" localSheetId="5">#REF!</definedName>
    <definedName name="\EXT">#REF!</definedName>
    <definedName name="\f" localSheetId="5">#REF!</definedName>
    <definedName name="\f">#REF!</definedName>
    <definedName name="\g" localSheetId="5">#REF!</definedName>
    <definedName name="\g">#REF!</definedName>
    <definedName name="\GUARD" localSheetId="5">#REF!</definedName>
    <definedName name="\GUARD">#REF!</definedName>
    <definedName name="\h" localSheetId="5">[1]電気設備表!#REF!</definedName>
    <definedName name="\h">[1]電気設備表!#REF!</definedName>
    <definedName name="\i" localSheetId="3">#REF!</definedName>
    <definedName name="\i" localSheetId="4">#REF!</definedName>
    <definedName name="\i" localSheetId="5">#REF!</definedName>
    <definedName name="\i">#REF!</definedName>
    <definedName name="\l" localSheetId="5">#REF!</definedName>
    <definedName name="\l">#REF!</definedName>
    <definedName name="\l_7" localSheetId="5">#REF!</definedName>
    <definedName name="\l_7">#REF!</definedName>
    <definedName name="\m" localSheetId="5">#REF!</definedName>
    <definedName name="\m">#REF!</definedName>
    <definedName name="\n" localSheetId="5">[1]電気設備表!#REF!</definedName>
    <definedName name="\n">[1]電気設備表!#REF!</definedName>
    <definedName name="\o" localSheetId="3">#REF!</definedName>
    <definedName name="\o" localSheetId="4">#REF!</definedName>
    <definedName name="\o" localSheetId="5">#REF!</definedName>
    <definedName name="\o">#REF!</definedName>
    <definedName name="\p" localSheetId="5">#REF!</definedName>
    <definedName name="\p">#REF!</definedName>
    <definedName name="\PUMP" localSheetId="5">#REF!</definedName>
    <definedName name="\PUMP">#REF!</definedName>
    <definedName name="\q" localSheetId="5">[1]電気設備表!#REF!</definedName>
    <definedName name="\q">[1]電気設備表!#REF!</definedName>
    <definedName name="\r" localSheetId="5">[1]電気設備表!#REF!</definedName>
    <definedName name="\r">[1]電気設備表!#REF!</definedName>
    <definedName name="\s" localSheetId="3">#REF!</definedName>
    <definedName name="\s" localSheetId="4">#REF!</definedName>
    <definedName name="\s" localSheetId="5">#REF!</definedName>
    <definedName name="\s">#REF!</definedName>
    <definedName name="\s_3">"#REF!"</definedName>
    <definedName name="\t" localSheetId="3">#REF!</definedName>
    <definedName name="\t" localSheetId="4">#REF!</definedName>
    <definedName name="\t" localSheetId="5">#REF!</definedName>
    <definedName name="\t">#REF!</definedName>
    <definedName name="\v" localSheetId="3">[1]電気設備表!#REF!</definedName>
    <definedName name="\v" localSheetId="4">[1]電気設備表!#REF!</definedName>
    <definedName name="\v" localSheetId="5">[1]電気設備表!#REF!</definedName>
    <definedName name="\v">[1]電気設備表!#REF!</definedName>
    <definedName name="\w" localSheetId="3">[1]電気設備表!#REF!</definedName>
    <definedName name="\w" localSheetId="4">[1]電気設備表!#REF!</definedName>
    <definedName name="\w" localSheetId="5">[1]電気設備表!#REF!</definedName>
    <definedName name="\w">[1]電気設備表!#REF!</definedName>
    <definedName name="\x" localSheetId="5">[1]電気設備表!#REF!</definedName>
    <definedName name="\x">[1]電気設備表!#REF!</definedName>
    <definedName name="\y" localSheetId="5">[1]電気設備表!#REF!</definedName>
    <definedName name="\y">[1]電気設備表!#REF!</definedName>
    <definedName name="\z" localSheetId="3">#REF!</definedName>
    <definedName name="\z" localSheetId="4">#REF!</definedName>
    <definedName name="\z" localSheetId="5">#REF!</definedName>
    <definedName name="\z">#REF!</definedName>
    <definedName name="____ALT3" localSheetId="5">#REF!</definedName>
    <definedName name="____ALT3">#REF!</definedName>
    <definedName name="____CON1" localSheetId="5">#REF!</definedName>
    <definedName name="____CON1">#REF!</definedName>
    <definedName name="____CON2" localSheetId="5">#REF!</definedName>
    <definedName name="____CON2">#REF!</definedName>
    <definedName name="____K85167" localSheetId="5">#REF!</definedName>
    <definedName name="____K85167">#REF!</definedName>
    <definedName name="____ML1">'[2]Material List '!$M$4:$M$5</definedName>
    <definedName name="____ML2" localSheetId="4">#REF!</definedName>
    <definedName name="____ML2" localSheetId="5">#REF!</definedName>
    <definedName name="____ML2">#REF!</definedName>
    <definedName name="____ph1" localSheetId="3">[3]NPV!$B$40</definedName>
    <definedName name="____ph1" localSheetId="4">[3]NPV!$B$40</definedName>
    <definedName name="____ph1">[4]NPV!$B$40</definedName>
    <definedName name="___A655600" localSheetId="3">#REF!</definedName>
    <definedName name="___A655600" localSheetId="4">#REF!</definedName>
    <definedName name="___A655600" localSheetId="5">#REF!</definedName>
    <definedName name="___A655600">#REF!</definedName>
    <definedName name="___A65999" localSheetId="5">#REF!</definedName>
    <definedName name="___A65999">#REF!</definedName>
    <definedName name="___alt1" localSheetId="5">#REF!</definedName>
    <definedName name="___alt1">#REF!</definedName>
    <definedName name="___ALT2" localSheetId="5">#REF!</definedName>
    <definedName name="___ALT2">#REF!</definedName>
    <definedName name="___ALT4" localSheetId="5">#REF!</definedName>
    <definedName name="___ALT4">#REF!</definedName>
    <definedName name="___ans987" localSheetId="0" hidden="1">{#N/A,#N/A,FALSE,"VARIATIONS";#N/A,#N/A,FALSE,"BUDGET";#N/A,#N/A,FALSE,"CIVIL QNTY VAR";#N/A,#N/A,FALSE,"SUMMARY";#N/A,#N/A,FALSE,"MATERIAL VAR"}</definedName>
    <definedName name="___ans987" hidden="1">{#N/A,#N/A,FALSE,"VARIATIONS";#N/A,#N/A,FALSE,"BUDGET";#N/A,#N/A,FALSE,"CIVIL QNTY VAR";#N/A,#N/A,FALSE,"SUMMARY";#N/A,#N/A,FALSE,"MATERIAL VAR"}</definedName>
    <definedName name="___b111121" localSheetId="4">#REF!</definedName>
    <definedName name="___b111121" localSheetId="5">#REF!</definedName>
    <definedName name="___b111121">#REF!</definedName>
    <definedName name="___can430">40.73</definedName>
    <definedName name="___can435">43.3</definedName>
    <definedName name="___CON1" localSheetId="3">#REF!</definedName>
    <definedName name="___CON1" localSheetId="4">#REF!</definedName>
    <definedName name="___CON1" localSheetId="5">#REF!</definedName>
    <definedName name="___CON1">#REF!</definedName>
    <definedName name="___CON2" localSheetId="5">#REF!</definedName>
    <definedName name="___CON2">#REF!</definedName>
    <definedName name="___d1" localSheetId="0" hidden="1">{#N/A,#N/A,FALSE,"VARIATIONS";#N/A,#N/A,FALSE,"BUDGET";#N/A,#N/A,FALSE,"CIVIL QNTY VAR";#N/A,#N/A,FALSE,"SUMMARY";#N/A,#N/A,FALSE,"MATERIAL VAR"}</definedName>
    <definedName name="___d1" hidden="1">{#N/A,#N/A,FALSE,"VARIATIONS";#N/A,#N/A,FALSE,"BUDGET";#N/A,#N/A,FALSE,"CIVIL QNTY VAR";#N/A,#N/A,FALSE,"SUMMARY";#N/A,#N/A,FALSE,"MATERIAL VAR"}</definedName>
    <definedName name="___dd5" localSheetId="0" hidden="1">{#N/A,#N/A,FALSE,"VARIATIONS";#N/A,#N/A,FALSE,"BUDGET";#N/A,#N/A,FALSE,"CIVIL QNTY VAR";#N/A,#N/A,FALSE,"SUMMARY";#N/A,#N/A,FALSE,"MATERIAL VAR"}</definedName>
    <definedName name="___dd5" hidden="1">{#N/A,#N/A,FALSE,"VARIATIONS";#N/A,#N/A,FALSE,"BUDGET";#N/A,#N/A,FALSE,"CIVIL QNTY VAR";#N/A,#N/A,FALSE,"SUMMARY";#N/A,#N/A,FALSE,"MATERIAL VAR"}</definedName>
    <definedName name="___exc1" localSheetId="4">#REF!</definedName>
    <definedName name="___exc1" localSheetId="5">#REF!</definedName>
    <definedName name="___exc1">#REF!</definedName>
    <definedName name="___exc11" localSheetId="5">#REF!</definedName>
    <definedName name="___exc11">#REF!</definedName>
    <definedName name="___exc2" localSheetId="5">#REF!</definedName>
    <definedName name="___exc2">#REF!</definedName>
    <definedName name="___EXC3" localSheetId="5">#REF!</definedName>
    <definedName name="___EXC3">#REF!</definedName>
    <definedName name="___EXC4" localSheetId="5">#REF!</definedName>
    <definedName name="___EXC4">#REF!</definedName>
    <definedName name="___f1" localSheetId="0" hidden="1">{#N/A,#N/A,FALSE,"VARIATIONS";#N/A,#N/A,FALSE,"BUDGET";#N/A,#N/A,FALSE,"CIVIL QNTY VAR";#N/A,#N/A,FALSE,"SUMMARY";#N/A,#N/A,FALSE,"MATERIAL VAR"}</definedName>
    <definedName name="___f1" hidden="1">{#N/A,#N/A,FALSE,"VARIATIONS";#N/A,#N/A,FALSE,"BUDGET";#N/A,#N/A,FALSE,"CIVIL QNTY VAR";#N/A,#N/A,FALSE,"SUMMARY";#N/A,#N/A,FALSE,"MATERIAL VAR"}</definedName>
    <definedName name="___fco2" localSheetId="0" hidden="1">{#N/A,#N/A,FALSE,"gc (2)"}</definedName>
    <definedName name="___fco2" hidden="1">{#N/A,#N/A,FALSE,"gc (2)"}</definedName>
    <definedName name="___Feb06" localSheetId="0" hidden="1">{#N/A,#N/A,TRUE,"Front";#N/A,#N/A,TRUE,"Simple Letter";#N/A,#N/A,TRUE,"Inside";#N/A,#N/A,TRUE,"Contents";#N/A,#N/A,TRUE,"Basis";#N/A,#N/A,TRUE,"Inclusions";#N/A,#N/A,TRUE,"Exclusions";#N/A,#N/A,TRUE,"Areas";#N/A,#N/A,TRUE,"Summary";#N/A,#N/A,TRUE,"Detail"}</definedName>
    <definedName name="___Feb06" hidden="1">{#N/A,#N/A,TRUE,"Front";#N/A,#N/A,TRUE,"Simple Letter";#N/A,#N/A,TRUE,"Inside";#N/A,#N/A,TRUE,"Contents";#N/A,#N/A,TRUE,"Basis";#N/A,#N/A,TRUE,"Inclusions";#N/A,#N/A,TRUE,"Exclusions";#N/A,#N/A,TRUE,"Areas";#N/A,#N/A,TRUE,"Summary";#N/A,#N/A,TRUE,"Detail"}</definedName>
    <definedName name="___foo1" localSheetId="4">#REF!</definedName>
    <definedName name="___foo1" localSheetId="5">#REF!</definedName>
    <definedName name="___foo1">#REF!</definedName>
    <definedName name="___foo2" localSheetId="5">#REF!</definedName>
    <definedName name="___foo2">#REF!</definedName>
    <definedName name="___foo3" localSheetId="5">#REF!</definedName>
    <definedName name="___foo3">#REF!</definedName>
    <definedName name="___FOO4" localSheetId="5">#REF!</definedName>
    <definedName name="___FOO4">#REF!</definedName>
    <definedName name="___hp10" localSheetId="0" hidden="1">{#N/A,#N/A,TRUE,"Front";#N/A,#N/A,TRUE,"Simple Letter";#N/A,#N/A,TRUE,"Inside";#N/A,#N/A,TRUE,"Contents";#N/A,#N/A,TRUE,"Basis";#N/A,#N/A,TRUE,"Inclusions";#N/A,#N/A,TRUE,"Exclusions";#N/A,#N/A,TRUE,"Areas";#N/A,#N/A,TRUE,"Summary";#N/A,#N/A,TRUE,"Detail"}</definedName>
    <definedName name="___hp10" hidden="1">{#N/A,#N/A,TRUE,"Front";#N/A,#N/A,TRUE,"Simple Letter";#N/A,#N/A,TRUE,"Inside";#N/A,#N/A,TRUE,"Contents";#N/A,#N/A,TRUE,"Basis";#N/A,#N/A,TRUE,"Inclusions";#N/A,#N/A,TRUE,"Exclusions";#N/A,#N/A,TRUE,"Areas";#N/A,#N/A,TRUE,"Summary";#N/A,#N/A,TRUE,"Detail"}</definedName>
    <definedName name="___IDC2" localSheetId="3">City&amp;" "&amp;State</definedName>
    <definedName name="___IDC2" localSheetId="4">City&amp;" "&amp;State</definedName>
    <definedName name="___IDC2" localSheetId="0">City&amp;" "&amp;State</definedName>
    <definedName name="___IDC2">City&amp;" "&amp;State</definedName>
    <definedName name="___IDC2_7" localSheetId="3">City&amp;" "&amp;State</definedName>
    <definedName name="___IDC2_7" localSheetId="4">City&amp;" "&amp;State</definedName>
    <definedName name="___IDC2_7" localSheetId="0">City&amp;" "&amp;State</definedName>
    <definedName name="___IDC2_7">City&amp;" "&amp;State</definedName>
    <definedName name="___INDEX_SHEET___ASAP_Utilities" localSheetId="3">#REF!</definedName>
    <definedName name="___INDEX_SHEET___ASAP_Utilities" localSheetId="4">#REF!</definedName>
    <definedName name="___INDEX_SHEET___ASAP_Utilities" localSheetId="5">#REF!</definedName>
    <definedName name="___INDEX_SHEET___ASAP_Utilities">#REF!</definedName>
    <definedName name="___K85167" localSheetId="5">#REF!</definedName>
    <definedName name="___K85167">#REF!</definedName>
    <definedName name="___key1" localSheetId="5" hidden="1">[5]sheet6!#REF!</definedName>
    <definedName name="___key1" hidden="1">[5]sheet6!#REF!</definedName>
    <definedName name="___key2" localSheetId="3" hidden="1">#REF!</definedName>
    <definedName name="___key2" localSheetId="4" hidden="1">#REF!</definedName>
    <definedName name="___key2" localSheetId="5" hidden="1">#REF!</definedName>
    <definedName name="___key2" hidden="1">#REF!</definedName>
    <definedName name="___Ki1" localSheetId="5">#REF!</definedName>
    <definedName name="___Ki1">#REF!</definedName>
    <definedName name="___Ki2" localSheetId="5">#REF!</definedName>
    <definedName name="___Ki2">#REF!</definedName>
    <definedName name="___loc1" localSheetId="3">City&amp;" "&amp;State</definedName>
    <definedName name="___loc1" localSheetId="4">City&amp;" "&amp;State</definedName>
    <definedName name="___loc1" localSheetId="0">City&amp;" "&amp;State</definedName>
    <definedName name="___loc1">City&amp;" "&amp;State</definedName>
    <definedName name="___loc1_7" localSheetId="3">City&amp;" "&amp;State</definedName>
    <definedName name="___loc1_7" localSheetId="4">City&amp;" "&amp;State</definedName>
    <definedName name="___loc1_7" localSheetId="0">City&amp;" "&amp;State</definedName>
    <definedName name="___loc1_7">City&amp;" "&amp;State</definedName>
    <definedName name="___MAN1" localSheetId="3">#REF!</definedName>
    <definedName name="___MAN1" localSheetId="4">#REF!</definedName>
    <definedName name="___MAN1" localSheetId="5">#REF!</definedName>
    <definedName name="___MAN1">#REF!</definedName>
    <definedName name="___ML1" localSheetId="3">'[6]Material List '!#REF!</definedName>
    <definedName name="___ML1" localSheetId="4">'[6]Material List '!#REF!</definedName>
    <definedName name="___ML1" localSheetId="5">'[6]Material List '!#REF!</definedName>
    <definedName name="___ML1">'[6]Material List '!#REF!</definedName>
    <definedName name="___ML2" localSheetId="3">#REF!</definedName>
    <definedName name="___ML2" localSheetId="4">#REF!</definedName>
    <definedName name="___ML2" localSheetId="5">#REF!</definedName>
    <definedName name="___ML2">#REF!</definedName>
    <definedName name="___PB1" localSheetId="5">#REF!</definedName>
    <definedName name="___PB1">#REF!</definedName>
    <definedName name="___pcc1" localSheetId="5">#REF!</definedName>
    <definedName name="___pcc1">#REF!</definedName>
    <definedName name="___pcc2" localSheetId="5">#REF!</definedName>
    <definedName name="___pcc2">#REF!</definedName>
    <definedName name="___pcc3" localSheetId="5">#REF!</definedName>
    <definedName name="___pcc3">#REF!</definedName>
    <definedName name="___PCC4" localSheetId="5">#REF!</definedName>
    <definedName name="___PCC4">#REF!</definedName>
    <definedName name="___ph1" localSheetId="3">[3]NPV!$B$40</definedName>
    <definedName name="___ph1" localSheetId="4">[3]NPV!$B$40</definedName>
    <definedName name="___ph1">[4]NPV!$B$40</definedName>
    <definedName name="___plb1" localSheetId="3">#REF!</definedName>
    <definedName name="___plb1" localSheetId="4">#REF!</definedName>
    <definedName name="___plb1" localSheetId="5">#REF!</definedName>
    <definedName name="___plb1">#REF!</definedName>
    <definedName name="___plb2" localSheetId="5">#REF!</definedName>
    <definedName name="___plb2">#REF!</definedName>
    <definedName name="___plb3" localSheetId="5">#REF!</definedName>
    <definedName name="___plb3">#REF!</definedName>
    <definedName name="___plb4" localSheetId="5">#REF!</definedName>
    <definedName name="___plb4">#REF!</definedName>
    <definedName name="___ram1" localSheetId="0" hidden="1">{#N/A,#N/A,FALSE,"gc (2)"}</definedName>
    <definedName name="___ram1" hidden="1">{#N/A,#N/A,FALSE,"gc (2)"}</definedName>
    <definedName name="___RAT1" localSheetId="4">#REF!</definedName>
    <definedName name="___RAT1" localSheetId="5">#REF!</definedName>
    <definedName name="___RAT1">#REF!</definedName>
    <definedName name="___RAT2" localSheetId="5">#REF!</definedName>
    <definedName name="___RAT2">#REF!</definedName>
    <definedName name="___sch1" localSheetId="5">#REF!</definedName>
    <definedName name="___sch1">#REF!</definedName>
    <definedName name="___sch2" localSheetId="5">#REF!</definedName>
    <definedName name="___sch2">#REF!</definedName>
    <definedName name="___sti02" localSheetId="0" hidden="1">{#N/A,#N/A,FALSE,"gc (2)"}</definedName>
    <definedName name="___sti02" hidden="1">{#N/A,#N/A,FALSE,"gc (2)"}</definedName>
    <definedName name="__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0" hidden="1">{#N/A,#N/A,TRUE,"Financials";#N/A,#N/A,TRUE,"Operating Statistics";#N/A,#N/A,TRUE,"Capex &amp; Depreciation";#N/A,#N/A,TRUE,"Debt"}</definedName>
    <definedName name="___ta1" hidden="1">{#N/A,#N/A,TRUE,"Financials";#N/A,#N/A,TRUE,"Operating Statistics";#N/A,#N/A,TRUE,"Capex &amp; Depreciation";#N/A,#N/A,TRUE,"Debt"}</definedName>
    <definedName name="___tb1" localSheetId="0" hidden="1">{#N/A,#N/A,FALSE,"One Pager";#N/A,#N/A,FALSE,"Technical"}</definedName>
    <definedName name="___tb1" hidden="1">{#N/A,#N/A,FALSE,"One Pager";#N/A,#N/A,FALSE,"Technical"}</definedName>
    <definedName name="___TB2" localSheetId="4">#REF!</definedName>
    <definedName name="___TB2" localSheetId="5">#REF!</definedName>
    <definedName name="___TB2">#REF!</definedName>
    <definedName name="___xlfn.BAHTTEXT" hidden="1">#NAME?</definedName>
    <definedName name="___xlnm.Database">"#REF!"</definedName>
    <definedName name="___xlnm.Print_Area">"#REF!"</definedName>
    <definedName name="___xlnm.Print_Area_1">"'Plan-Activity (3)'!$A$1:$L$64"</definedName>
    <definedName name="___xlnm.Print_Area_2">"'Plan-Activity (2)'!$A$1:$L$66"</definedName>
    <definedName name="___xlnm.Print_Area_3">"'Plan-Activity'!$A$1:$L$198"</definedName>
    <definedName name="___xlnm.Print_Area_6">"'Progress Summary'!$A$1:$L$12"</definedName>
    <definedName name="___xlnm.Print_Area_7">"'Deck Sheet, Roof Program'!$A$1:$L$18"</definedName>
    <definedName name="___xlnm.Print_Titles_1">"'Plan-Activity (3)'!$1:$2"</definedName>
    <definedName name="___xlnm.Print_Titles_2">"'Plan-Activity (2)'!$3:$4"</definedName>
    <definedName name="___xlnm.Print_Titles_3">"'Plan-Activity'!$1:$2"</definedName>
    <definedName name="___xlnm.Print_Titles_4">"'MPR-Qty'!$1:$3"</definedName>
    <definedName name="___xlnm.Print_Titles_7">"'Deck Sheet, Roof Program'!$1:$2"</definedName>
    <definedName name="__123Graph_A" localSheetId="3" hidden="1">'[7]1'!$D$20:$D$31</definedName>
    <definedName name="__123Graph_A" localSheetId="4" hidden="1">'[7]1'!$D$20:$D$31</definedName>
    <definedName name="__123Graph_A" hidden="1">'[8]1'!$D$20:$D$31</definedName>
    <definedName name="__123Graph_ACURVE" localSheetId="3" hidden="1">'[7]1'!$D$20:$D$31</definedName>
    <definedName name="__123Graph_ACURVE" localSheetId="4" hidden="1">'[7]1'!$D$20:$D$31</definedName>
    <definedName name="__123Graph_ACURVE" hidden="1">'[8]1'!$D$20:$D$31</definedName>
    <definedName name="__123Graph_AIncome" localSheetId="3" hidden="1">#REF!</definedName>
    <definedName name="__123Graph_AIncome" localSheetId="4" hidden="1">#REF!</definedName>
    <definedName name="__123Graph_AIncome" localSheetId="5" hidden="1">#REF!</definedName>
    <definedName name="__123Graph_AIncome" hidden="1">#REF!</definedName>
    <definedName name="__123Graph_APAY" localSheetId="3" hidden="1">'[7]1'!$I$20:$I$46</definedName>
    <definedName name="__123Graph_APAY" localSheetId="4" hidden="1">'[7]1'!$I$20:$I$46</definedName>
    <definedName name="__123Graph_APAY" hidden="1">'[8]1'!$I$20:$I$46</definedName>
    <definedName name="__123Graph_ASummary" localSheetId="3" hidden="1">#REF!</definedName>
    <definedName name="__123Graph_ASummary" localSheetId="4" hidden="1">#REF!</definedName>
    <definedName name="__123Graph_ASummary" localSheetId="5" hidden="1">#REF!</definedName>
    <definedName name="__123Graph_ASummary" hidden="1">#REF!</definedName>
    <definedName name="__123Graph_B" localSheetId="5" hidden="1">#REF!</definedName>
    <definedName name="__123Graph_B" hidden="1">#REF!</definedName>
    <definedName name="__123Graph_BIncome" localSheetId="5" hidden="1">#REF!</definedName>
    <definedName name="__123Graph_BIncome" hidden="1">#REF!</definedName>
    <definedName name="__123Graph_BSummary" localSheetId="5" hidden="1">#REF!</definedName>
    <definedName name="__123Graph_BSummary" hidden="1">#REF!</definedName>
    <definedName name="__123Graph_D" localSheetId="5" hidden="1">#REF!</definedName>
    <definedName name="__123Graph_D" hidden="1">#REF!</definedName>
    <definedName name="__123Graph_F" localSheetId="5" hidden="1">#REF!</definedName>
    <definedName name="__123Graph_F" hidden="1">#REF!</definedName>
    <definedName name="__123Graph_X" localSheetId="3" hidden="1">'[7]1'!$B$20:$B$31</definedName>
    <definedName name="__123Graph_X" localSheetId="4" hidden="1">'[7]1'!$B$20:$B$31</definedName>
    <definedName name="__123Graph_X" hidden="1">'[8]1'!$B$20:$B$31</definedName>
    <definedName name="__123Graph_XCURVE" localSheetId="3" hidden="1">'[7]1'!$B$20:$B$31</definedName>
    <definedName name="__123Graph_XCURVE" localSheetId="4" hidden="1">'[7]1'!$B$20:$B$31</definedName>
    <definedName name="__123Graph_XCURVE" hidden="1">'[8]1'!$B$20:$B$31</definedName>
    <definedName name="__123Graph_XIncome" localSheetId="3" hidden="1">#REF!</definedName>
    <definedName name="__123Graph_XIncome" localSheetId="4" hidden="1">#REF!</definedName>
    <definedName name="__123Graph_XIncome" localSheetId="5" hidden="1">#REF!</definedName>
    <definedName name="__123Graph_XIncome" hidden="1">#REF!</definedName>
    <definedName name="__123Graph_XPAY" localSheetId="3" hidden="1">'[7]1'!$B$20:$B$46</definedName>
    <definedName name="__123Graph_XPAY" localSheetId="4" hidden="1">'[7]1'!$B$20:$B$46</definedName>
    <definedName name="__123Graph_XPAY" hidden="1">'[8]1'!$B$20:$B$46</definedName>
    <definedName name="__a1" localSheetId="0" hidden="1">{#N/A,#N/A,FALSE,"VARIATIONS";#N/A,#N/A,FALSE,"BUDGET";#N/A,#N/A,FALSE,"CIVIL QNTY VAR";#N/A,#N/A,FALSE,"SUMMARY";#N/A,#N/A,FALSE,"MATERIAL VAR"}</definedName>
    <definedName name="__a1" hidden="1">{#N/A,#N/A,FALSE,"VARIATIONS";#N/A,#N/A,FALSE,"BUDGET";#N/A,#N/A,FALSE,"CIVIL QNTY VAR";#N/A,#N/A,FALSE,"SUMMARY";#N/A,#N/A,FALSE,"MATERIAL VAR"}</definedName>
    <definedName name="__A100000" localSheetId="3">#REF!</definedName>
    <definedName name="__A100000" localSheetId="4">#REF!</definedName>
    <definedName name="__A100000" localSheetId="5">#REF!</definedName>
    <definedName name="__A100000">#REF!</definedName>
    <definedName name="__A31" localSheetId="5">#REF!</definedName>
    <definedName name="__A31">#REF!</definedName>
    <definedName name="__A655600" localSheetId="5">#REF!</definedName>
    <definedName name="__A655600">#REF!</definedName>
    <definedName name="__A65999" localSheetId="5">#REF!</definedName>
    <definedName name="__A65999">#REF!</definedName>
    <definedName name="__A70000" localSheetId="5">#REF!</definedName>
    <definedName name="__A70000">#REF!</definedName>
    <definedName name="__A80000" localSheetId="5">#REF!</definedName>
    <definedName name="__A80000">#REF!</definedName>
    <definedName name="__A99999" localSheetId="5">#REF!</definedName>
    <definedName name="__A99999">#REF!</definedName>
    <definedName name="__A999999" localSheetId="5">#REF!</definedName>
    <definedName name="__A999999">#REF!</definedName>
    <definedName name="__AA1" localSheetId="5">#REF!</definedName>
    <definedName name="__AA1">#REF!</definedName>
    <definedName name="__alt1" localSheetId="5">#REF!</definedName>
    <definedName name="__alt1">#REF!</definedName>
    <definedName name="__ALT2" localSheetId="5">#REF!</definedName>
    <definedName name="__ALT2">#REF!</definedName>
    <definedName name="__ALT3" localSheetId="5">#REF!</definedName>
    <definedName name="__ALT3">#REF!</definedName>
    <definedName name="__ALT4" localSheetId="5">#REF!</definedName>
    <definedName name="__ALT4">#REF!</definedName>
    <definedName name="__ans987" localSheetId="0" hidden="1">{#N/A,#N/A,FALSE,"VARIATIONS";#N/A,#N/A,FALSE,"BUDGET";#N/A,#N/A,FALSE,"CIVIL QNTY VAR";#N/A,#N/A,FALSE,"SUMMARY";#N/A,#N/A,FALSE,"MATERIAL VAR"}</definedName>
    <definedName name="__ans987" hidden="1">{#N/A,#N/A,FALSE,"VARIATIONS";#N/A,#N/A,FALSE,"BUDGET";#N/A,#N/A,FALSE,"CIVIL QNTY VAR";#N/A,#N/A,FALSE,"SUMMARY";#N/A,#N/A,FALSE,"MATERIAL VAR"}</definedName>
    <definedName name="__aoc10" localSheetId="4">#REF!</definedName>
    <definedName name="__aoc10" localSheetId="5">#REF!</definedName>
    <definedName name="__aoc10">#REF!</definedName>
    <definedName name="__aoc11" localSheetId="5">#REF!</definedName>
    <definedName name="__aoc11">#REF!</definedName>
    <definedName name="__aoc2" localSheetId="3">'[9]02'!#REF!</definedName>
    <definedName name="__aoc2" localSheetId="4">'[9]02'!#REF!</definedName>
    <definedName name="__aoc2" localSheetId="5">'[10]02'!#REF!</definedName>
    <definedName name="__aoc2">'[10]02'!#REF!</definedName>
    <definedName name="__aoc3" localSheetId="3">'[9]03'!#REF!</definedName>
    <definedName name="__aoc3" localSheetId="4">'[9]03'!#REF!</definedName>
    <definedName name="__aoc3" localSheetId="5">'[10]03'!#REF!</definedName>
    <definedName name="__aoc3">'[10]03'!#REF!</definedName>
    <definedName name="__aoc4" localSheetId="3">'[9]04'!#REF!</definedName>
    <definedName name="__aoc4" localSheetId="4">'[9]04'!#REF!</definedName>
    <definedName name="__aoc4" localSheetId="5">'[10]04'!#REF!</definedName>
    <definedName name="__aoc4">'[10]04'!#REF!</definedName>
    <definedName name="__aoc7" localSheetId="3">#REF!</definedName>
    <definedName name="__aoc7" localSheetId="4">#REF!</definedName>
    <definedName name="__aoc7" localSheetId="5">#REF!</definedName>
    <definedName name="__aoc7">#REF!</definedName>
    <definedName name="__aoc8" localSheetId="5">#REF!</definedName>
    <definedName name="__aoc8">#REF!</definedName>
    <definedName name="__aoc9" localSheetId="5">#REF!</definedName>
    <definedName name="__aoc9">#REF!</definedName>
    <definedName name="__b111121" localSheetId="5">#REF!</definedName>
    <definedName name="__b111121">#REF!</definedName>
    <definedName name="__can430">40.73</definedName>
    <definedName name="__can435">43.3</definedName>
    <definedName name="__CON1" localSheetId="3">#REF!</definedName>
    <definedName name="__CON1" localSheetId="4">#REF!</definedName>
    <definedName name="__CON1" localSheetId="5">#REF!</definedName>
    <definedName name="__CON1">#REF!</definedName>
    <definedName name="__CON2" localSheetId="5">#REF!</definedName>
    <definedName name="__CON2">#REF!</definedName>
    <definedName name="__d1" localSheetId="0" hidden="1">{#N/A,#N/A,FALSE,"VARIATIONS";#N/A,#N/A,FALSE,"BUDGET";#N/A,#N/A,FALSE,"CIVIL QNTY VAR";#N/A,#N/A,FALSE,"SUMMARY";#N/A,#N/A,FALSE,"MATERIAL VAR"}</definedName>
    <definedName name="__d1" hidden="1">{#N/A,#N/A,FALSE,"VARIATIONS";#N/A,#N/A,FALSE,"BUDGET";#N/A,#N/A,FALSE,"CIVIL QNTY VAR";#N/A,#N/A,FALSE,"SUMMARY";#N/A,#N/A,FALSE,"MATERIAL VAR"}</definedName>
    <definedName name="__dd5" localSheetId="0" hidden="1">{#N/A,#N/A,FALSE,"VARIATIONS";#N/A,#N/A,FALSE,"BUDGET";#N/A,#N/A,FALSE,"CIVIL QNTY VAR";#N/A,#N/A,FALSE,"SUMMARY";#N/A,#N/A,FALSE,"MATERIAL VAR"}</definedName>
    <definedName name="__dd5" hidden="1">{#N/A,#N/A,FALSE,"VARIATIONS";#N/A,#N/A,FALSE,"BUDGET";#N/A,#N/A,FALSE,"CIVIL QNTY VAR";#N/A,#N/A,FALSE,"SUMMARY";#N/A,#N/A,FALSE,"MATERIAL VAR"}</definedName>
    <definedName name="__dim4" localSheetId="4">#REF!</definedName>
    <definedName name="__dim4" localSheetId="5">#REF!</definedName>
    <definedName name="__dim4">#REF!</definedName>
    <definedName name="__Eg616103" localSheetId="5">#REF!</definedName>
    <definedName name="__Eg616103">#REF!</definedName>
    <definedName name="__exc1" localSheetId="5">#REF!</definedName>
    <definedName name="__exc1">#REF!</definedName>
    <definedName name="__exc11" localSheetId="5">#REF!</definedName>
    <definedName name="__exc11">#REF!</definedName>
    <definedName name="__exc2" localSheetId="5">#REF!</definedName>
    <definedName name="__exc2">#REF!</definedName>
    <definedName name="__EXC3" localSheetId="5">#REF!</definedName>
    <definedName name="__EXC3">#REF!</definedName>
    <definedName name="__EXC4" localSheetId="5">#REF!</definedName>
    <definedName name="__EXC4">#REF!</definedName>
    <definedName name="__f1" localSheetId="0" hidden="1">{#N/A,#N/A,FALSE,"VARIATIONS";#N/A,#N/A,FALSE,"BUDGET";#N/A,#N/A,FALSE,"CIVIL QNTY VAR";#N/A,#N/A,FALSE,"SUMMARY";#N/A,#N/A,FALSE,"MATERIAL VAR"}</definedName>
    <definedName name="__f1" hidden="1">{#N/A,#N/A,FALSE,"VARIATIONS";#N/A,#N/A,FALSE,"BUDGET";#N/A,#N/A,FALSE,"CIVIL QNTY VAR";#N/A,#N/A,FALSE,"SUMMARY";#N/A,#N/A,FALSE,"MATERIAL VAR"}</definedName>
    <definedName name="__FDS_HYPERLINK_TOGGLE_STATE__" hidden="1">"ON"</definedName>
    <definedName name="__Feb06" localSheetId="0" hidden="1">{#N/A,#N/A,TRUE,"Front";#N/A,#N/A,TRUE,"Simple Letter";#N/A,#N/A,TRUE,"Inside";#N/A,#N/A,TRUE,"Contents";#N/A,#N/A,TRUE,"Basis";#N/A,#N/A,TRUE,"Inclusions";#N/A,#N/A,TRUE,"Exclusions";#N/A,#N/A,TRUE,"Areas";#N/A,#N/A,TRUE,"Summary";#N/A,#N/A,TRUE,"Detail"}</definedName>
    <definedName name="__Feb06" hidden="1">{#N/A,#N/A,TRUE,"Front";#N/A,#N/A,TRUE,"Simple Letter";#N/A,#N/A,TRUE,"Inside";#N/A,#N/A,TRUE,"Contents";#N/A,#N/A,TRUE,"Basis";#N/A,#N/A,TRUE,"Inclusions";#N/A,#N/A,TRUE,"Exclusions";#N/A,#N/A,TRUE,"Areas";#N/A,#N/A,TRUE,"Summary";#N/A,#N/A,TRUE,"Detail"}</definedName>
    <definedName name="__foo1" localSheetId="3">#REF!</definedName>
    <definedName name="__foo1" localSheetId="4">#REF!</definedName>
    <definedName name="__foo1" localSheetId="5">#REF!</definedName>
    <definedName name="__foo1">#REF!</definedName>
    <definedName name="__foo2" localSheetId="5">#REF!</definedName>
    <definedName name="__foo2">#REF!</definedName>
    <definedName name="__foo3" localSheetId="5">#REF!</definedName>
    <definedName name="__foo3">#REF!</definedName>
    <definedName name="__FOO4" localSheetId="5">#REF!</definedName>
    <definedName name="__FOO4">#REF!</definedName>
    <definedName name="__hp10" localSheetId="0" hidden="1">{#N/A,#N/A,TRUE,"Front";#N/A,#N/A,TRUE,"Simple Letter";#N/A,#N/A,TRUE,"Inside";#N/A,#N/A,TRUE,"Contents";#N/A,#N/A,TRUE,"Basis";#N/A,#N/A,TRUE,"Inclusions";#N/A,#N/A,TRUE,"Exclusions";#N/A,#N/A,TRUE,"Areas";#N/A,#N/A,TRUE,"Summary";#N/A,#N/A,TRUE,"Detail"}</definedName>
    <definedName name="__hp10" hidden="1">{#N/A,#N/A,TRUE,"Front";#N/A,#N/A,TRUE,"Simple Letter";#N/A,#N/A,TRUE,"Inside";#N/A,#N/A,TRUE,"Contents";#N/A,#N/A,TRUE,"Basis";#N/A,#N/A,TRUE,"Inclusions";#N/A,#N/A,TRUE,"Exclusions";#N/A,#N/A,TRUE,"Areas";#N/A,#N/A,TRUE,"Summary";#N/A,#N/A,TRUE,"Detail"}</definedName>
    <definedName name="__IDC2" localSheetId="3">City&amp;" "&amp;State</definedName>
    <definedName name="__IDC2" localSheetId="4">City&amp;" "&amp;State</definedName>
    <definedName name="__IDC2" localSheetId="0">City&amp;" "&amp;State</definedName>
    <definedName name="__IDC2">City&amp;" "&amp;State</definedName>
    <definedName name="__IDC2_7" localSheetId="3">City&amp;" "&amp;State</definedName>
    <definedName name="__IDC2_7" localSheetId="4">City&amp;" "&amp;State</definedName>
    <definedName name="__IDC2_7" localSheetId="0">City&amp;" "&amp;State</definedName>
    <definedName name="__IDC2_7">City&amp;" "&amp;State</definedName>
    <definedName name="__IntlFixup" hidden="1">TRUE</definedName>
    <definedName name="__IntlFixupTable" localSheetId="3" hidden="1">#REF!</definedName>
    <definedName name="__IntlFixupTable" localSheetId="4" hidden="1">#REF!</definedName>
    <definedName name="__IntlFixupTable" localSheetId="5" hidden="1">#REF!</definedName>
    <definedName name="__IntlFixupTable" hidden="1">#REF!</definedName>
    <definedName name="__jj300" localSheetId="5">#REF!</definedName>
    <definedName name="__jj300">#REF!</definedName>
    <definedName name="__jj300_7" localSheetId="5">#REF!</definedName>
    <definedName name="__jj300_7">#REF!</definedName>
    <definedName name="__K85167" localSheetId="5">#REF!</definedName>
    <definedName name="__K85167">#REF!</definedName>
    <definedName name="__key1" localSheetId="5" hidden="1">[5]sheet6!#REF!</definedName>
    <definedName name="__key1" hidden="1">[5]sheet6!#REF!</definedName>
    <definedName name="__key2" localSheetId="3" hidden="1">#REF!</definedName>
    <definedName name="__key2" localSheetId="4" hidden="1">#REF!</definedName>
    <definedName name="__key2" localSheetId="5" hidden="1">#REF!</definedName>
    <definedName name="__key2" hidden="1">#REF!</definedName>
    <definedName name="__Ki1" localSheetId="5">#REF!</definedName>
    <definedName name="__Ki1">#REF!</definedName>
    <definedName name="__Ki2" localSheetId="5">#REF!</definedName>
    <definedName name="__Ki2">#REF!</definedName>
    <definedName name="__loc1" localSheetId="3">City&amp;" "&amp;State</definedName>
    <definedName name="__loc1" localSheetId="4">City&amp;" "&amp;State</definedName>
    <definedName name="__loc1" localSheetId="0">City&amp;" "&amp;State</definedName>
    <definedName name="__loc1">City&amp;" "&amp;State</definedName>
    <definedName name="__loc1_7" localSheetId="3">City&amp;" "&amp;State</definedName>
    <definedName name="__loc1_7" localSheetId="4">City&amp;" "&amp;State</definedName>
    <definedName name="__loc1_7" localSheetId="0">City&amp;" "&amp;State</definedName>
    <definedName name="__loc1_7">City&amp;" "&amp;State</definedName>
    <definedName name="__MAN1" localSheetId="3">#REF!</definedName>
    <definedName name="__MAN1" localSheetId="4">#REF!</definedName>
    <definedName name="__MAN1" localSheetId="5">#REF!</definedName>
    <definedName name="__MAN1">#REF!</definedName>
    <definedName name="__ML1" localSheetId="3">'[11]Material List '!#REF!</definedName>
    <definedName name="__ML1" localSheetId="4">'[11]Material List '!#REF!</definedName>
    <definedName name="__ML1" localSheetId="5">'[11]Material List '!#REF!</definedName>
    <definedName name="__ML1">'[11]Material List '!#REF!</definedName>
    <definedName name="__ML2" localSheetId="3">#REF!</definedName>
    <definedName name="__ML2" localSheetId="4">#REF!</definedName>
    <definedName name="__ML2" localSheetId="5">#REF!</definedName>
    <definedName name="__ML2">#REF!</definedName>
    <definedName name="_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PB1" localSheetId="4">#REF!</definedName>
    <definedName name="__PB1" localSheetId="5">#REF!</definedName>
    <definedName name="__PB1">#REF!</definedName>
    <definedName name="__pcc1" localSheetId="5">#REF!</definedName>
    <definedName name="__pcc1">#REF!</definedName>
    <definedName name="__pcc2" localSheetId="5">#REF!</definedName>
    <definedName name="__pcc2">#REF!</definedName>
    <definedName name="__pcc3" localSheetId="5">#REF!</definedName>
    <definedName name="__pcc3">#REF!</definedName>
    <definedName name="__PCC4" localSheetId="5">#REF!</definedName>
    <definedName name="__PCC4">#REF!</definedName>
    <definedName name="__ph1" localSheetId="3">[3]NPV!$B$40</definedName>
    <definedName name="__ph1" localSheetId="4">[3]NPV!$B$40</definedName>
    <definedName name="__ph1">[4]NPV!$B$40</definedName>
    <definedName name="__plb1" localSheetId="3">#REF!</definedName>
    <definedName name="__plb1" localSheetId="4">#REF!</definedName>
    <definedName name="__plb1" localSheetId="5">#REF!</definedName>
    <definedName name="__plb1">#REF!</definedName>
    <definedName name="__plb2" localSheetId="5">#REF!</definedName>
    <definedName name="__plb2">#REF!</definedName>
    <definedName name="__plb3" localSheetId="5">#REF!</definedName>
    <definedName name="__plb3">#REF!</definedName>
    <definedName name="__plb4" localSheetId="5">#REF!</definedName>
    <definedName name="__plb4">#REF!</definedName>
    <definedName name="__RAT1" localSheetId="5">#REF!</definedName>
    <definedName name="__RAT1">#REF!</definedName>
    <definedName name="__RAT2" localSheetId="5">#REF!</definedName>
    <definedName name="__RAT2">#REF!</definedName>
    <definedName name="__rim4" localSheetId="5">#REF!</definedName>
    <definedName name="__rim4">#REF!</definedName>
    <definedName name="__rm4" localSheetId="5">#REF!</definedName>
    <definedName name="__rm4">#REF!</definedName>
    <definedName name="__sch1" localSheetId="5">#REF!</definedName>
    <definedName name="__sch1">#REF!</definedName>
    <definedName name="__sch2" localSheetId="5">#REF!</definedName>
    <definedName name="__sch2">#REF!</definedName>
    <definedName name="__sdb2" localSheetId="5">#REF!</definedName>
    <definedName name="__sdb2">#REF!</definedName>
    <definedName name="_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0" hidden="1">{#N/A,#N/A,TRUE,"Financials";#N/A,#N/A,TRUE,"Operating Statistics";#N/A,#N/A,TRUE,"Capex &amp; Depreciation";#N/A,#N/A,TRUE,"Debt"}</definedName>
    <definedName name="__ta1" hidden="1">{#N/A,#N/A,TRUE,"Financials";#N/A,#N/A,TRUE,"Operating Statistics";#N/A,#N/A,TRUE,"Capex &amp; Depreciation";#N/A,#N/A,TRUE,"Debt"}</definedName>
    <definedName name="__tb1" localSheetId="0" hidden="1">{#N/A,#N/A,FALSE,"One Pager";#N/A,#N/A,FALSE,"Technical"}</definedName>
    <definedName name="__tb1" hidden="1">{#N/A,#N/A,FALSE,"One Pager";#N/A,#N/A,FALSE,"Technical"}</definedName>
    <definedName name="__TB2" localSheetId="4">#REF!</definedName>
    <definedName name="__TB2" localSheetId="5">#REF!</definedName>
    <definedName name="__TB2">#REF!</definedName>
    <definedName name="__TTL1" localSheetId="5">#REF!</definedName>
    <definedName name="__TTL1">#REF!</definedName>
    <definedName name="__TTL2" localSheetId="5">#REF!</definedName>
    <definedName name="__TTL2">#REF!</definedName>
    <definedName name="__TTL3" localSheetId="5">#REF!</definedName>
    <definedName name="__TTL3">#REF!</definedName>
    <definedName name="__TTL4" localSheetId="5">#REF!</definedName>
    <definedName name="__TTL4">#REF!</definedName>
    <definedName name="__TTL5" localSheetId="5">#REF!</definedName>
    <definedName name="__TTL5">#REF!</definedName>
    <definedName name="__TTL6" localSheetId="5">#REF!</definedName>
    <definedName name="__TTL6">#REF!</definedName>
    <definedName name="__xlfn.BAHTTEXT" hidden="1">#NAME?</definedName>
    <definedName name="__xlnm._FilterDatabase" localSheetId="3">#REF!</definedName>
    <definedName name="__xlnm._FilterDatabase" localSheetId="4">#REF!</definedName>
    <definedName name="__xlnm._FilterDatabase" localSheetId="5">#REF!</definedName>
    <definedName name="__xlnm._FilterDatabase">#REF!</definedName>
    <definedName name="__xlnm.Database">"#REF!"</definedName>
    <definedName name="__xlnm.Print_Area">"$#REF!.$A$2:$I$161"</definedName>
    <definedName name="__xlnm.Print_Area_1" localSheetId="3">#REF!</definedName>
    <definedName name="__xlnm.Print_Area_1" localSheetId="4">#REF!</definedName>
    <definedName name="__xlnm.Print_Area_1" localSheetId="5">#REF!</definedName>
    <definedName name="__xlnm.Print_Area_1">#REF!</definedName>
    <definedName name="__xlnm.Print_Area_2">"'Plan-Activity (2)'!$A$1:$L$66"</definedName>
    <definedName name="__xlnm.Print_Area_3">"'Plan-Activity'!$A$1:$L$198"</definedName>
    <definedName name="__xlnm.Print_Area_4">"'Daily Concrete Program_2'!$A$1:$Q$136"</definedName>
    <definedName name="__xlnm.Print_Area_6">"'Progress Summary'!$A$1:$L$12"</definedName>
    <definedName name="__xlnm.Print_Area_7">"'Deck Sheet, Roof Program'!$A$1:$L$18"</definedName>
    <definedName name="__xlnm.Print_Titles">"$'Hard landscape'.$A$4:$AMJ$5"</definedName>
    <definedName name="__xlnm.Print_Titles_1">"$'Soft landscape'.$A$4:$AMJ$5"</definedName>
    <definedName name="__xlnm.Print_Titles_2">"'Plan-Activity (2)'!$3:$4"</definedName>
    <definedName name="__xlnm.Print_Titles_3">"'Plan-Activity'!$1:$2"</definedName>
    <definedName name="__xlnm.Print_Titles_4">"'MPR-Qty'!$1:$3"</definedName>
    <definedName name="__xlnm.Print_Titles_7">"'Deck Sheet, Roof Program'!$1:$2"</definedName>
    <definedName name="_0" localSheetId="3">#REF!</definedName>
    <definedName name="_0" localSheetId="4">#REF!</definedName>
    <definedName name="_0" localSheetId="5">#REF!</definedName>
    <definedName name="_0">#REF!</definedName>
    <definedName name="_0___0" localSheetId="5">#REF!</definedName>
    <definedName name="_0___0">#REF!</definedName>
    <definedName name="_06_26_03" localSheetId="3">'[12]MASTER_RATE ANALYSIS'!$B$188:$G$188</definedName>
    <definedName name="_06_26_03" localSheetId="4">'[12]MASTER_RATE ANALYSIS'!$B$188:$G$188</definedName>
    <definedName name="_06_26_03">'[13]MASTER_RATE ANALYSIS'!$B$188:$G$188</definedName>
    <definedName name="_1" localSheetId="3">'[12]MASTER_RATE ANALYSIS'!$A$2477:$I$2907</definedName>
    <definedName name="_1" localSheetId="4">'[12]MASTER_RATE ANALYSIS'!$A$2477:$I$2907</definedName>
    <definedName name="_1">'[13]MASTER_RATE ANALYSIS'!$A$2477:$I$2907</definedName>
    <definedName name="_1__123Graph_AAdmin_Expenses" localSheetId="3" hidden="1">#REF!</definedName>
    <definedName name="_1__123Graph_AAdmin_Expenses" localSheetId="4" hidden="1">#REF!</definedName>
    <definedName name="_1__123Graph_AAdmin_Expenses" localSheetId="5" hidden="1">#REF!</definedName>
    <definedName name="_1__123Graph_AAdmin_Expenses" hidden="1">#REF!</definedName>
    <definedName name="_1_a_1" localSheetId="5">#REF!</definedName>
    <definedName name="_1_a_1">#REF!</definedName>
    <definedName name="_1_Excel_BuiltIn_Print_Area_1_1_1" localSheetId="5">#REF!</definedName>
    <definedName name="_1_Excel_BuiltIn_Print_Area_1_1_1">#REF!</definedName>
    <definedName name="_10" localSheetId="3">'[12]MASTER_RATE ANALYSIS'!$A$592:$H$619</definedName>
    <definedName name="_10" localSheetId="4">'[12]MASTER_RATE ANALYSIS'!$A$592:$H$619</definedName>
    <definedName name="_10">'[13]MASTER_RATE ANALYSIS'!$A$592:$H$619</definedName>
    <definedName name="_10.1" localSheetId="3">#REF!</definedName>
    <definedName name="_10.1" localSheetId="4">#REF!</definedName>
    <definedName name="_10.1" localSheetId="5">#REF!</definedName>
    <definedName name="_10.1">#REF!</definedName>
    <definedName name="_100ContAmt_4_1" localSheetId="5">#REF!</definedName>
    <definedName name="_100ContAmt_4_1">#REF!</definedName>
    <definedName name="_100SalesMgr_4_1" localSheetId="5">#REF!</definedName>
    <definedName name="_100SalesMgr_4_1">#REF!</definedName>
    <definedName name="_101saud_4_1" localSheetId="5">#REF!</definedName>
    <definedName name="_101saud_4_1">#REF!</definedName>
    <definedName name="_102sauf_4_1" localSheetId="5">#REF!</definedName>
    <definedName name="_102sauf_4_1">#REF!</definedName>
    <definedName name="_103sauif_4_1" localSheetId="5">#REF!</definedName>
    <definedName name="_103sauif_4_1">#REF!</definedName>
    <definedName name="_104SelectedLanguage_4_1" localSheetId="5">#REF!</definedName>
    <definedName name="_104SelectedLanguage_4_1">#REF!</definedName>
    <definedName name="_105SiteID_4_1" localSheetId="5">#REF!</definedName>
    <definedName name="_105SiteID_4_1">#REF!</definedName>
    <definedName name="_106SiteType_4_1" localSheetId="5">#REF!</definedName>
    <definedName name="_106SiteType_4_1">#REF!</definedName>
    <definedName name="_107SmallProj_4_1" localSheetId="5">#REF!</definedName>
    <definedName name="_107SmallProj_4_1">#REF!</definedName>
    <definedName name="_108SmallProj_Text_4_1" localSheetId="5">#REF!</definedName>
    <definedName name="_108SmallProj_Text_4_1">#REF!</definedName>
    <definedName name="_109SP1Branch_4_1" localSheetId="5">#REF!</definedName>
    <definedName name="_109SP1Branch_4_1">#REF!</definedName>
    <definedName name="_10BidClass_4_1" localSheetId="5">#REF!</definedName>
    <definedName name="_10BidClass_4_1">#REF!</definedName>
    <definedName name="_11" localSheetId="3">'[12]MASTER_RATE ANALYSIS'!$A$678:$H$700</definedName>
    <definedName name="_11" localSheetId="4">'[12]MASTER_RATE ANALYSIS'!$A$678:$H$700</definedName>
    <definedName name="_11">'[13]MASTER_RATE ANALYSIS'!$A$678:$H$700</definedName>
    <definedName name="_11_a_1" localSheetId="3">#REF!</definedName>
    <definedName name="_11_a_1" localSheetId="4">#REF!</definedName>
    <definedName name="_11_a_1" localSheetId="5">#REF!</definedName>
    <definedName name="_11_a_1">#REF!</definedName>
    <definedName name="_110SP1Credit_4_1" localSheetId="5">#REF!</definedName>
    <definedName name="_110SP1Credit_4_1">#REF!</definedName>
    <definedName name="_111ContWithAcct_4_1" localSheetId="5">#REF!</definedName>
    <definedName name="_111ContWithAcct_4_1">#REF!</definedName>
    <definedName name="_111SP1Name_4_1" localSheetId="5">#REF!</definedName>
    <definedName name="_111SP1Name_4_1">#REF!</definedName>
    <definedName name="_112ContWithName_4_1" localSheetId="5">#REF!</definedName>
    <definedName name="_112ContWithName_4_1">#REF!</definedName>
    <definedName name="_112SP1Number_4_1" localSheetId="5">#REF!</definedName>
    <definedName name="_112SP1Number_4_1">#REF!</definedName>
    <definedName name="_113ContWithPrio_4_1" localSheetId="5">#REF!</definedName>
    <definedName name="_113ContWithPrio_4_1">#REF!</definedName>
    <definedName name="_113SP2Branch_4_1" localSheetId="5">#REF!</definedName>
    <definedName name="_113SP2Branch_4_1">#REF!</definedName>
    <definedName name="_114ContWithPrio_Text_4_1" localSheetId="5">#REF!</definedName>
    <definedName name="_114ContWithPrio_Text_4_1">#REF!</definedName>
    <definedName name="_114SP2Credit_4_1" localSheetId="5">#REF!</definedName>
    <definedName name="_114SP2Credit_4_1">#REF!</definedName>
    <definedName name="_115CONum_4_1" localSheetId="5">#REF!</definedName>
    <definedName name="_115CONum_4_1">#REF!</definedName>
    <definedName name="_115SP2Name_4_1" localSheetId="5">#REF!</definedName>
    <definedName name="_115SP2Name_4_1">#REF!</definedName>
    <definedName name="_116CorpClient_4_1" localSheetId="5">#REF!</definedName>
    <definedName name="_116CorpClient_4_1">#REF!</definedName>
    <definedName name="_116SP2Number_4_1" localSheetId="5">#REF!</definedName>
    <definedName name="_116SP2Number_4_1">#REF!</definedName>
    <definedName name="_117CorpClient_Text_4_1" localSheetId="5">#REF!</definedName>
    <definedName name="_117CorpClient_Text_4_1">#REF!</definedName>
    <definedName name="_117SP3Branch_4_1" localSheetId="5">#REF!</definedName>
    <definedName name="_117SP3Branch_4_1">#REF!</definedName>
    <definedName name="_118CURR_4_1" localSheetId="5">#REF!</definedName>
    <definedName name="_118CURR_4_1">#REF!</definedName>
    <definedName name="_118SP3Credit_4_1" localSheetId="5">#REF!</definedName>
    <definedName name="_118SP3Credit_4_1">#REF!</definedName>
    <definedName name="_119SP3Name_4_1" localSheetId="5">#REF!</definedName>
    <definedName name="_119SP3Name_4_1">#REF!</definedName>
    <definedName name="_11BidClass_Text_4_1" localSheetId="5">#REF!</definedName>
    <definedName name="_11BidClass_Text_4_1">#REF!</definedName>
    <definedName name="_12" localSheetId="3">'[12]MASTER_RATE ANALYSIS'!$A$702:$H$724</definedName>
    <definedName name="_12" localSheetId="4">'[12]MASTER_RATE ANALYSIS'!$A$702:$H$724</definedName>
    <definedName name="_12">'[13]MASTER_RATE ANALYSIS'!$A$702:$H$724</definedName>
    <definedName name="_120SP3Number_4_1" localSheetId="3">#REF!</definedName>
    <definedName name="_120SP3Number_4_1" localSheetId="4">#REF!</definedName>
    <definedName name="_120SP3Number_4_1" localSheetId="5">#REF!</definedName>
    <definedName name="_120SP3Number_4_1">#REF!</definedName>
    <definedName name="_121SP4Branch_4_1" localSheetId="5">#REF!</definedName>
    <definedName name="_121SP4Branch_4_1">#REF!</definedName>
    <definedName name="_122SP4Credit_4_1" localSheetId="5">#REF!</definedName>
    <definedName name="_122SP4Credit_4_1">#REF!</definedName>
    <definedName name="_123SP4Name_4_1" localSheetId="5">#REF!</definedName>
    <definedName name="_123SP4Name_4_1">#REF!</definedName>
    <definedName name="_124SP4Number_4_1" localSheetId="5">#REF!</definedName>
    <definedName name="_124SP4Number_4_1">#REF!</definedName>
    <definedName name="_125SP5Branch_4_1" localSheetId="5">#REF!</definedName>
    <definedName name="_125SP5Branch_4_1">#REF!</definedName>
    <definedName name="_126SP5Credit_4_1" localSheetId="5">#REF!</definedName>
    <definedName name="_126SP5Credit_4_1">#REF!</definedName>
    <definedName name="_127SP5Name_4_1" localSheetId="5">#REF!</definedName>
    <definedName name="_127SP5Name_4_1">#REF!</definedName>
    <definedName name="_128SP5Number_4_1" localSheetId="5">#REF!</definedName>
    <definedName name="_128SP5Number_4_1">#REF!</definedName>
    <definedName name="_129CurrencyRate_4_1" localSheetId="5">#REF!</definedName>
    <definedName name="_129CurrencyRate_4_1">#REF!</definedName>
    <definedName name="_129SpecClass_4_1" localSheetId="5">#REF!</definedName>
    <definedName name="_129SpecClass_4_1">#REF!</definedName>
    <definedName name="_12BillingFreq_4_1" localSheetId="5">#REF!</definedName>
    <definedName name="_12BillingFreq_4_1">#REF!</definedName>
    <definedName name="_13" localSheetId="3">'[12]MASTER_RATE ANALYSIS'!$A$726:$H$748</definedName>
    <definedName name="_13" localSheetId="4">'[12]MASTER_RATE ANALYSIS'!$A$726:$H$748</definedName>
    <definedName name="_13">'[13]MASTER_RATE ANALYSIS'!$A$726:$H$748</definedName>
    <definedName name="_130dim4_4_1" localSheetId="3">#REF!</definedName>
    <definedName name="_130dim4_4_1" localSheetId="4">#REF!</definedName>
    <definedName name="_130dim4_4_1" localSheetId="5">#REF!</definedName>
    <definedName name="_130dim4_4_1">#REF!</definedName>
    <definedName name="_130SpecClass_Text_4_1" localSheetId="5">#REF!</definedName>
    <definedName name="_130SpecClass_Text_4_1">#REF!</definedName>
    <definedName name="_131EngAddress_4_1" localSheetId="5">#REF!</definedName>
    <definedName name="_131EngAddress_4_1">#REF!</definedName>
    <definedName name="_131SpecEnv1_4_1" localSheetId="5">#REF!</definedName>
    <definedName name="_131SpecEnv1_4_1">#REF!</definedName>
    <definedName name="_132EngCity_4_1" localSheetId="5">#REF!</definedName>
    <definedName name="_132EngCity_4_1">#REF!</definedName>
    <definedName name="_132SpecEnv1_Text_4_1" localSheetId="5">#REF!</definedName>
    <definedName name="_132SpecEnv1_Text_4_1">#REF!</definedName>
    <definedName name="_133EngName_4_1" localSheetId="5">#REF!</definedName>
    <definedName name="_133EngName_4_1">#REF!</definedName>
    <definedName name="_133SpecEnv2_4_1" localSheetId="5">#REF!</definedName>
    <definedName name="_133SpecEnv2_4_1">#REF!</definedName>
    <definedName name="_134EngPostal_4_1" localSheetId="5">#REF!</definedName>
    <definedName name="_134EngPostal_4_1">#REF!</definedName>
    <definedName name="_134SpecEnv2_Text_4_1" localSheetId="5">#REF!</definedName>
    <definedName name="_134SpecEnv2_Text_4_1">#REF!</definedName>
    <definedName name="_135EngPrio_4_1" localSheetId="5">#REF!</definedName>
    <definedName name="_135EngPrio_4_1">#REF!</definedName>
    <definedName name="_135SPLR_4_1" localSheetId="5">#REF!</definedName>
    <definedName name="_135SPLR_4_1">#REF!</definedName>
    <definedName name="_136EngPrio_Text_4_1" localSheetId="5">#REF!</definedName>
    <definedName name="_136EngPrio_Text_4_1">#REF!</definedName>
    <definedName name="_136SrvcCode1_4_1" localSheetId="5">#REF!</definedName>
    <definedName name="_136SrvcCode1_4_1">#REF!</definedName>
    <definedName name="_137EngState_4_1" localSheetId="5">#REF!</definedName>
    <definedName name="_137EngState_4_1">#REF!</definedName>
    <definedName name="_137SrvcCode1_Text_4_1" localSheetId="5">#REF!</definedName>
    <definedName name="_137SrvcCode1_Text_4_1">#REF!</definedName>
    <definedName name="_138EstCost_4_1" localSheetId="5">#REF!</definedName>
    <definedName name="_138EstCost_4_1">#REF!</definedName>
    <definedName name="_138SrvcCode2_4_1" localSheetId="5">#REF!</definedName>
    <definedName name="_138SrvcCode2_4_1">#REF!</definedName>
    <definedName name="_139eu_4_1" localSheetId="5">#REF!</definedName>
    <definedName name="_139eu_4_1">#REF!</definedName>
    <definedName name="_139SrvcCode2_Text_4_1" localSheetId="5">#REF!</definedName>
    <definedName name="_139SrvcCode2_Text_4_1">#REF!</definedName>
    <definedName name="_13BillingTiming_4_1" localSheetId="5">#REF!</definedName>
    <definedName name="_13BillingTiming_4_1">#REF!</definedName>
    <definedName name="_14" localSheetId="3">'[12]MASTER_RATE ANALYSIS'!$A$773:$H$794</definedName>
    <definedName name="_14" localSheetId="4">'[12]MASTER_RATE ANALYSIS'!$A$773:$H$794</definedName>
    <definedName name="_14">'[13]MASTER_RATE ANALYSIS'!$A$773:$H$794</definedName>
    <definedName name="_140Excel_BuiltIn_Print_Area_1" localSheetId="3">#REF!</definedName>
    <definedName name="_140Excel_BuiltIn_Print_Area_1" localSheetId="4">#REF!</definedName>
    <definedName name="_140Excel_BuiltIn_Print_Area_1" localSheetId="5">#REF!</definedName>
    <definedName name="_140Excel_BuiltIn_Print_Area_1">#REF!</definedName>
    <definedName name="_140SrvcCode3_4_1" localSheetId="5">#REF!</definedName>
    <definedName name="_140SrvcCode3_4_1">#REF!</definedName>
    <definedName name="_141SrvcCode3_Text_4_1" localSheetId="5">#REF!</definedName>
    <definedName name="_141SrvcCode3_Text_4_1">#REF!</definedName>
    <definedName name="_142SrvcCode4_4_1" localSheetId="5">#REF!</definedName>
    <definedName name="_142SrvcCode4_4_1">#REF!</definedName>
    <definedName name="_143SrvcCode4_Text_4_1" localSheetId="5">#REF!</definedName>
    <definedName name="_143SrvcCode4_Text_4_1">#REF!</definedName>
    <definedName name="_144SrvcCode5_4_1" localSheetId="5">#REF!</definedName>
    <definedName name="_144SrvcCode5_4_1">#REF!</definedName>
    <definedName name="_145SrvcCode5_Text_4_1" localSheetId="5">#REF!</definedName>
    <definedName name="_145SrvcCode5_Text_4_1">#REF!</definedName>
    <definedName name="_146StartDate_4_1" localSheetId="5">#REF!</definedName>
    <definedName name="_146StartDate_4_1">#REF!</definedName>
    <definedName name="_147swf_4_1" localSheetId="5">#REF!</definedName>
    <definedName name="_147swf_4_1">#REF!</definedName>
    <definedName name="_148TierCode_4_1" localSheetId="5">#REF!</definedName>
    <definedName name="_148TierCode_4_1">#REF!</definedName>
    <definedName name="_149TierCode_Text_4_1" localSheetId="5">#REF!</definedName>
    <definedName name="_149TierCode_Text_4_1">#REF!</definedName>
    <definedName name="_14BusType_4_1" localSheetId="5">#REF!</definedName>
    <definedName name="_14BusType_4_1">#REF!</definedName>
    <definedName name="_15" localSheetId="3">'[12]MASTER_RATE ANALYSIS'!$A$796:$H$817</definedName>
    <definedName name="_15" localSheetId="4">'[12]MASTER_RATE ANALYSIS'!$A$796:$H$817</definedName>
    <definedName name="_15">'[13]MASTER_RATE ANALYSIS'!$A$796:$H$817</definedName>
    <definedName name="_150vatf_4_1" localSheetId="3">#REF!</definedName>
    <definedName name="_150vatf_4_1" localSheetId="4">#REF!</definedName>
    <definedName name="_150vatf_4_1" localSheetId="5">#REF!</definedName>
    <definedName name="_150vatf_4_1">#REF!</definedName>
    <definedName name="_151Excel_BuiltIn_Print_Titles_3_4_1" localSheetId="3">'[14]INDIGINEOUS ITEMS '!#REF!</definedName>
    <definedName name="_151Excel_BuiltIn_Print_Titles_3_4_1" localSheetId="4">'[14]INDIGINEOUS ITEMS '!#REF!</definedName>
    <definedName name="_151Excel_BuiltIn_Print_Titles_3_4_1" localSheetId="5">'[15]INDIGINEOUS ITEMS '!#REF!</definedName>
    <definedName name="_151Excel_BuiltIn_Print_Titles_3_4_1">'[16]INDIGINEOUS ITEMS '!#REF!</definedName>
    <definedName name="_15BusType_Text_4_1" localSheetId="3">#REF!</definedName>
    <definedName name="_15BusType_Text_4_1" localSheetId="4">#REF!</definedName>
    <definedName name="_15BusType_Text_4_1" localSheetId="5">#REF!</definedName>
    <definedName name="_15BusType_Text_4_1">#REF!</definedName>
    <definedName name="_16" localSheetId="3">'[12]MASTER_RATE ANALYSIS'!$A$845:$H$871</definedName>
    <definedName name="_16" localSheetId="4">'[12]MASTER_RATE ANALYSIS'!$A$845:$H$871</definedName>
    <definedName name="_16">'[13]MASTER_RATE ANALYSIS'!$A$845:$H$871</definedName>
    <definedName name="_162FiscalIDNum_4_1" localSheetId="3">#REF!</definedName>
    <definedName name="_162FiscalIDNum_4_1" localSheetId="4">#REF!</definedName>
    <definedName name="_162FiscalIDNum_4_1" localSheetId="5">#REF!</definedName>
    <definedName name="_162FiscalIDNum_4_1">#REF!</definedName>
    <definedName name="_163FormTitle_4_1" localSheetId="5">#REF!</definedName>
    <definedName name="_163FormTitle_4_1">#REF!</definedName>
    <definedName name="_164GMAmount_4_1" localSheetId="5">#REF!</definedName>
    <definedName name="_164GMAmount_4_1">#REF!</definedName>
    <definedName name="_165GMPercent_4_1" localSheetId="5">#REF!</definedName>
    <definedName name="_165GMPercent_4_1">#REF!</definedName>
    <definedName name="_166Headings_4_1" localSheetId="3">[17]Headings!$A$2:$K$123</definedName>
    <definedName name="_166Headings_4_1" localSheetId="4">[17]Headings!$A$2:$K$123</definedName>
    <definedName name="_166Headings_4_1">[18]Headings!$A$2:$K$123</definedName>
    <definedName name="_167indf_4_1" localSheetId="3">#REF!</definedName>
    <definedName name="_167indf_4_1" localSheetId="4">#REF!</definedName>
    <definedName name="_167indf_4_1" localSheetId="5">#REF!</definedName>
    <definedName name="_167indf_4_1">#REF!</definedName>
    <definedName name="_16cab21.5tp_4_1" localSheetId="5">#REF!</definedName>
    <definedName name="_16cab21.5tp_4_1">#REF!</definedName>
    <definedName name="_17" localSheetId="3">'[12]MASTER_RATE ANALYSIS'!$A$874:$H$899</definedName>
    <definedName name="_17" localSheetId="4">'[12]MASTER_RATE ANALYSIS'!$A$874:$H$899</definedName>
    <definedName name="_17">'[13]MASTER_RATE ANALYSIS'!$A$874:$H$899</definedName>
    <definedName name="_178InstBillingMethod_4_1" localSheetId="3">#REF!</definedName>
    <definedName name="_178InstBillingMethod_4_1" localSheetId="4">#REF!</definedName>
    <definedName name="_178InstBillingMethod_4_1" localSheetId="5">#REF!</definedName>
    <definedName name="_178InstBillingMethod_4_1">#REF!</definedName>
    <definedName name="_179instf_4_1" localSheetId="5">#REF!</definedName>
    <definedName name="_179instf_4_1">#REF!</definedName>
    <definedName name="_17cab21s_4_1" localSheetId="5">#REF!</definedName>
    <definedName name="_17cab21s_4_1">#REF!</definedName>
    <definedName name="_18" localSheetId="3">'[12]MASTER_RATE ANALYSIS'!$A$901:$H$922</definedName>
    <definedName name="_18" localSheetId="4">'[12]MASTER_RATE ANALYSIS'!$A$901:$H$922</definedName>
    <definedName name="_18">'[13]MASTER_RATE ANALYSIS'!$A$901:$H$922</definedName>
    <definedName name="_180MarketType_4_1" localSheetId="3">#REF!</definedName>
    <definedName name="_180MarketType_4_1" localSheetId="4">#REF!</definedName>
    <definedName name="_180MarketType_4_1" localSheetId="5">#REF!</definedName>
    <definedName name="_180MarketType_4_1">#REF!</definedName>
    <definedName name="_181MarketType_Text_4_1" localSheetId="5">#REF!</definedName>
    <definedName name="_181MarketType_Text_4_1">#REF!</definedName>
    <definedName name="_182nonmodular_4_1" localSheetId="5">#REF!</definedName>
    <definedName name="_182nonmodular_4_1">#REF!</definedName>
    <definedName name="_183OwnAcctNum_4_1" localSheetId="5">#REF!</definedName>
    <definedName name="_183OwnAcctNum_4_1">#REF!</definedName>
    <definedName name="_184po_4_1" localSheetId="5">#REF!</definedName>
    <definedName name="_184po_4_1">#REF!</definedName>
    <definedName name="_185PrimeAddress_4_1" localSheetId="5">#REF!</definedName>
    <definedName name="_185PrimeAddress_4_1">#REF!</definedName>
    <definedName name="_186PrimeCity_4_1" localSheetId="5">#REF!</definedName>
    <definedName name="_186PrimeCity_4_1">#REF!</definedName>
    <definedName name="_187PrimeName_4_1" localSheetId="5">#REF!</definedName>
    <definedName name="_187PrimeName_4_1">#REF!</definedName>
    <definedName name="_188PrimePostal_4_1" localSheetId="5">#REF!</definedName>
    <definedName name="_188PrimePostal_4_1">#REF!</definedName>
    <definedName name="_189PrimePrio_4_1" localSheetId="5">#REF!</definedName>
    <definedName name="_189PrimePrio_4_1">#REF!</definedName>
    <definedName name="_18cab21us_4_1" localSheetId="5">#REF!</definedName>
    <definedName name="_18cab21us_4_1">#REF!</definedName>
    <definedName name="_19" localSheetId="3">'[12]MASTER_RATE ANALYSIS'!$A$924:$H$950</definedName>
    <definedName name="_19" localSheetId="4">'[12]MASTER_RATE ANALYSIS'!$A$924:$H$950</definedName>
    <definedName name="_19">'[13]MASTER_RATE ANALYSIS'!$A$924:$H$950</definedName>
    <definedName name="_190PrimePrio_Text_4_1" localSheetId="3">#REF!</definedName>
    <definedName name="_190PrimePrio_Text_4_1" localSheetId="4">#REF!</definedName>
    <definedName name="_190PrimePrio_Text_4_1" localSheetId="5">#REF!</definedName>
    <definedName name="_190PrimePrio_Text_4_1">#REF!</definedName>
    <definedName name="_191PrimeState_4_1" localSheetId="5">#REF!</definedName>
    <definedName name="_191PrimeState_4_1">#REF!</definedName>
    <definedName name="_192PRINT_AREA_MI_4_1" localSheetId="5">#REF!</definedName>
    <definedName name="_192PRINT_AREA_MI_4_1">#REF!</definedName>
    <definedName name="_193PROD_4_1" localSheetId="5">#REF!</definedName>
    <definedName name="_193PROD_4_1">#REF!</definedName>
    <definedName name="_194ProdCode1_4_1" localSheetId="5">#REF!</definedName>
    <definedName name="_194ProdCode1_4_1">#REF!</definedName>
    <definedName name="_195ProdCode1_Text_4_1" localSheetId="5">#REF!</definedName>
    <definedName name="_195ProdCode1_Text_4_1">#REF!</definedName>
    <definedName name="_196ProdCode2_4_1" localSheetId="5">#REF!</definedName>
    <definedName name="_196ProdCode2_4_1">#REF!</definedName>
    <definedName name="_197ProdCode2_Text_4_1" localSheetId="5">#REF!</definedName>
    <definedName name="_197ProdCode2_Text_4_1">#REF!</definedName>
    <definedName name="_19cab31s_4_1" localSheetId="5">#REF!</definedName>
    <definedName name="_19cab31s_4_1">#REF!</definedName>
    <definedName name="_1Excel_BuiltIn_Print_Area_1_1_1" localSheetId="5">#REF!</definedName>
    <definedName name="_1Excel_BuiltIn_Print_Area_1_1_1">#REF!</definedName>
    <definedName name="_1Excel_BuiltIn_Print_Titles_1_1_1_1" localSheetId="5">#REF!</definedName>
    <definedName name="_1Excel_BuiltIn_Print_Titles_1_1_1_1">#REF!</definedName>
    <definedName name="_1Excel_BuiltIn_Print_Titles_1_1_1_1_10">"#REF!"</definedName>
    <definedName name="_1Excel_BuiltIn_Print_Titles_1_1_1_1_3">"#REF!"</definedName>
    <definedName name="_2" localSheetId="3">'[12]MASTER_RATE ANALYSIS'!$A$380:$H$402</definedName>
    <definedName name="_2" localSheetId="4">'[12]MASTER_RATE ANALYSIS'!$A$380:$H$402</definedName>
    <definedName name="_2">'[13]MASTER_RATE ANALYSIS'!$A$380:$H$402</definedName>
    <definedName name="_2__123Graph_AChart_1AJ" localSheetId="3" hidden="1">#REF!</definedName>
    <definedName name="_2__123Graph_AChart_1AJ" localSheetId="4" hidden="1">#REF!</definedName>
    <definedName name="_2__123Graph_AChart_1AJ" localSheetId="5" hidden="1">#REF!</definedName>
    <definedName name="_2__123Graph_AChart_1AJ" hidden="1">#REF!</definedName>
    <definedName name="_2__123Graph_AService_Expense" localSheetId="5" hidden="1">#REF!</definedName>
    <definedName name="_2__123Graph_AService_Expense" hidden="1">#REF!</definedName>
    <definedName name="_2_a_4_1" localSheetId="5">#REF!</definedName>
    <definedName name="_2_a_4_1">#REF!</definedName>
    <definedName name="_2_Excel_BuiltIn_Print_Area_1_1_1_1" localSheetId="5">#REF!</definedName>
    <definedName name="_2_Excel_BuiltIn_Print_Area_1_1_1_1">#REF!</definedName>
    <definedName name="_20" localSheetId="3">'[12]MASTER_RATE ANALYSIS'!$A$952:$H$978</definedName>
    <definedName name="_20" localSheetId="4">'[12]MASTER_RATE ANALYSIS'!$A$952:$H$978</definedName>
    <definedName name="_20">'[13]MASTER_RATE ANALYSIS'!$A$952:$H$978</definedName>
    <definedName name="_208ProdCode3_4_1" localSheetId="3">#REF!</definedName>
    <definedName name="_208ProdCode3_4_1" localSheetId="4">#REF!</definedName>
    <definedName name="_208ProdCode3_4_1" localSheetId="5">#REF!</definedName>
    <definedName name="_208ProdCode3_4_1">#REF!</definedName>
    <definedName name="_20cab31us_4_1" localSheetId="5">#REF!</definedName>
    <definedName name="_20cab31us_4_1">#REF!</definedName>
    <definedName name="_21" localSheetId="3">'[12]MASTER_RATE ANALYSIS'!$A$980:$H$1009</definedName>
    <definedName name="_21" localSheetId="4">'[12]MASTER_RATE ANALYSIS'!$A$980:$H$1009</definedName>
    <definedName name="_21">'[13]MASTER_RATE ANALYSIS'!$A$980:$H$1009</definedName>
    <definedName name="_219ProdCode3_Text_4_1" localSheetId="3">#REF!</definedName>
    <definedName name="_219ProdCode3_Text_4_1" localSheetId="4">#REF!</definedName>
    <definedName name="_219ProdCode3_Text_4_1" localSheetId="5">#REF!</definedName>
    <definedName name="_219ProdCode3_Text_4_1">#REF!</definedName>
    <definedName name="_21cab41s_4_1" localSheetId="5">#REF!</definedName>
    <definedName name="_21cab41s_4_1">#REF!</definedName>
    <definedName name="_22" localSheetId="3">'[12]MASTER_RATE ANALYSIS'!$A$1033:$H$1053</definedName>
    <definedName name="_22" localSheetId="4">'[12]MASTER_RATE ANALYSIS'!$A$1033:$H$1053</definedName>
    <definedName name="_22">'[13]MASTER_RATE ANALYSIS'!$A$1033:$H$1053</definedName>
    <definedName name="_22_a_4_1" localSheetId="3">#REF!</definedName>
    <definedName name="_22_a_4_1" localSheetId="4">#REF!</definedName>
    <definedName name="_22_a_4_1" localSheetId="5">#REF!</definedName>
    <definedName name="_22_a_4_1">#REF!</definedName>
    <definedName name="_22cab41us_4_1" localSheetId="5">#REF!</definedName>
    <definedName name="_22cab41us_4_1">#REF!</definedName>
    <definedName name="_23" localSheetId="3">'[12]MASTER_RATE ANALYSIS'!$A$1055:$H$1081</definedName>
    <definedName name="_23" localSheetId="4">'[12]MASTER_RATE ANALYSIS'!$A$1055:$H$1081</definedName>
    <definedName name="_23">'[13]MASTER_RATE ANALYSIS'!$A$1055:$H$1081</definedName>
    <definedName name="_23_l_1" localSheetId="3">#REF!</definedName>
    <definedName name="_23_l_1" localSheetId="4">#REF!</definedName>
    <definedName name="_23_l_1" localSheetId="5">#REF!</definedName>
    <definedName name="_23_l_1">#REF!</definedName>
    <definedName name="_230ProdCode4_4_1" localSheetId="5">#REF!</definedName>
    <definedName name="_230ProdCode4_4_1">#REF!</definedName>
    <definedName name="_23cabf_4_1" localSheetId="5">#REF!</definedName>
    <definedName name="_23cabf_4_1">#REF!</definedName>
    <definedName name="_24" localSheetId="3">'[12]MASTER_RATE ANALYSIS'!$A$1110:$H$1132</definedName>
    <definedName name="_24" localSheetId="4">'[12]MASTER_RATE ANALYSIS'!$A$1110:$H$1132</definedName>
    <definedName name="_24">'[13]MASTER_RATE ANALYSIS'!$A$1110:$H$1132</definedName>
    <definedName name="_24_l_4_1" localSheetId="3">#REF!</definedName>
    <definedName name="_24_l_4_1" localSheetId="4">#REF!</definedName>
    <definedName name="_24_l_4_1" localSheetId="5">#REF!</definedName>
    <definedName name="_24_l_4_1">#REF!</definedName>
    <definedName name="_241ProdCode4_Text_4_1" localSheetId="5">#REF!</definedName>
    <definedName name="_241ProdCode4_Text_4_1">#REF!</definedName>
    <definedName name="_242ProdCode5_4_1" localSheetId="5">#REF!</definedName>
    <definedName name="_242ProdCode5_4_1">#REF!</definedName>
    <definedName name="_243ProdCode5_Text_4_1" localSheetId="5">#REF!</definedName>
    <definedName name="_243ProdCode5_Text_4_1">#REF!</definedName>
    <definedName name="_24CABLE_4_1" localSheetId="5">#REF!</definedName>
    <definedName name="_24CABLE_4_1">#REF!</definedName>
    <definedName name="_25" localSheetId="3">'[12]MASTER_RATE ANALYSIS'!$A$1134:$H$1153</definedName>
    <definedName name="_25" localSheetId="4">'[12]MASTER_RATE ANALYSIS'!$A$1134:$H$1153</definedName>
    <definedName name="_25">'[13]MASTER_RATE ANALYSIS'!$A$1134:$H$1153</definedName>
    <definedName name="_25_p_1" localSheetId="3">#REF!</definedName>
    <definedName name="_25_p_1" localSheetId="4">#REF!</definedName>
    <definedName name="_25_p_1" localSheetId="5">#REF!</definedName>
    <definedName name="_25_p_1">#REF!</definedName>
    <definedName name="_254ProdPct1_4_1" localSheetId="5">#REF!</definedName>
    <definedName name="_254ProdPct1_4_1">#REF!</definedName>
    <definedName name="_25CALf_4_1" localSheetId="5">#REF!</definedName>
    <definedName name="_25CALf_4_1">#REF!</definedName>
    <definedName name="_26" localSheetId="3">'[12]MASTER_RATE ANALYSIS'!$A$1155:$H$1176</definedName>
    <definedName name="_26" localSheetId="4">'[12]MASTER_RATE ANALYSIS'!$A$1155:$H$1176</definedName>
    <definedName name="_26">'[13]MASTER_RATE ANALYSIS'!$A$1155:$H$1176</definedName>
    <definedName name="_26_p_4_1" localSheetId="3">#REF!</definedName>
    <definedName name="_26_p_4_1" localSheetId="4">#REF!</definedName>
    <definedName name="_26_p_4_1" localSheetId="5">#REF!</definedName>
    <definedName name="_26_p_4_1">#REF!</definedName>
    <definedName name="_265ProdPct2_4_1" localSheetId="5">#REF!</definedName>
    <definedName name="_265ProdPct2_4_1">#REF!</definedName>
    <definedName name="_26ChangeBy_4_1" localSheetId="5">#REF!</definedName>
    <definedName name="_26ChangeBy_4_1">#REF!</definedName>
    <definedName name="_27" localSheetId="3">'[12]MASTER_RATE ANALYSIS'!$A$1178:$H$1205</definedName>
    <definedName name="_27" localSheetId="4">'[12]MASTER_RATE ANALYSIS'!$A$1178:$H$1205</definedName>
    <definedName name="_27">'[13]MASTER_RATE ANALYSIS'!$A$1178:$H$1205</definedName>
    <definedName name="_276ProdPct3_4_1" localSheetId="3">#REF!</definedName>
    <definedName name="_276ProdPct3_4_1" localSheetId="4">#REF!</definedName>
    <definedName name="_276ProdPct3_4_1" localSheetId="5">#REF!</definedName>
    <definedName name="_276ProdPct3_4_1">#REF!</definedName>
    <definedName name="_277ProdPct4_4_1" localSheetId="5">#REF!</definedName>
    <definedName name="_277ProdPct4_4_1">#REF!</definedName>
    <definedName name="_278ProdPct5_4_1" localSheetId="5">#REF!</definedName>
    <definedName name="_278ProdPct5_4_1">#REF!</definedName>
    <definedName name="_279ProjAddress1_4_1" localSheetId="5">#REF!</definedName>
    <definedName name="_279ProjAddress1_4_1">#REF!</definedName>
    <definedName name="_27ChangeDate_4_1" localSheetId="5">#REF!</definedName>
    <definedName name="_27ChangeDate_4_1">#REF!</definedName>
    <definedName name="_28" localSheetId="3">'[12]MASTER_RATE ANALYSIS'!$A$1207:$H$1229</definedName>
    <definedName name="_28" localSheetId="4">'[12]MASTER_RATE ANALYSIS'!$A$1207:$H$1229</definedName>
    <definedName name="_28">'[13]MASTER_RATE ANALYSIS'!$A$1207:$H$1229</definedName>
    <definedName name="_280ProjAddress2_4_1" localSheetId="3">#REF!</definedName>
    <definedName name="_280ProjAddress2_4_1" localSheetId="4">#REF!</definedName>
    <definedName name="_280ProjAddress2_4_1" localSheetId="5">#REF!</definedName>
    <definedName name="_280ProjAddress2_4_1">#REF!</definedName>
    <definedName name="_281ProjCity_4_1" localSheetId="5">#REF!</definedName>
    <definedName name="_281ProjCity_4_1">#REF!</definedName>
    <definedName name="_282ProjCountry_4_1" localSheetId="5">#REF!</definedName>
    <definedName name="_282ProjCountry_4_1">#REF!</definedName>
    <definedName name="_283ProjCounty_4_1" localSheetId="5">#REF!</definedName>
    <definedName name="_283ProjCounty_4_1">#REF!</definedName>
    <definedName name="_284ProjName_4_1" localSheetId="5">#REF!</definedName>
    <definedName name="_284ProjName_4_1">#REF!</definedName>
    <definedName name="_285ProjNum_4_1" localSheetId="5">#REF!</definedName>
    <definedName name="_285ProjNum_4_1">#REF!</definedName>
    <definedName name="_286ProjPostal_4_1" localSheetId="5">#REF!</definedName>
    <definedName name="_286ProjPostal_4_1">#REF!</definedName>
    <definedName name="_287ProjState_4_1" localSheetId="5">#REF!</definedName>
    <definedName name="_287ProjState_4_1">#REF!</definedName>
    <definedName name="_28CompDate_4_1" localSheetId="5">#REF!</definedName>
    <definedName name="_28CompDate_4_1">#REF!</definedName>
    <definedName name="_29" localSheetId="3">'[12]MASTER_RATE ANALYSIS'!$A$1641:$H$1666</definedName>
    <definedName name="_29" localSheetId="4">'[12]MASTER_RATE ANALYSIS'!$A$1641:$H$1666</definedName>
    <definedName name="_29">'[13]MASTER_RATE ANALYSIS'!$A$1641:$H$1666</definedName>
    <definedName name="_298PSABillingMethod_4_1" localSheetId="3">#REF!</definedName>
    <definedName name="_298PSABillingMethod_4_1" localSheetId="4">#REF!</definedName>
    <definedName name="_298PSABillingMethod_4_1" localSheetId="5">#REF!</definedName>
    <definedName name="_298PSABillingMethod_4_1">#REF!</definedName>
    <definedName name="_299rim4_4_1" localSheetId="5">#REF!</definedName>
    <definedName name="_299rim4_4_1">#REF!</definedName>
    <definedName name="_29conf_4_1" localSheetId="5">#REF!</definedName>
    <definedName name="_29conf_4_1">#REF!</definedName>
    <definedName name="_2Excel_BuiltIn_Print_Area_1_1_1_1" localSheetId="5">#REF!</definedName>
    <definedName name="_2Excel_BuiltIn_Print_Area_1_1_1_1">#REF!</definedName>
    <definedName name="_2m_100" localSheetId="5">#REF!</definedName>
    <definedName name="_2m_100">#REF!</definedName>
    <definedName name="_2m_150" localSheetId="5">#REF!</definedName>
    <definedName name="_2m_150">#REF!</definedName>
    <definedName name="_2m_200" localSheetId="5">#REF!</definedName>
    <definedName name="_2m_200">#REF!</definedName>
    <definedName name="_2m_25" localSheetId="5">#REF!</definedName>
    <definedName name="_2m_25">#REF!</definedName>
    <definedName name="_2m_250" localSheetId="5">#REF!</definedName>
    <definedName name="_2m_250">#REF!</definedName>
    <definedName name="_2m_300" localSheetId="5">#REF!</definedName>
    <definedName name="_2m_300">#REF!</definedName>
    <definedName name="_2m_32" localSheetId="5">#REF!</definedName>
    <definedName name="_2m_32">#REF!</definedName>
    <definedName name="_2m_40" localSheetId="5">#REF!</definedName>
    <definedName name="_2m_40">#REF!</definedName>
    <definedName name="_2m_50" localSheetId="5">#REF!</definedName>
    <definedName name="_2m_50">#REF!</definedName>
    <definedName name="_2m_65" localSheetId="5">#REF!</definedName>
    <definedName name="_2m_65">#REF!</definedName>
    <definedName name="_2m_80" localSheetId="5">#REF!</definedName>
    <definedName name="_2m_80">#REF!</definedName>
    <definedName name="_3" localSheetId="3">'[12]MASTER_RATE ANALYSIS'!$A$404:$H$424</definedName>
    <definedName name="_3" localSheetId="4">'[12]MASTER_RATE ANALYSIS'!$A$404:$H$424</definedName>
    <definedName name="_3">'[13]MASTER_RATE ANALYSIS'!$A$404:$H$424</definedName>
    <definedName name="_3.1" localSheetId="3">#REF!</definedName>
    <definedName name="_3.1" localSheetId="4">#REF!</definedName>
    <definedName name="_3.1" localSheetId="5">#REF!</definedName>
    <definedName name="_3.1">#REF!</definedName>
    <definedName name="_3.10" localSheetId="5">#REF!</definedName>
    <definedName name="_3.10">#REF!</definedName>
    <definedName name="_3.11" localSheetId="5">#REF!</definedName>
    <definedName name="_3.11">#REF!</definedName>
    <definedName name="_3.12" localSheetId="5">#REF!</definedName>
    <definedName name="_3.12">#REF!</definedName>
    <definedName name="_3.13" localSheetId="5">#REF!</definedName>
    <definedName name="_3.13">#REF!</definedName>
    <definedName name="_3.14" localSheetId="5">#REF!</definedName>
    <definedName name="_3.14">#REF!</definedName>
    <definedName name="_3.15" localSheetId="5">#REF!</definedName>
    <definedName name="_3.15">#REF!</definedName>
    <definedName name="_3.16" localSheetId="5">#REF!</definedName>
    <definedName name="_3.16">#REF!</definedName>
    <definedName name="_3.17" localSheetId="5">#REF!</definedName>
    <definedName name="_3.17">#REF!</definedName>
    <definedName name="_3.2" localSheetId="5">#REF!</definedName>
    <definedName name="_3.2">#REF!</definedName>
    <definedName name="_3.3" localSheetId="5">#REF!</definedName>
    <definedName name="_3.3">#REF!</definedName>
    <definedName name="_3.4" localSheetId="5">#REF!</definedName>
    <definedName name="_3.4">#REF!</definedName>
    <definedName name="_3.5" localSheetId="5">#REF!</definedName>
    <definedName name="_3.5">#REF!</definedName>
    <definedName name="_3.6" localSheetId="5">#REF!</definedName>
    <definedName name="_3.6">#REF!</definedName>
    <definedName name="_3.7" localSheetId="5">#REF!</definedName>
    <definedName name="_3.7">#REF!</definedName>
    <definedName name="_3.8" localSheetId="5">#REF!</definedName>
    <definedName name="_3.8">#REF!</definedName>
    <definedName name="_3.9" localSheetId="5">#REF!</definedName>
    <definedName name="_3.9">#REF!</definedName>
    <definedName name="_3__123Graph_AChart_1Q" localSheetId="5" hidden="1">#REF!</definedName>
    <definedName name="_3__123Graph_AChart_1Q" hidden="1">#REF!</definedName>
    <definedName name="_3__123Graph_BAdmin_Expenses" localSheetId="5" hidden="1">#REF!</definedName>
    <definedName name="_3__123Graph_BAdmin_Expenses" hidden="1">#REF!</definedName>
    <definedName name="_3_l_1" localSheetId="5">#REF!</definedName>
    <definedName name="_3_l_1">#REF!</definedName>
    <definedName name="_30" localSheetId="3">'[12]MASTER_RATE ANALYSIS'!$A$1668:$H$1692</definedName>
    <definedName name="_30" localSheetId="4">'[12]MASTER_RATE ANALYSIS'!$A$1668:$H$1692</definedName>
    <definedName name="_30">'[13]MASTER_RATE ANALYSIS'!$A$1668:$H$1692</definedName>
    <definedName name="_300SalesMgr_4_1" localSheetId="3">#REF!</definedName>
    <definedName name="_300SalesMgr_4_1" localSheetId="4">#REF!</definedName>
    <definedName name="_300SalesMgr_4_1" localSheetId="5">#REF!</definedName>
    <definedName name="_300SalesMgr_4_1">#REF!</definedName>
    <definedName name="_301saud_4_1" localSheetId="5">#REF!</definedName>
    <definedName name="_301saud_4_1">#REF!</definedName>
    <definedName name="_302sauf_4_1" localSheetId="5">#REF!</definedName>
    <definedName name="_302sauf_4_1">#REF!</definedName>
    <definedName name="_303sauif_4_1" localSheetId="5">#REF!</definedName>
    <definedName name="_303sauif_4_1">#REF!</definedName>
    <definedName name="_304SelectedLanguage_4_1" localSheetId="5">#REF!</definedName>
    <definedName name="_304SelectedLanguage_4_1">#REF!</definedName>
    <definedName name="_30ContAmt_4_1" localSheetId="5">#REF!</definedName>
    <definedName name="_30ContAmt_4_1">#REF!</definedName>
    <definedName name="_31" localSheetId="3">'[12]MASTER_RATE ANALYSIS'!$A$1282:$H$1304</definedName>
    <definedName name="_31" localSheetId="4">'[12]MASTER_RATE ANALYSIS'!$A$1282:$H$1304</definedName>
    <definedName name="_31">'[13]MASTER_RATE ANALYSIS'!$A$1282:$H$1304</definedName>
    <definedName name="_315SiteID_4_1" localSheetId="3">#REF!</definedName>
    <definedName name="_315SiteID_4_1" localSheetId="4">#REF!</definedName>
    <definedName name="_315SiteID_4_1" localSheetId="5">#REF!</definedName>
    <definedName name="_315SiteID_4_1">#REF!</definedName>
    <definedName name="_31ContWithAcct_4_1" localSheetId="5">#REF!</definedName>
    <definedName name="_31ContWithAcct_4_1">#REF!</definedName>
    <definedName name="_32" localSheetId="3">'[12]MASTER_RATE ANALYSIS'!$A$1359:$H$1380</definedName>
    <definedName name="_32" localSheetId="4">'[12]MASTER_RATE ANALYSIS'!$A$1359:$H$1380</definedName>
    <definedName name="_32">'[13]MASTER_RATE ANALYSIS'!$A$1359:$H$1380</definedName>
    <definedName name="_326SiteType_4_1" localSheetId="3">#REF!</definedName>
    <definedName name="_326SiteType_4_1" localSheetId="4">#REF!</definedName>
    <definedName name="_326SiteType_4_1" localSheetId="5">#REF!</definedName>
    <definedName name="_326SiteType_4_1">#REF!</definedName>
    <definedName name="_327SmallProj_4_1" localSheetId="5">#REF!</definedName>
    <definedName name="_327SmallProj_4_1">#REF!</definedName>
    <definedName name="_328SmallProj_Text_4_1" localSheetId="5">#REF!</definedName>
    <definedName name="_328SmallProj_Text_4_1">#REF!</definedName>
    <definedName name="_329SP1Branch_4_1" localSheetId="5">#REF!</definedName>
    <definedName name="_329SP1Branch_4_1">#REF!</definedName>
    <definedName name="_32ContWithName_4_1" localSheetId="5">#REF!</definedName>
    <definedName name="_32ContWithName_4_1">#REF!</definedName>
    <definedName name="_33" localSheetId="3">'[12]MASTER_RATE ANALYSIS'!$A$1383:$H$1405</definedName>
    <definedName name="_33" localSheetId="4">'[12]MASTER_RATE ANALYSIS'!$A$1383:$H$1405</definedName>
    <definedName name="_33">'[13]MASTER_RATE ANALYSIS'!$A$1383:$H$1405</definedName>
    <definedName name="_330SP1Credit_4_1" localSheetId="3">#REF!</definedName>
    <definedName name="_330SP1Credit_4_1" localSheetId="4">#REF!</definedName>
    <definedName name="_330SP1Credit_4_1" localSheetId="5">#REF!</definedName>
    <definedName name="_330SP1Credit_4_1">#REF!</definedName>
    <definedName name="_331SP1Name_4_1" localSheetId="5">#REF!</definedName>
    <definedName name="_331SP1Name_4_1">#REF!</definedName>
    <definedName name="_332SP1Number_4_1" localSheetId="5">#REF!</definedName>
    <definedName name="_332SP1Number_4_1">#REF!</definedName>
    <definedName name="_33ContWithPrio_4_1" localSheetId="5">#REF!</definedName>
    <definedName name="_33ContWithPrio_4_1">#REF!</definedName>
    <definedName name="_34" localSheetId="3">'[12]MASTER_RATE ANALYSIS'!$A$1407:$H$1429</definedName>
    <definedName name="_34" localSheetId="4">'[12]MASTER_RATE ANALYSIS'!$A$1407:$H$1429</definedName>
    <definedName name="_34">'[13]MASTER_RATE ANALYSIS'!$A$1407:$H$1429</definedName>
    <definedName name="_343SP2Branch_4_1" localSheetId="3">#REF!</definedName>
    <definedName name="_343SP2Branch_4_1" localSheetId="4">#REF!</definedName>
    <definedName name="_343SP2Branch_4_1" localSheetId="5">#REF!</definedName>
    <definedName name="_343SP2Branch_4_1">#REF!</definedName>
    <definedName name="_34ContWithPrio_Text_4_1" localSheetId="5">#REF!</definedName>
    <definedName name="_34ContWithPrio_Text_4_1">#REF!</definedName>
    <definedName name="_35" localSheetId="3">'[12]MASTER_RATE ANALYSIS'!$A$1563:$H$1588</definedName>
    <definedName name="_35" localSheetId="4">'[12]MASTER_RATE ANALYSIS'!$A$1563:$H$1588</definedName>
    <definedName name="_35">'[13]MASTER_RATE ANALYSIS'!$A$1563:$H$1588</definedName>
    <definedName name="_354SP2Credit_4_1" localSheetId="3">#REF!</definedName>
    <definedName name="_354SP2Credit_4_1" localSheetId="4">#REF!</definedName>
    <definedName name="_354SP2Credit_4_1" localSheetId="5">#REF!</definedName>
    <definedName name="_354SP2Credit_4_1">#REF!</definedName>
    <definedName name="_35CONum_4_1" localSheetId="5">#REF!</definedName>
    <definedName name="_35CONum_4_1">#REF!</definedName>
    <definedName name="_36" localSheetId="3">'[12]MASTER_RATE ANALYSIS'!$A$1590:$H$1611</definedName>
    <definedName name="_36" localSheetId="4">'[12]MASTER_RATE ANALYSIS'!$A$1590:$H$1611</definedName>
    <definedName name="_36">'[13]MASTER_RATE ANALYSIS'!$A$1590:$H$1611</definedName>
    <definedName name="_365SP2Name_4_1" localSheetId="3">#REF!</definedName>
    <definedName name="_365SP2Name_4_1" localSheetId="4">#REF!</definedName>
    <definedName name="_365SP2Name_4_1" localSheetId="5">#REF!</definedName>
    <definedName name="_365SP2Name_4_1">#REF!</definedName>
    <definedName name="_36CorpClient_4_1" localSheetId="5">#REF!</definedName>
    <definedName name="_36CorpClient_4_1">#REF!</definedName>
    <definedName name="_37" localSheetId="3">'[12]MASTER_RATE ANALYSIS'!$A$1613:$H$1639</definedName>
    <definedName name="_37" localSheetId="4">'[12]MASTER_RATE ANALYSIS'!$A$1613:$H$1639</definedName>
    <definedName name="_37">'[13]MASTER_RATE ANALYSIS'!$A$1613:$H$1639</definedName>
    <definedName name="_376SP2Number_4_1" localSheetId="3">#REF!</definedName>
    <definedName name="_376SP2Number_4_1" localSheetId="4">#REF!</definedName>
    <definedName name="_376SP2Number_4_1" localSheetId="5">#REF!</definedName>
    <definedName name="_376SP2Number_4_1">#REF!</definedName>
    <definedName name="_37AcctName_4_1" localSheetId="5">#REF!</definedName>
    <definedName name="_37AcctName_4_1">#REF!</definedName>
    <definedName name="_37CorpClient_Text_4_1" localSheetId="5">#REF!</definedName>
    <definedName name="_37CorpClient_Text_4_1">#REF!</definedName>
    <definedName name="_38" localSheetId="3">'[12]MASTER_RATE ANALYSIS'!$A$1694:$H$1716</definedName>
    <definedName name="_38" localSheetId="4">'[12]MASTER_RATE ANALYSIS'!$A$1694:$H$1716</definedName>
    <definedName name="_38">'[13]MASTER_RATE ANALYSIS'!$A$1694:$H$1716</definedName>
    <definedName name="_387SP3Branch_4_1" localSheetId="3">#REF!</definedName>
    <definedName name="_387SP3Branch_4_1" localSheetId="4">#REF!</definedName>
    <definedName name="_387SP3Branch_4_1" localSheetId="5">#REF!</definedName>
    <definedName name="_387SP3Branch_4_1">#REF!</definedName>
    <definedName name="_38CURR_4_1" localSheetId="5">#REF!</definedName>
    <definedName name="_38CURR_4_1">#REF!</definedName>
    <definedName name="_39" localSheetId="3">'[12]MASTER_RATE ANALYSIS'!$A$1769:$H$1792</definedName>
    <definedName name="_39" localSheetId="4">'[12]MASTER_RATE ANALYSIS'!$A$1769:$H$1792</definedName>
    <definedName name="_39">'[13]MASTER_RATE ANALYSIS'!$A$1769:$H$1792</definedName>
    <definedName name="_398SP3Credit_4_1" localSheetId="3">#REF!</definedName>
    <definedName name="_398SP3Credit_4_1" localSheetId="4">#REF!</definedName>
    <definedName name="_398SP3Credit_4_1" localSheetId="5">#REF!</definedName>
    <definedName name="_398SP3Credit_4_1">#REF!</definedName>
    <definedName name="_39CurrencyRate_4_1" localSheetId="5">#REF!</definedName>
    <definedName name="_39CurrencyRate_4_1">#REF!</definedName>
    <definedName name="_3m_100" localSheetId="5">#REF!</definedName>
    <definedName name="_3m_100">#REF!</definedName>
    <definedName name="_3m_150" localSheetId="5">#REF!</definedName>
    <definedName name="_3m_150">#REF!</definedName>
    <definedName name="_3m_200" localSheetId="5">#REF!</definedName>
    <definedName name="_3m_200">#REF!</definedName>
    <definedName name="_3m_25" localSheetId="5">#REF!</definedName>
    <definedName name="_3m_25">#REF!</definedName>
    <definedName name="_3m_250" localSheetId="5">#REF!</definedName>
    <definedName name="_3m_250">#REF!</definedName>
    <definedName name="_3m_300" localSheetId="5">#REF!</definedName>
    <definedName name="_3m_300">#REF!</definedName>
    <definedName name="_3m_32" localSheetId="5">#REF!</definedName>
    <definedName name="_3m_32">#REF!</definedName>
    <definedName name="_3m_40" localSheetId="5">#REF!</definedName>
    <definedName name="_3m_40">#REF!</definedName>
    <definedName name="_3m_50" localSheetId="5">#REF!</definedName>
    <definedName name="_3m_50">#REF!</definedName>
    <definedName name="_3m_65" localSheetId="5">#REF!</definedName>
    <definedName name="_3m_65">#REF!</definedName>
    <definedName name="_3m_80" localSheetId="5">#REF!</definedName>
    <definedName name="_3m_80">#REF!</definedName>
    <definedName name="_4" localSheetId="3">'[12]MASTER_RATE ANALYSIS'!$A$426:$H$448</definedName>
    <definedName name="_4" localSheetId="4">'[12]MASTER_RATE ANALYSIS'!$A$426:$H$448</definedName>
    <definedName name="_4">'[13]MASTER_RATE ANALYSIS'!$A$426:$H$448</definedName>
    <definedName name="_4__123Graph_BChart_1Q" localSheetId="3" hidden="1">#REF!</definedName>
    <definedName name="_4__123Graph_BChart_1Q" localSheetId="4" hidden="1">#REF!</definedName>
    <definedName name="_4__123Graph_BChart_1Q" localSheetId="5" hidden="1">#REF!</definedName>
    <definedName name="_4__123Graph_BChart_1Q" hidden="1">#REF!</definedName>
    <definedName name="_4__123Graph_BService_Expense" localSheetId="5" hidden="1">#REF!</definedName>
    <definedName name="_4__123Graph_BService_Expense" hidden="1">#REF!</definedName>
    <definedName name="_4_l_4_1" localSheetId="5">#REF!</definedName>
    <definedName name="_4_l_4_1">#REF!</definedName>
    <definedName name="_40" localSheetId="3">'[12]MASTER_RATE ANALYSIS'!$A$1794:$H$1816</definedName>
    <definedName name="_40" localSheetId="4">'[12]MASTER_RATE ANALYSIS'!$A$1794:$H$1816</definedName>
    <definedName name="_40">'[13]MASTER_RATE ANALYSIS'!$A$1794:$H$1816</definedName>
    <definedName name="_409SP3Name_4_1" localSheetId="3">#REF!</definedName>
    <definedName name="_409SP3Name_4_1" localSheetId="4">#REF!</definedName>
    <definedName name="_409SP3Name_4_1" localSheetId="5">#REF!</definedName>
    <definedName name="_409SP3Name_4_1">#REF!</definedName>
    <definedName name="_40dim4_4_1" localSheetId="5">#REF!</definedName>
    <definedName name="_40dim4_4_1">#REF!</definedName>
    <definedName name="_41" localSheetId="3">'[12]MASTER_RATE ANALYSIS'!$A$1431:$H$1456</definedName>
    <definedName name="_41" localSheetId="4">'[12]MASTER_RATE ANALYSIS'!$A$1431:$H$1456</definedName>
    <definedName name="_41">'[13]MASTER_RATE ANALYSIS'!$A$1431:$H$1456</definedName>
    <definedName name="_41EngAddress_4_1" localSheetId="3">#REF!</definedName>
    <definedName name="_41EngAddress_4_1" localSheetId="4">#REF!</definedName>
    <definedName name="_41EngAddress_4_1" localSheetId="5">#REF!</definedName>
    <definedName name="_41EngAddress_4_1">#REF!</definedName>
    <definedName name="_42" localSheetId="3">'[12]MASTER_RATE ANALYSIS'!$A$1458:$H$1482</definedName>
    <definedName name="_42" localSheetId="4">'[12]MASTER_RATE ANALYSIS'!$A$1458:$H$1482</definedName>
    <definedName name="_42">'[13]MASTER_RATE ANALYSIS'!$A$1458:$H$1482</definedName>
    <definedName name="_420SP3Number_4_1" localSheetId="3">#REF!</definedName>
    <definedName name="_420SP3Number_4_1" localSheetId="4">#REF!</definedName>
    <definedName name="_420SP3Number_4_1" localSheetId="5">#REF!</definedName>
    <definedName name="_420SP3Number_4_1">#REF!</definedName>
    <definedName name="_42EngCity_4_1" localSheetId="5">#REF!</definedName>
    <definedName name="_42EngCity_4_1">#REF!</definedName>
    <definedName name="_43" localSheetId="3">'[12]MASTER_RATE ANALYSIS'!$A$1818:$H$1840</definedName>
    <definedName name="_43" localSheetId="4">'[12]MASTER_RATE ANALYSIS'!$A$1818:$H$1840</definedName>
    <definedName name="_43">'[13]MASTER_RATE ANALYSIS'!$A$1818:$H$1840</definedName>
    <definedName name="_431SP4Branch_4_1" localSheetId="3">#REF!</definedName>
    <definedName name="_431SP4Branch_4_1" localSheetId="4">#REF!</definedName>
    <definedName name="_431SP4Branch_4_1" localSheetId="5">#REF!</definedName>
    <definedName name="_431SP4Branch_4_1">#REF!</definedName>
    <definedName name="_43EngName_4_1" localSheetId="5">#REF!</definedName>
    <definedName name="_43EngName_4_1">#REF!</definedName>
    <definedName name="_44" localSheetId="3">'[12]MASTER_RATE ANALYSIS'!$A$1537:$H$1561</definedName>
    <definedName name="_44" localSheetId="4">'[12]MASTER_RATE ANALYSIS'!$A$1537:$H$1561</definedName>
    <definedName name="_44">'[13]MASTER_RATE ANALYSIS'!$A$1537:$H$1561</definedName>
    <definedName name="_442SP4Credit_4_1" localSheetId="3">#REF!</definedName>
    <definedName name="_442SP4Credit_4_1" localSheetId="4">#REF!</definedName>
    <definedName name="_442SP4Credit_4_1" localSheetId="5">#REF!</definedName>
    <definedName name="_442SP4Credit_4_1">#REF!</definedName>
    <definedName name="_443SP4Name_4_1" localSheetId="5">#REF!</definedName>
    <definedName name="_443SP4Name_4_1">#REF!</definedName>
    <definedName name="_44EngPostal_4_1" localSheetId="5">#REF!</definedName>
    <definedName name="_44EngPostal_4_1">#REF!</definedName>
    <definedName name="_45" localSheetId="3">'[12]MASTER_RATE ANALYSIS'!$A$1842:$H$1864</definedName>
    <definedName name="_45" localSheetId="4">'[12]MASTER_RATE ANALYSIS'!$A$1842:$H$1864</definedName>
    <definedName name="_45">'[13]MASTER_RATE ANALYSIS'!$A$1842:$H$1864</definedName>
    <definedName name="_454SP4Number_4_1" localSheetId="3">#REF!</definedName>
    <definedName name="_454SP4Number_4_1" localSheetId="4">#REF!</definedName>
    <definedName name="_454SP4Number_4_1" localSheetId="5">#REF!</definedName>
    <definedName name="_454SP4Number_4_1">#REF!</definedName>
    <definedName name="_45EngPrio_4_1" localSheetId="5">#REF!</definedName>
    <definedName name="_45EngPrio_4_1">#REF!</definedName>
    <definedName name="_46" localSheetId="3">'[12]MASTER_RATE ANALYSIS'!$A$1866:$H$1889</definedName>
    <definedName name="_46" localSheetId="4">'[12]MASTER_RATE ANALYSIS'!$A$1866:$H$1889</definedName>
    <definedName name="_46">'[13]MASTER_RATE ANALYSIS'!$A$1866:$H$1889</definedName>
    <definedName name="_465SP5Branch_4_1" localSheetId="3">#REF!</definedName>
    <definedName name="_465SP5Branch_4_1" localSheetId="4">#REF!</definedName>
    <definedName name="_465SP5Branch_4_1" localSheetId="5">#REF!</definedName>
    <definedName name="_465SP5Branch_4_1">#REF!</definedName>
    <definedName name="_46EngPrio_Text_4_1" localSheetId="5">#REF!</definedName>
    <definedName name="_46EngPrio_Text_4_1">#REF!</definedName>
    <definedName name="_47" localSheetId="3">'[12]MASTER_RATE ANALYSIS'!$A$1913:$H$1938</definedName>
    <definedName name="_47" localSheetId="4">'[12]MASTER_RATE ANALYSIS'!$A$1913:$H$1938</definedName>
    <definedName name="_47">'[13]MASTER_RATE ANALYSIS'!$A$1913:$H$1938</definedName>
    <definedName name="_476SP5Credit_4_1" localSheetId="3">#REF!</definedName>
    <definedName name="_476SP5Credit_4_1" localSheetId="4">#REF!</definedName>
    <definedName name="_476SP5Credit_4_1" localSheetId="5">#REF!</definedName>
    <definedName name="_476SP5Credit_4_1">#REF!</definedName>
    <definedName name="_47EngState_4_1" localSheetId="5">#REF!</definedName>
    <definedName name="_47EngState_4_1">#REF!</definedName>
    <definedName name="_48" localSheetId="3">'[12]MASTER_RATE ANALYSIS'!$A$1940:$H$1962</definedName>
    <definedName name="_48" localSheetId="4">'[12]MASTER_RATE ANALYSIS'!$A$1940:$H$1962</definedName>
    <definedName name="_48">'[13]MASTER_RATE ANALYSIS'!$A$1940:$H$1962</definedName>
    <definedName name="_487SP5Name_4_1" localSheetId="3">#REF!</definedName>
    <definedName name="_487SP5Name_4_1" localSheetId="4">#REF!</definedName>
    <definedName name="_487SP5Name_4_1" localSheetId="5">#REF!</definedName>
    <definedName name="_487SP5Name_4_1">#REF!</definedName>
    <definedName name="_48AcctPrio_4_1" localSheetId="5">#REF!</definedName>
    <definedName name="_48AcctPrio_4_1">#REF!</definedName>
    <definedName name="_48EstCost_4_1" localSheetId="5">#REF!</definedName>
    <definedName name="_48EstCost_4_1">#REF!</definedName>
    <definedName name="_49" localSheetId="3">'[12]MASTER_RATE ANALYSIS'!$A$1964:$H$1986</definedName>
    <definedName name="_49" localSheetId="4">'[12]MASTER_RATE ANALYSIS'!$A$1964:$H$1986</definedName>
    <definedName name="_49">'[13]MASTER_RATE ANALYSIS'!$A$1964:$H$1986</definedName>
    <definedName name="_498SP5Number_4_1" localSheetId="3">#REF!</definedName>
    <definedName name="_498SP5Number_4_1" localSheetId="4">#REF!</definedName>
    <definedName name="_498SP5Number_4_1" localSheetId="5">#REF!</definedName>
    <definedName name="_498SP5Number_4_1">#REF!</definedName>
    <definedName name="_499SpecClass_4_1" localSheetId="5">#REF!</definedName>
    <definedName name="_499SpecClass_4_1">#REF!</definedName>
    <definedName name="_49eu_4_1" localSheetId="5">#REF!</definedName>
    <definedName name="_49eu_4_1">#REF!</definedName>
    <definedName name="_5" localSheetId="3">'[12]MASTER_RATE ANALYSIS'!$A$474:$H$495</definedName>
    <definedName name="_5" localSheetId="4">'[12]MASTER_RATE ANALYSIS'!$A$474:$H$495</definedName>
    <definedName name="_5">'[13]MASTER_RATE ANALYSIS'!$A$474:$H$495</definedName>
    <definedName name="_5.0_Hire_and_running_charges_of_winch___grab" localSheetId="3">[19]SOR!#REF!</definedName>
    <definedName name="_5.0_Hire_and_running_charges_of_winch___grab" localSheetId="4">[19]SOR!#REF!</definedName>
    <definedName name="_5.0_Hire_and_running_charges_of_winch___grab" localSheetId="5">[19]SOR!#REF!</definedName>
    <definedName name="_5.0_Hire_and_running_charges_of_winch___grab">[19]SOR!#REF!</definedName>
    <definedName name="_5__123Graph_XAdmin_Expenses" localSheetId="3" hidden="1">#REF!</definedName>
    <definedName name="_5__123Graph_XAdmin_Expenses" localSheetId="4" hidden="1">#REF!</definedName>
    <definedName name="_5__123Graph_XAdmin_Expenses" localSheetId="5" hidden="1">#REF!</definedName>
    <definedName name="_5__123Graph_XAdmin_Expenses" hidden="1">#REF!</definedName>
    <definedName name="_5_p_1" localSheetId="5">#REF!</definedName>
    <definedName name="_5_p_1">#REF!</definedName>
    <definedName name="_50" localSheetId="3">'[12]MASTER_RATE ANALYSIS'!$A$1988:$H$2010</definedName>
    <definedName name="_50" localSheetId="4">'[12]MASTER_RATE ANALYSIS'!$A$1988:$H$2010</definedName>
    <definedName name="_50">'[13]MASTER_RATE ANALYSIS'!$A$1988:$H$2010</definedName>
    <definedName name="_500SpecClass_Text_4_1" localSheetId="3">#REF!</definedName>
    <definedName name="_500SpecClass_Text_4_1" localSheetId="4">#REF!</definedName>
    <definedName name="_500SpecClass_Text_4_1" localSheetId="5">#REF!</definedName>
    <definedName name="_500SpecClass_Text_4_1">#REF!</definedName>
    <definedName name="_50Excel_BuiltIn_Print_Area_1" localSheetId="5">#REF!</definedName>
    <definedName name="_50Excel_BuiltIn_Print_Area_1">#REF!</definedName>
    <definedName name="_51" localSheetId="3">'[12]MASTER_RATE ANALYSIS'!$A$2012:$H$2037</definedName>
    <definedName name="_51" localSheetId="4">'[12]MASTER_RATE ANALYSIS'!$A$2012:$H$2037</definedName>
    <definedName name="_51">'[13]MASTER_RATE ANALYSIS'!$A$2012:$H$2037</definedName>
    <definedName name="_511SpecEnv1_4_1" localSheetId="3">#REF!</definedName>
    <definedName name="_511SpecEnv1_4_1" localSheetId="4">#REF!</definedName>
    <definedName name="_511SpecEnv1_4_1" localSheetId="5">#REF!</definedName>
    <definedName name="_511SpecEnv1_4_1">#REF!</definedName>
    <definedName name="_51Excel_BuiltIn_Print_Titles_3_4_1" localSheetId="3">'[14]INDIGINEOUS ITEMS '!#REF!</definedName>
    <definedName name="_51Excel_BuiltIn_Print_Titles_3_4_1" localSheetId="4">'[14]INDIGINEOUS ITEMS '!#REF!</definedName>
    <definedName name="_51Excel_BuiltIn_Print_Titles_3_4_1" localSheetId="5">'[15]INDIGINEOUS ITEMS '!#REF!</definedName>
    <definedName name="_51Excel_BuiltIn_Print_Titles_3_4_1">'[16]INDIGINEOUS ITEMS '!#REF!</definedName>
    <definedName name="_52" localSheetId="3">'[12]MASTER_RATE ANALYSIS'!$A$2039:$H$2060</definedName>
    <definedName name="_52" localSheetId="4">'[12]MASTER_RATE ANALYSIS'!$A$2039:$H$2060</definedName>
    <definedName name="_52">'[13]MASTER_RATE ANALYSIS'!$A$2039:$H$2060</definedName>
    <definedName name="_522SpecEnv1_Text_4_1" localSheetId="3">#REF!</definedName>
    <definedName name="_522SpecEnv1_Text_4_1" localSheetId="4">#REF!</definedName>
    <definedName name="_522SpecEnv1_Text_4_1" localSheetId="5">#REF!</definedName>
    <definedName name="_522SpecEnv1_Text_4_1">#REF!</definedName>
    <definedName name="_52FiscalIDNum_4_1" localSheetId="5">#REF!</definedName>
    <definedName name="_52FiscalIDNum_4_1">#REF!</definedName>
    <definedName name="_53" localSheetId="3">'[12]MASTER_RATE ANALYSIS'!$A$2062:$H$2086</definedName>
    <definedName name="_53" localSheetId="4">'[12]MASTER_RATE ANALYSIS'!$A$2062:$H$2086</definedName>
    <definedName name="_53">'[13]MASTER_RATE ANALYSIS'!$A$2062:$H$2086</definedName>
    <definedName name="_533SpecEnv2_4_1" localSheetId="3">#REF!</definedName>
    <definedName name="_533SpecEnv2_4_1" localSheetId="4">#REF!</definedName>
    <definedName name="_533SpecEnv2_4_1" localSheetId="5">#REF!</definedName>
    <definedName name="_533SpecEnv2_4_1">#REF!</definedName>
    <definedName name="_53FormTitle_4_1" localSheetId="5">#REF!</definedName>
    <definedName name="_53FormTitle_4_1">#REF!</definedName>
    <definedName name="_54" localSheetId="3">'[12]MASTER_RATE ANALYSIS'!$A$2089:$H$2112</definedName>
    <definedName name="_54" localSheetId="4">'[12]MASTER_RATE ANALYSIS'!$A$2089:$H$2112</definedName>
    <definedName name="_54">'[13]MASTER_RATE ANALYSIS'!$A$2089:$H$2112</definedName>
    <definedName name="_544SpecEnv2_Text_4_1" localSheetId="3">#REF!</definedName>
    <definedName name="_544SpecEnv2_Text_4_1" localSheetId="4">#REF!</definedName>
    <definedName name="_544SpecEnv2_Text_4_1" localSheetId="5">#REF!</definedName>
    <definedName name="_544SpecEnv2_Text_4_1">#REF!</definedName>
    <definedName name="_545SPLR_4_1" localSheetId="5">#REF!</definedName>
    <definedName name="_545SPLR_4_1">#REF!</definedName>
    <definedName name="_54GMAmount_4_1" localSheetId="5">#REF!</definedName>
    <definedName name="_54GMAmount_4_1">#REF!</definedName>
    <definedName name="_55" localSheetId="3">'[12]MASTER_RATE ANALYSIS'!$A$2115:$H$2138</definedName>
    <definedName name="_55" localSheetId="4">'[12]MASTER_RATE ANALYSIS'!$A$2115:$H$2138</definedName>
    <definedName name="_55">'[13]MASTER_RATE ANALYSIS'!$A$2115:$H$2138</definedName>
    <definedName name="_556SrvcCode1_4_1" localSheetId="3">#REF!</definedName>
    <definedName name="_556SrvcCode1_4_1" localSheetId="4">#REF!</definedName>
    <definedName name="_556SrvcCode1_4_1" localSheetId="5">#REF!</definedName>
    <definedName name="_556SrvcCode1_4_1">#REF!</definedName>
    <definedName name="_55GMPercent_4_1" localSheetId="5">#REF!</definedName>
    <definedName name="_55GMPercent_4_1">#REF!</definedName>
    <definedName name="_56" localSheetId="3">'[12]MASTER_RATE ANALYSIS'!$A$2140:$H$2163</definedName>
    <definedName name="_56" localSheetId="4">'[12]MASTER_RATE ANALYSIS'!$A$2140:$H$2163</definedName>
    <definedName name="_56">'[13]MASTER_RATE ANALYSIS'!$A$2140:$H$2163</definedName>
    <definedName name="_567SrvcCode1_Text_4_1" localSheetId="3">#REF!</definedName>
    <definedName name="_567SrvcCode1_Text_4_1" localSheetId="4">#REF!</definedName>
    <definedName name="_567SrvcCode1_Text_4_1" localSheetId="5">#REF!</definedName>
    <definedName name="_567SrvcCode1_Text_4_1">#REF!</definedName>
    <definedName name="_56Headings_4_1" localSheetId="3">[17]Headings!$A$2:$K$123</definedName>
    <definedName name="_56Headings_4_1" localSheetId="4">[17]Headings!$A$2:$K$123</definedName>
    <definedName name="_56Headings_4_1">[18]Headings!$A$2:$K$123</definedName>
    <definedName name="_57" localSheetId="3">'[12]MASTER_RATE ANALYSIS'!$A$2165:$H$2187</definedName>
    <definedName name="_57" localSheetId="4">'[12]MASTER_RATE ANALYSIS'!$A$2165:$H$2187</definedName>
    <definedName name="_57">'[13]MASTER_RATE ANALYSIS'!$A$2165:$H$2187</definedName>
    <definedName name="_578SrvcCode2_4_1" localSheetId="3">#REF!</definedName>
    <definedName name="_578SrvcCode2_4_1" localSheetId="4">#REF!</definedName>
    <definedName name="_578SrvcCode2_4_1" localSheetId="5">#REF!</definedName>
    <definedName name="_578SrvcCode2_4_1">#REF!</definedName>
    <definedName name="_57indf_4_1" localSheetId="5">#REF!</definedName>
    <definedName name="_57indf_4_1">#REF!</definedName>
    <definedName name="_58" localSheetId="3">'[12]MASTER_RATE ANALYSIS'!$A$2190:$H$2214</definedName>
    <definedName name="_58" localSheetId="4">'[12]MASTER_RATE ANALYSIS'!$A$2190:$H$2214</definedName>
    <definedName name="_58">'[13]MASTER_RATE ANALYSIS'!$A$2190:$H$2214</definedName>
    <definedName name="_589SrvcCode2_Text_4_1" localSheetId="3">#REF!</definedName>
    <definedName name="_589SrvcCode2_Text_4_1" localSheetId="4">#REF!</definedName>
    <definedName name="_589SrvcCode2_Text_4_1" localSheetId="5">#REF!</definedName>
    <definedName name="_589SrvcCode2_Text_4_1">#REF!</definedName>
    <definedName name="_58InstBillingMethod_4_1" localSheetId="5">#REF!</definedName>
    <definedName name="_58InstBillingMethod_4_1">#REF!</definedName>
    <definedName name="_59" localSheetId="3">'[12]MASTER_RATE ANALYSIS'!$A$2216:$H$2242</definedName>
    <definedName name="_59" localSheetId="4">'[12]MASTER_RATE ANALYSIS'!$A$2216:$H$2242</definedName>
    <definedName name="_59">'[13]MASTER_RATE ANALYSIS'!$A$2216:$H$2242</definedName>
    <definedName name="_59AcctPrio_Text_4_1" localSheetId="3">#REF!</definedName>
    <definedName name="_59AcctPrio_Text_4_1" localSheetId="4">#REF!</definedName>
    <definedName name="_59AcctPrio_Text_4_1" localSheetId="5">#REF!</definedName>
    <definedName name="_59AcctPrio_Text_4_1">#REF!</definedName>
    <definedName name="_59instf_4_1" localSheetId="5">#REF!</definedName>
    <definedName name="_59instf_4_1">#REF!</definedName>
    <definedName name="_6" localSheetId="3">'[12]MASTER_RATE ANALYSIS'!$A$497:$H$518</definedName>
    <definedName name="_6" localSheetId="4">'[12]MASTER_RATE ANALYSIS'!$A$497:$H$518</definedName>
    <definedName name="_6">'[13]MASTER_RATE ANALYSIS'!$A$497:$H$518</definedName>
    <definedName name="_6__123Graph_XService_Expense" localSheetId="3" hidden="1">#REF!</definedName>
    <definedName name="_6__123Graph_XService_Expense" localSheetId="4" hidden="1">#REF!</definedName>
    <definedName name="_6__123Graph_XService_Expense" localSheetId="5" hidden="1">#REF!</definedName>
    <definedName name="_6__123Graph_XService_Expense" hidden="1">#REF!</definedName>
    <definedName name="_6_p_4_1" localSheetId="5">#REF!</definedName>
    <definedName name="_6_p_4_1">#REF!</definedName>
    <definedName name="_60" localSheetId="3">'[12]MASTER_RATE ANALYSIS'!$A$2244:$H$2272</definedName>
    <definedName name="_60" localSheetId="4">'[12]MASTER_RATE ANALYSIS'!$A$2244:$H$2272</definedName>
    <definedName name="_60">'[13]MASTER_RATE ANALYSIS'!$A$2244:$H$2272</definedName>
    <definedName name="_600SrvcCode3_4_1" localSheetId="3">#REF!</definedName>
    <definedName name="_600SrvcCode3_4_1" localSheetId="4">#REF!</definedName>
    <definedName name="_600SrvcCode3_4_1" localSheetId="5">#REF!</definedName>
    <definedName name="_600SrvcCode3_4_1">#REF!</definedName>
    <definedName name="_60BidClass_4_1" localSheetId="5">#REF!</definedName>
    <definedName name="_60BidClass_4_1">#REF!</definedName>
    <definedName name="_60MarketType_4_1" localSheetId="5">#REF!</definedName>
    <definedName name="_60MarketType_4_1">#REF!</definedName>
    <definedName name="_61" localSheetId="3">'[12]MASTER_RATE ANALYSIS'!$A$2303:$H$2331</definedName>
    <definedName name="_61" localSheetId="4">'[12]MASTER_RATE ANALYSIS'!$A$2303:$H$2331</definedName>
    <definedName name="_61">'[13]MASTER_RATE ANALYSIS'!$A$2303:$H$2331</definedName>
    <definedName name="_611SrvcCode3_Text_4_1" localSheetId="3">#REF!</definedName>
    <definedName name="_611SrvcCode3_Text_4_1" localSheetId="4">#REF!</definedName>
    <definedName name="_611SrvcCode3_Text_4_1" localSheetId="5">#REF!</definedName>
    <definedName name="_611SrvcCode3_Text_4_1">#REF!</definedName>
    <definedName name="_612SrvcCode4_4_1" localSheetId="5">#REF!</definedName>
    <definedName name="_612SrvcCode4_4_1">#REF!</definedName>
    <definedName name="_613SrvcCode4_Text_4_1" localSheetId="5">#REF!</definedName>
    <definedName name="_613SrvcCode4_Text_4_1">#REF!</definedName>
    <definedName name="_614SrvcCode5_4_1" localSheetId="5">#REF!</definedName>
    <definedName name="_614SrvcCode5_4_1">#REF!</definedName>
    <definedName name="_615SrvcCode5_Text_4_1" localSheetId="5">#REF!</definedName>
    <definedName name="_615SrvcCode5_Text_4_1">#REF!</definedName>
    <definedName name="_616StartDate_4_1" localSheetId="5">#REF!</definedName>
    <definedName name="_616StartDate_4_1">#REF!</definedName>
    <definedName name="_617swf_4_1" localSheetId="5">#REF!</definedName>
    <definedName name="_617swf_4_1">#REF!</definedName>
    <definedName name="_618TierCode_4_1" localSheetId="5">#REF!</definedName>
    <definedName name="_618TierCode_4_1">#REF!</definedName>
    <definedName name="_619TierCode_Text_4_1" localSheetId="5">#REF!</definedName>
    <definedName name="_619TierCode_Text_4_1">#REF!</definedName>
    <definedName name="_61BidClass_Text_4_1" localSheetId="5">#REF!</definedName>
    <definedName name="_61BidClass_Text_4_1">#REF!</definedName>
    <definedName name="_61MarketType_Text_4_1" localSheetId="5">#REF!</definedName>
    <definedName name="_61MarketType_Text_4_1">#REF!</definedName>
    <definedName name="_62" localSheetId="3">'[12]MASTER_RATE ANALYSIS'!$A$2333:$H$2361</definedName>
    <definedName name="_62" localSheetId="4">'[12]MASTER_RATE ANALYSIS'!$A$2333:$H$2361</definedName>
    <definedName name="_62">'[13]MASTER_RATE ANALYSIS'!$A$2333:$H$2361</definedName>
    <definedName name="_620vatf_4_1" localSheetId="3">#REF!</definedName>
    <definedName name="_620vatf_4_1" localSheetId="4">#REF!</definedName>
    <definedName name="_620vatf_4_1" localSheetId="5">#REF!</definedName>
    <definedName name="_620vatf_4_1">#REF!</definedName>
    <definedName name="_62nonmodular_4_1" localSheetId="5">#REF!</definedName>
    <definedName name="_62nonmodular_4_1">#REF!</definedName>
    <definedName name="_63" localSheetId="3">'[12]MASTER_RATE ANALYSIS'!$A$2363:$H$2391</definedName>
    <definedName name="_63" localSheetId="4">'[12]MASTER_RATE ANALYSIS'!$A$2363:$H$2391</definedName>
    <definedName name="_63">'[13]MASTER_RATE ANALYSIS'!$A$2363:$H$2391</definedName>
    <definedName name="_63OwnAcctNum_4_1" localSheetId="3">#REF!</definedName>
    <definedName name="_63OwnAcctNum_4_1" localSheetId="4">#REF!</definedName>
    <definedName name="_63OwnAcctNum_4_1" localSheetId="5">#REF!</definedName>
    <definedName name="_63OwnAcctNum_4_1">#REF!</definedName>
    <definedName name="_64" localSheetId="3">'[12]MASTER_RATE ANALYSIS'!$A$2393:$H$2418</definedName>
    <definedName name="_64" localSheetId="4">'[12]MASTER_RATE ANALYSIS'!$A$2393:$H$2418</definedName>
    <definedName name="_64">'[13]MASTER_RATE ANALYSIS'!$A$2393:$H$2418</definedName>
    <definedName name="_64po_4_1" localSheetId="3">#REF!</definedName>
    <definedName name="_64po_4_1" localSheetId="4">#REF!</definedName>
    <definedName name="_64po_4_1" localSheetId="5">#REF!</definedName>
    <definedName name="_64po_4_1">#REF!</definedName>
    <definedName name="_65" localSheetId="3">'[12]MASTER_RATE ANALYSIS'!$A$2420:$H$2447</definedName>
    <definedName name="_65" localSheetId="4">'[12]MASTER_RATE ANALYSIS'!$A$2420:$H$2447</definedName>
    <definedName name="_65">'[13]MASTER_RATE ANALYSIS'!$A$2420:$H$2447</definedName>
    <definedName name="_65PrimeAddress_4_1" localSheetId="3">#REF!</definedName>
    <definedName name="_65PrimeAddress_4_1" localSheetId="4">#REF!</definedName>
    <definedName name="_65PrimeAddress_4_1" localSheetId="5">#REF!</definedName>
    <definedName name="_65PrimeAddress_4_1">#REF!</definedName>
    <definedName name="_66" localSheetId="3">'[12]MASTER_RATE ANALYSIS'!$A$2449:$H$2476</definedName>
    <definedName name="_66" localSheetId="4">'[12]MASTER_RATE ANALYSIS'!$A$2449:$H$2476</definedName>
    <definedName name="_66">'[13]MASTER_RATE ANALYSIS'!$A$2449:$H$2476</definedName>
    <definedName name="_66PrimeCity_4_1" localSheetId="3">#REF!</definedName>
    <definedName name="_66PrimeCity_4_1" localSheetId="4">#REF!</definedName>
    <definedName name="_66PrimeCity_4_1" localSheetId="5">#REF!</definedName>
    <definedName name="_66PrimeCity_4_1">#REF!</definedName>
    <definedName name="_67" localSheetId="3">'[12]MASTER_RATE ANALYSIS'!$A$2504:$H$2551</definedName>
    <definedName name="_67" localSheetId="4">'[12]MASTER_RATE ANALYSIS'!$A$2504:$H$2551</definedName>
    <definedName name="_67">'[13]MASTER_RATE ANALYSIS'!$A$2504:$H$2551</definedName>
    <definedName name="_67PrimeName_4_1" localSheetId="3">#REF!</definedName>
    <definedName name="_67PrimeName_4_1" localSheetId="4">#REF!</definedName>
    <definedName name="_67PrimeName_4_1" localSheetId="5">#REF!</definedName>
    <definedName name="_67PrimeName_4_1">#REF!</definedName>
    <definedName name="_68" localSheetId="3">'[12]MASTER_RATE ANALYSIS'!$A$2553:$H$2601</definedName>
    <definedName name="_68" localSheetId="4">'[12]MASTER_RATE ANALYSIS'!$A$2553:$H$2601</definedName>
    <definedName name="_68">'[13]MASTER_RATE ANALYSIS'!$A$2553:$H$2601</definedName>
    <definedName name="_68PrimePostal_4_1" localSheetId="3">#REF!</definedName>
    <definedName name="_68PrimePostal_4_1" localSheetId="4">#REF!</definedName>
    <definedName name="_68PrimePostal_4_1" localSheetId="5">#REF!</definedName>
    <definedName name="_68PrimePostal_4_1">#REF!</definedName>
    <definedName name="_69" localSheetId="3">'[12]MASTER_RATE ANALYSIS'!$A$2603:$H$2648</definedName>
    <definedName name="_69" localSheetId="4">'[12]MASTER_RATE ANALYSIS'!$A$2603:$H$2648</definedName>
    <definedName name="_69">'[13]MASTER_RATE ANALYSIS'!$A$2603:$H$2648</definedName>
    <definedName name="_69PrimePrio_4_1" localSheetId="3">#REF!</definedName>
    <definedName name="_69PrimePrio_4_1" localSheetId="4">#REF!</definedName>
    <definedName name="_69PrimePrio_4_1" localSheetId="5">#REF!</definedName>
    <definedName name="_69PrimePrio_4_1">#REF!</definedName>
    <definedName name="_7" localSheetId="3">'[12]MASTER_RATE ANALYSIS'!$A$520:$H$541</definedName>
    <definedName name="_7" localSheetId="4">'[12]MASTER_RATE ANALYSIS'!$A$520:$H$541</definedName>
    <definedName name="_7">'[13]MASTER_RATE ANALYSIS'!$A$520:$H$541</definedName>
    <definedName name="_70" localSheetId="3">'[12]MASTER_RATE ANALYSIS'!$A$2650:$H$2697</definedName>
    <definedName name="_70" localSheetId="4">'[12]MASTER_RATE ANALYSIS'!$A$2650:$H$2697</definedName>
    <definedName name="_70">'[13]MASTER_RATE ANALYSIS'!$A$2650:$H$2697</definedName>
    <definedName name="_70PrimePrio_Text_4_1" localSheetId="3">#REF!</definedName>
    <definedName name="_70PrimePrio_Text_4_1" localSheetId="4">#REF!</definedName>
    <definedName name="_70PrimePrio_Text_4_1" localSheetId="5">#REF!</definedName>
    <definedName name="_70PrimePrio_Text_4_1">#REF!</definedName>
    <definedName name="_71" localSheetId="3">'[12]MASTER_RATE ANALYSIS'!$A$2699:$H$2748</definedName>
    <definedName name="_71" localSheetId="4">'[12]MASTER_RATE ANALYSIS'!$A$2699:$H$2748</definedName>
    <definedName name="_71">'[13]MASTER_RATE ANALYSIS'!$A$2699:$H$2748</definedName>
    <definedName name="_71PrimeState_4_1" localSheetId="3">#REF!</definedName>
    <definedName name="_71PrimeState_4_1" localSheetId="4">#REF!</definedName>
    <definedName name="_71PrimeState_4_1" localSheetId="5">#REF!</definedName>
    <definedName name="_71PrimeState_4_1">#REF!</definedName>
    <definedName name="_72" localSheetId="3">'[12]MASTER_RATE ANALYSIS'!$A$2750:$H$2795</definedName>
    <definedName name="_72" localSheetId="4">'[12]MASTER_RATE ANALYSIS'!$A$2750:$H$2795</definedName>
    <definedName name="_72">'[13]MASTER_RATE ANALYSIS'!$A$2750:$H$2795</definedName>
    <definedName name="_72BillingFreq_4_1" localSheetId="3">#REF!</definedName>
    <definedName name="_72BillingFreq_4_1" localSheetId="4">#REF!</definedName>
    <definedName name="_72BillingFreq_4_1" localSheetId="5">#REF!</definedName>
    <definedName name="_72BillingFreq_4_1">#REF!</definedName>
    <definedName name="_72PRINT_AREA_MI_4_1" localSheetId="5">#REF!</definedName>
    <definedName name="_72PRINT_AREA_MI_4_1">#REF!</definedName>
    <definedName name="_73" localSheetId="3">'[12]MASTER_RATE ANALYSIS'!$A$2478:$H$2502</definedName>
    <definedName name="_73" localSheetId="4">'[12]MASTER_RATE ANALYSIS'!$A$2478:$H$2502</definedName>
    <definedName name="_73">'[13]MASTER_RATE ANALYSIS'!$A$2478:$H$2502</definedName>
    <definedName name="_73PROD_4_1" localSheetId="3">#REF!</definedName>
    <definedName name="_73PROD_4_1" localSheetId="4">#REF!</definedName>
    <definedName name="_73PROD_4_1" localSheetId="5">#REF!</definedName>
    <definedName name="_73PROD_4_1">#REF!</definedName>
    <definedName name="_74" localSheetId="3">'[12]MASTER_RATE ANALYSIS'!$A$2797:$H$2822</definedName>
    <definedName name="_74" localSheetId="4">'[12]MASTER_RATE ANALYSIS'!$A$2797:$H$2822</definedName>
    <definedName name="_74">'[13]MASTER_RATE ANALYSIS'!$A$2797:$H$2822</definedName>
    <definedName name="_74ProdCode1_4_1" localSheetId="3">#REF!</definedName>
    <definedName name="_74ProdCode1_4_1" localSheetId="4">#REF!</definedName>
    <definedName name="_74ProdCode1_4_1" localSheetId="5">#REF!</definedName>
    <definedName name="_74ProdCode1_4_1">#REF!</definedName>
    <definedName name="_75" localSheetId="3">'[12]MASTER_RATE ANALYSIS'!$A$2879:$H$2909</definedName>
    <definedName name="_75" localSheetId="4">'[12]MASTER_RATE ANALYSIS'!$A$2879:$H$2909</definedName>
    <definedName name="_75">'[13]MASTER_RATE ANALYSIS'!$A$2879:$H$2909</definedName>
    <definedName name="_75ProdCode1_Text_4_1" localSheetId="3">#REF!</definedName>
    <definedName name="_75ProdCode1_Text_4_1" localSheetId="4">#REF!</definedName>
    <definedName name="_75ProdCode1_Text_4_1" localSheetId="5">#REF!</definedName>
    <definedName name="_75ProdCode1_Text_4_1">#REF!</definedName>
    <definedName name="_76ProdCode2_4_1" localSheetId="5">#REF!</definedName>
    <definedName name="_76ProdCode2_4_1">#REF!</definedName>
    <definedName name="_77ProdCode2_Text_4_1" localSheetId="5">#REF!</definedName>
    <definedName name="_77ProdCode2_Text_4_1">#REF!</definedName>
    <definedName name="_78ProdCode3_4_1" localSheetId="5">#REF!</definedName>
    <definedName name="_78ProdCode3_4_1">#REF!</definedName>
    <definedName name="_79ProdCode3_Text_4_1" localSheetId="5">#REF!</definedName>
    <definedName name="_79ProdCode3_Text_4_1">#REF!</definedName>
    <definedName name="_7AcctName_4_1" localSheetId="5">#REF!</definedName>
    <definedName name="_7AcctName_4_1">#REF!</definedName>
    <definedName name="_8" localSheetId="3">'[12]MASTER_RATE ANALYSIS'!$A$544:$H$566</definedName>
    <definedName name="_8" localSheetId="4">'[12]MASTER_RATE ANALYSIS'!$A$544:$H$566</definedName>
    <definedName name="_8">'[13]MASTER_RATE ANALYSIS'!$A$544:$H$566</definedName>
    <definedName name="_80ProdCode4_4_1" localSheetId="3">#REF!</definedName>
    <definedName name="_80ProdCode4_4_1" localSheetId="4">#REF!</definedName>
    <definedName name="_80ProdCode4_4_1" localSheetId="5">#REF!</definedName>
    <definedName name="_80ProdCode4_4_1">#REF!</definedName>
    <definedName name="_81ProdCode4_Text_4_1" localSheetId="5">#REF!</definedName>
    <definedName name="_81ProdCode4_Text_4_1">#REF!</definedName>
    <definedName name="_82ProdCode5_4_1" localSheetId="5">#REF!</definedName>
    <definedName name="_82ProdCode5_4_1">#REF!</definedName>
    <definedName name="_83BillingTiming_4_1" localSheetId="5">#REF!</definedName>
    <definedName name="_83BillingTiming_4_1">#REF!</definedName>
    <definedName name="_83ProdCode5_Text_4_1" localSheetId="5">#REF!</definedName>
    <definedName name="_83ProdCode5_Text_4_1">#REF!</definedName>
    <definedName name="_84BusType_4_1" localSheetId="5">#REF!</definedName>
    <definedName name="_84BusType_4_1">#REF!</definedName>
    <definedName name="_84ProdPct1_4_1" localSheetId="5">#REF!</definedName>
    <definedName name="_84ProdPct1_4_1">#REF!</definedName>
    <definedName name="_85BusType_Text_4_1" localSheetId="5">#REF!</definedName>
    <definedName name="_85BusType_Text_4_1">#REF!</definedName>
    <definedName name="_85ProdPct2_4_1" localSheetId="5">#REF!</definedName>
    <definedName name="_85ProdPct2_4_1">#REF!</definedName>
    <definedName name="_86cab21.5tp_4_1" localSheetId="5">#REF!</definedName>
    <definedName name="_86cab21.5tp_4_1">#REF!</definedName>
    <definedName name="_86ProdPct3_4_1" localSheetId="5">#REF!</definedName>
    <definedName name="_86ProdPct3_4_1">#REF!</definedName>
    <definedName name="_87cab21s_4_1" localSheetId="5">#REF!</definedName>
    <definedName name="_87cab21s_4_1">#REF!</definedName>
    <definedName name="_87ProdPct4_4_1" localSheetId="5">#REF!</definedName>
    <definedName name="_87ProdPct4_4_1">#REF!</definedName>
    <definedName name="_88cab21us_4_1" localSheetId="5">#REF!</definedName>
    <definedName name="_88cab21us_4_1">#REF!</definedName>
    <definedName name="_88ProdPct5_4_1" localSheetId="5">#REF!</definedName>
    <definedName name="_88ProdPct5_4_1">#REF!</definedName>
    <definedName name="_89cab31s_4_1" localSheetId="5">#REF!</definedName>
    <definedName name="_89cab31s_4_1">#REF!</definedName>
    <definedName name="_89ProjAddress1_4_1" localSheetId="5">#REF!</definedName>
    <definedName name="_89ProjAddress1_4_1">#REF!</definedName>
    <definedName name="_8AcctPrio_4_1" localSheetId="5">#REF!</definedName>
    <definedName name="_8AcctPrio_4_1">#REF!</definedName>
    <definedName name="_9" localSheetId="3">'[12]MASTER_RATE ANALYSIS'!$A$568:$H$590</definedName>
    <definedName name="_9" localSheetId="4">'[12]MASTER_RATE ANALYSIS'!$A$568:$H$590</definedName>
    <definedName name="_9">'[13]MASTER_RATE ANALYSIS'!$A$568:$H$590</definedName>
    <definedName name="_90cab31us_4_1" localSheetId="3">#REF!</definedName>
    <definedName name="_90cab31us_4_1" localSheetId="4">#REF!</definedName>
    <definedName name="_90cab31us_4_1" localSheetId="5">#REF!</definedName>
    <definedName name="_90cab31us_4_1">#REF!</definedName>
    <definedName name="_90ProjAddress2_4_1" localSheetId="5">#REF!</definedName>
    <definedName name="_90ProjAddress2_4_1">#REF!</definedName>
    <definedName name="_91cab41s_4_1" localSheetId="5">#REF!</definedName>
    <definedName name="_91cab41s_4_1">#REF!</definedName>
    <definedName name="_91ProjCity_4_1" localSheetId="5">#REF!</definedName>
    <definedName name="_91ProjCity_4_1">#REF!</definedName>
    <definedName name="_92cab41us_4_1" localSheetId="5">#REF!</definedName>
    <definedName name="_92cab41us_4_1">#REF!</definedName>
    <definedName name="_92ProjCountry_4_1" localSheetId="5">#REF!</definedName>
    <definedName name="_92ProjCountry_4_1">#REF!</definedName>
    <definedName name="_93cabf_4_1" localSheetId="5">#REF!</definedName>
    <definedName name="_93cabf_4_1">#REF!</definedName>
    <definedName name="_93ProjCounty_4_1" localSheetId="5">#REF!</definedName>
    <definedName name="_93ProjCounty_4_1">#REF!</definedName>
    <definedName name="_94CABLE_4_1" localSheetId="5">#REF!</definedName>
    <definedName name="_94CABLE_4_1">#REF!</definedName>
    <definedName name="_94ProjName_4_1" localSheetId="5">#REF!</definedName>
    <definedName name="_94ProjName_4_1">#REF!</definedName>
    <definedName name="_95CALf_4_1" localSheetId="5">#REF!</definedName>
    <definedName name="_95CALf_4_1">#REF!</definedName>
    <definedName name="_95ProjNum_4_1" localSheetId="5">#REF!</definedName>
    <definedName name="_95ProjNum_4_1">#REF!</definedName>
    <definedName name="_96ChangeBy_4_1" localSheetId="5">#REF!</definedName>
    <definedName name="_96ChangeBy_4_1">#REF!</definedName>
    <definedName name="_96ProjPostal_4_1" localSheetId="5">#REF!</definedName>
    <definedName name="_96ProjPostal_4_1">#REF!</definedName>
    <definedName name="_97ChangeDate_4_1" localSheetId="5">#REF!</definedName>
    <definedName name="_97ChangeDate_4_1">#REF!</definedName>
    <definedName name="_97ProjState_4_1" localSheetId="5">#REF!</definedName>
    <definedName name="_97ProjState_4_1">#REF!</definedName>
    <definedName name="_98CompDate_4_1" localSheetId="5">#REF!</definedName>
    <definedName name="_98CompDate_4_1">#REF!</definedName>
    <definedName name="_98PSABillingMethod_4_1" localSheetId="5">#REF!</definedName>
    <definedName name="_98PSABillingMethod_4_1">#REF!</definedName>
    <definedName name="_99conf_4_1" localSheetId="5">#REF!</definedName>
    <definedName name="_99conf_4_1">#REF!</definedName>
    <definedName name="_99rim4_4_1" localSheetId="5">#REF!</definedName>
    <definedName name="_99rim4_4_1">#REF!</definedName>
    <definedName name="_9AcctPrio_Text_4_1" localSheetId="5">#REF!</definedName>
    <definedName name="_9AcctPrio_Text_4_1">#REF!</definedName>
    <definedName name="_a" localSheetId="5">#REF!</definedName>
    <definedName name="_a">#REF!</definedName>
    <definedName name="_a_4" localSheetId="5">#REF!</definedName>
    <definedName name="_a_4">#REF!</definedName>
    <definedName name="_a_6" localSheetId="5">#REF!</definedName>
    <definedName name="_a_6">#REF!</definedName>
    <definedName name="_a1" localSheetId="0" hidden="1">{#N/A,#N/A,FALSE,"VARIATIONS";#N/A,#N/A,FALSE,"BUDGET";#N/A,#N/A,FALSE,"CIVIL QNTY VAR";#N/A,#N/A,FALSE,"SUMMARY";#N/A,#N/A,FALSE,"MATERIAL VAR"}</definedName>
    <definedName name="_a1" hidden="1">{#N/A,#N/A,FALSE,"VARIATIONS";#N/A,#N/A,FALSE,"BUDGET";#N/A,#N/A,FALSE,"CIVIL QNTY VAR";#N/A,#N/A,FALSE,"SUMMARY";#N/A,#N/A,FALSE,"MATERIAL VAR"}</definedName>
    <definedName name="_A100000" localSheetId="4">#REF!</definedName>
    <definedName name="_A100000" localSheetId="5">#REF!</definedName>
    <definedName name="_A100000">#REF!</definedName>
    <definedName name="_A31" localSheetId="5">#REF!</definedName>
    <definedName name="_A31">#REF!</definedName>
    <definedName name="_A655600" localSheetId="5">#REF!</definedName>
    <definedName name="_A655600">#REF!</definedName>
    <definedName name="_A65999" localSheetId="5">#REF!</definedName>
    <definedName name="_A65999">#REF!</definedName>
    <definedName name="_A70000" localSheetId="5">#REF!</definedName>
    <definedName name="_A70000">#REF!</definedName>
    <definedName name="_A80000" localSheetId="5">#REF!</definedName>
    <definedName name="_A80000">#REF!</definedName>
    <definedName name="_A99999" localSheetId="5">#REF!</definedName>
    <definedName name="_A99999">#REF!</definedName>
    <definedName name="_A999999" localSheetId="5">#REF!</definedName>
    <definedName name="_A999999">#REF!</definedName>
    <definedName name="_AA1" localSheetId="5">#REF!</definedName>
    <definedName name="_AA1">#REF!</definedName>
    <definedName name="_abb10" localSheetId="5">[20]Cost_Any.!#REF!</definedName>
    <definedName name="_abb10">[20]Cost_Any.!#REF!</definedName>
    <definedName name="_abb15" localSheetId="5">[20]Cost_Any.!#REF!</definedName>
    <definedName name="_abb15">[20]Cost_Any.!#REF!</definedName>
    <definedName name="_abb5" localSheetId="5">[20]Cost_Any.!#REF!</definedName>
    <definedName name="_abb5">[20]Cost_Any.!#REF!</definedName>
    <definedName name="_acb1250" localSheetId="5">[21]Costing!#REF!</definedName>
    <definedName name="_acb1250">[21]Costing!#REF!</definedName>
    <definedName name="_ACB2000" localSheetId="3">#REF!</definedName>
    <definedName name="_ACB2000" localSheetId="4">#REF!</definedName>
    <definedName name="_ACB2000" localSheetId="5">#REF!</definedName>
    <definedName name="_ACB2000">#REF!</definedName>
    <definedName name="_ACB2500" localSheetId="3">[21]Costing!#REF!</definedName>
    <definedName name="_ACB2500" localSheetId="4">[21]Costing!#REF!</definedName>
    <definedName name="_ACB2500" localSheetId="5">[21]Costing!#REF!</definedName>
    <definedName name="_ACB2500">[21]Costing!#REF!</definedName>
    <definedName name="_ACB3200" localSheetId="3">#REF!</definedName>
    <definedName name="_ACB3200" localSheetId="4">#REF!</definedName>
    <definedName name="_ACB3200" localSheetId="5">#REF!</definedName>
    <definedName name="_ACB3200">#REF!</definedName>
    <definedName name="_ACB630" localSheetId="3">[22]ABB!#REF!</definedName>
    <definedName name="_ACB630" localSheetId="4">[22]ABB!#REF!</definedName>
    <definedName name="_ACB630" localSheetId="5">[22]ABB!#REF!</definedName>
    <definedName name="_ACB630">[22]ABB!#REF!</definedName>
    <definedName name="_ACB80" localSheetId="3">#REF!</definedName>
    <definedName name="_ACB80" localSheetId="4">#REF!</definedName>
    <definedName name="_ACB80" localSheetId="5">#REF!</definedName>
    <definedName name="_ACB80">#REF!</definedName>
    <definedName name="_ACB800" localSheetId="5">#REF!</definedName>
    <definedName name="_ACB800">#REF!</definedName>
    <definedName name="_AFL1" localSheetId="5">#REF!</definedName>
    <definedName name="_AFL1">#REF!</definedName>
    <definedName name="_AFU250" localSheetId="5">[21]Costing!#REF!</definedName>
    <definedName name="_AFU250">[21]Costing!#REF!</definedName>
    <definedName name="_alt1" localSheetId="3">#REF!</definedName>
    <definedName name="_alt1" localSheetId="4">#REF!</definedName>
    <definedName name="_alt1" localSheetId="5">#REF!</definedName>
    <definedName name="_alt1">#REF!</definedName>
    <definedName name="_ALT2" localSheetId="5">#REF!</definedName>
    <definedName name="_ALT2">#REF!</definedName>
    <definedName name="_ALT3" localSheetId="5">#REF!</definedName>
    <definedName name="_ALT3">#REF!</definedName>
    <definedName name="_ALT4" localSheetId="5">#REF!</definedName>
    <definedName name="_ALT4">#REF!</definedName>
    <definedName name="_ans987" localSheetId="0" hidden="1">{#N/A,#N/A,FALSE,"VARIATIONS";#N/A,#N/A,FALSE,"BUDGET";#N/A,#N/A,FALSE,"CIVIL QNTY VAR";#N/A,#N/A,FALSE,"SUMMARY";#N/A,#N/A,FALSE,"MATERIAL VAR"}</definedName>
    <definedName name="_ans987" hidden="1">{#N/A,#N/A,FALSE,"VARIATIONS";#N/A,#N/A,FALSE,"BUDGET";#N/A,#N/A,FALSE,"CIVIL QNTY VAR";#N/A,#N/A,FALSE,"SUMMARY";#N/A,#N/A,FALSE,"MATERIAL VAR"}</definedName>
    <definedName name="_aoc1" localSheetId="3">'[9]01'!#REF!</definedName>
    <definedName name="_aoc1" localSheetId="4">'[9]01'!#REF!</definedName>
    <definedName name="_aoc1" localSheetId="5">'[10]01'!#REF!</definedName>
    <definedName name="_aoc1">'[10]01'!#REF!</definedName>
    <definedName name="_aoc10" localSheetId="3">#REF!</definedName>
    <definedName name="_aoc10" localSheetId="4">#REF!</definedName>
    <definedName name="_aoc10" localSheetId="5">#REF!</definedName>
    <definedName name="_aoc10">#REF!</definedName>
    <definedName name="_aoc11" localSheetId="5">#REF!</definedName>
    <definedName name="_aoc11">#REF!</definedName>
    <definedName name="_aoc2" localSheetId="3">'[9]02'!#REF!</definedName>
    <definedName name="_aoc2" localSheetId="4">'[9]02'!#REF!</definedName>
    <definedName name="_aoc2" localSheetId="5">'[10]02'!#REF!</definedName>
    <definedName name="_aoc2">'[10]02'!#REF!</definedName>
    <definedName name="_aoc3" localSheetId="3">'[9]03'!#REF!</definedName>
    <definedName name="_aoc3" localSheetId="4">'[9]03'!#REF!</definedName>
    <definedName name="_aoc3" localSheetId="5">'[10]03'!#REF!</definedName>
    <definedName name="_aoc3">'[10]03'!#REF!</definedName>
    <definedName name="_aoc4" localSheetId="3">'[9]04'!#REF!</definedName>
    <definedName name="_aoc4" localSheetId="4">'[9]04'!#REF!</definedName>
    <definedName name="_aoc4" localSheetId="5">'[10]04'!#REF!</definedName>
    <definedName name="_aoc4">'[10]04'!#REF!</definedName>
    <definedName name="_aoc7" localSheetId="3">#REF!</definedName>
    <definedName name="_aoc7" localSheetId="4">#REF!</definedName>
    <definedName name="_aoc7" localSheetId="5">#REF!</definedName>
    <definedName name="_aoc7">#REF!</definedName>
    <definedName name="_aoc8" localSheetId="5">#REF!</definedName>
    <definedName name="_aoc8">#REF!</definedName>
    <definedName name="_aoc9" localSheetId="5">#REF!</definedName>
    <definedName name="_aoc9">#REF!</definedName>
    <definedName name="_ATS1000" localSheetId="5">#REF!</definedName>
    <definedName name="_ATS1000">#REF!</definedName>
    <definedName name="_ATS1250" localSheetId="5">[20]Cost_Any.!#REF!</definedName>
    <definedName name="_ATS1250">[20]Cost_Any.!#REF!</definedName>
    <definedName name="_ATS150" localSheetId="3">#REF!</definedName>
    <definedName name="_ATS150" localSheetId="4">#REF!</definedName>
    <definedName name="_ATS150" localSheetId="5">#REF!</definedName>
    <definedName name="_ATS150">#REF!</definedName>
    <definedName name="_ATS250" localSheetId="3">[20]Cost_Any.!#REF!</definedName>
    <definedName name="_ATS250" localSheetId="4">[20]Cost_Any.!#REF!</definedName>
    <definedName name="_ATS250" localSheetId="5">[20]Cost_Any.!#REF!</definedName>
    <definedName name="_ATS250">[20]Cost_Any.!#REF!</definedName>
    <definedName name="_ATS260" localSheetId="3">#REF!</definedName>
    <definedName name="_ATS260" localSheetId="4">#REF!</definedName>
    <definedName name="_ATS260" localSheetId="5">#REF!</definedName>
    <definedName name="_ATS260">#REF!</definedName>
    <definedName name="_ATS400" localSheetId="5">#REF!</definedName>
    <definedName name="_ATS400">#REF!</definedName>
    <definedName name="_ATS600" localSheetId="5">#REF!</definedName>
    <definedName name="_ATS600">#REF!</definedName>
    <definedName name="_ATS630" localSheetId="5">#REF!</definedName>
    <definedName name="_ATS630">#REF!</definedName>
    <definedName name="_ATS800" localSheetId="5">#REF!</definedName>
    <definedName name="_ATS800">#REF!</definedName>
    <definedName name="_AXX1" localSheetId="5">#REF!</definedName>
    <definedName name="_AXX1">#REF!</definedName>
    <definedName name="_axx2" localSheetId="5">#REF!</definedName>
    <definedName name="_axx2">#REF!</definedName>
    <definedName name="_axx3" localSheetId="5">#REF!</definedName>
    <definedName name="_axx3">#REF!</definedName>
    <definedName name="_axx4" localSheetId="5">#REF!</definedName>
    <definedName name="_axx4">#REF!</definedName>
    <definedName name="_b111121" localSheetId="5">#REF!</definedName>
    <definedName name="_b111121">#REF!</definedName>
    <definedName name="_BLK1" localSheetId="5">#REF!</definedName>
    <definedName name="_BLK1">#REF!</definedName>
    <definedName name="_BLK2" localSheetId="5">#REF!</definedName>
    <definedName name="_BLK2">#REF!</definedName>
    <definedName name="_bol1" localSheetId="5">#REF!</definedName>
    <definedName name="_bol1">#REF!</definedName>
    <definedName name="_C" localSheetId="5">#REF!</definedName>
    <definedName name="_C">#REF!</definedName>
    <definedName name="_C___0" localSheetId="5">#REF!</definedName>
    <definedName name="_C___0">#REF!</definedName>
    <definedName name="_C___13" localSheetId="5">#REF!</definedName>
    <definedName name="_C___13">#REF!</definedName>
    <definedName name="_can430">40.73</definedName>
    <definedName name="_can435">43.3</definedName>
    <definedName name="_CON1" localSheetId="3">#REF!</definedName>
    <definedName name="_CON1" localSheetId="4">#REF!</definedName>
    <definedName name="_CON1" localSheetId="5">#REF!</definedName>
    <definedName name="_CON1">#REF!</definedName>
    <definedName name="_CON100" localSheetId="3">[22]GE!#REF!</definedName>
    <definedName name="_CON100" localSheetId="4">[22]GE!#REF!</definedName>
    <definedName name="_CON100" localSheetId="5">[22]GE!#REF!</definedName>
    <definedName name="_CON100">[22]GE!#REF!</definedName>
    <definedName name="_CON12" localSheetId="3">#REF!</definedName>
    <definedName name="_CON12" localSheetId="4">#REF!</definedName>
    <definedName name="_CON12" localSheetId="5">#REF!</definedName>
    <definedName name="_CON12">#REF!</definedName>
    <definedName name="_CON120" localSheetId="5">#REF!</definedName>
    <definedName name="_CON120">#REF!</definedName>
    <definedName name="_CON130" localSheetId="5">#REF!</definedName>
    <definedName name="_CON130">#REF!</definedName>
    <definedName name="_con145" localSheetId="5">[21]Costing!#REF!</definedName>
    <definedName name="_con145">[21]Costing!#REF!</definedName>
    <definedName name="_CON150">[23]Cost_any!$B$14</definedName>
    <definedName name="_CON16" localSheetId="3">#REF!</definedName>
    <definedName name="_CON16" localSheetId="4">#REF!</definedName>
    <definedName name="_CON16" localSheetId="5">#REF!</definedName>
    <definedName name="_CON16">#REF!</definedName>
    <definedName name="_CON160" localSheetId="5">#REF!</definedName>
    <definedName name="_CON160">#REF!</definedName>
    <definedName name="_CON2" localSheetId="5">#REF!</definedName>
    <definedName name="_CON2">#REF!</definedName>
    <definedName name="_CON200" localSheetId="5">#REF!</definedName>
    <definedName name="_CON200">#REF!</definedName>
    <definedName name="_CON300" localSheetId="5">#REF!</definedName>
    <definedName name="_CON300">#REF!</definedName>
    <definedName name="_CON32" localSheetId="5">#REF!</definedName>
    <definedName name="_CON32">#REF!</definedName>
    <definedName name="_CON40" localSheetId="5">#REF!</definedName>
    <definedName name="_CON40">#REF!</definedName>
    <definedName name="_CON400" localSheetId="5">#REF!</definedName>
    <definedName name="_CON400">#REF!</definedName>
    <definedName name="_CON60" localSheetId="5">#REF!</definedName>
    <definedName name="_CON60">#REF!</definedName>
    <definedName name="_CON63" localSheetId="5">#REF!</definedName>
    <definedName name="_CON63">#REF!</definedName>
    <definedName name="_con631" localSheetId="5">#REF!</definedName>
    <definedName name="_con631">#REF!</definedName>
    <definedName name="_con65" localSheetId="5">[24]Costing!#REF!</definedName>
    <definedName name="_con65">[24]Costing!#REF!</definedName>
    <definedName name="_CON70" localSheetId="3">#REF!</definedName>
    <definedName name="_CON70" localSheetId="4">#REF!</definedName>
    <definedName name="_CON70" localSheetId="5">#REF!</definedName>
    <definedName name="_CON70">#REF!</definedName>
    <definedName name="_CON80" localSheetId="5">#REF!</definedName>
    <definedName name="_CON80">#REF!</definedName>
    <definedName name="_COS100">[25]Costing!$D$39</definedName>
    <definedName name="_COS1000">[25]Costing!$B$39</definedName>
    <definedName name="_COS125" localSheetId="3">[21]Costing!#REF!</definedName>
    <definedName name="_COS125" localSheetId="4">[21]Costing!#REF!</definedName>
    <definedName name="_COS125" localSheetId="5">[21]Costing!#REF!</definedName>
    <definedName name="_COS125">[21]Costing!#REF!</definedName>
    <definedName name="_COS160" localSheetId="3">[21]Costing!#REF!</definedName>
    <definedName name="_COS160" localSheetId="4">[21]Costing!#REF!</definedName>
    <definedName name="_COS160" localSheetId="5">[21]Costing!#REF!</definedName>
    <definedName name="_COS160">[21]Costing!#REF!</definedName>
    <definedName name="_COS200" localSheetId="3">#REF!</definedName>
    <definedName name="_COS200" localSheetId="4">#REF!</definedName>
    <definedName name="_COS200" localSheetId="5">#REF!</definedName>
    <definedName name="_COS200">#REF!</definedName>
    <definedName name="_COS2500" localSheetId="3">[22]GE!#REF!</definedName>
    <definedName name="_COS2500" localSheetId="4">[22]GE!#REF!</definedName>
    <definedName name="_COS2500" localSheetId="5">[22]GE!#REF!</definedName>
    <definedName name="_COS2500">[22]GE!#REF!</definedName>
    <definedName name="_COS32" localSheetId="3">[21]Costing!#REF!</definedName>
    <definedName name="_COS32" localSheetId="4">[21]Costing!#REF!</definedName>
    <definedName name="_COS32" localSheetId="5">[21]Costing!#REF!</definedName>
    <definedName name="_COS32">[21]Costing!#REF!</definedName>
    <definedName name="_cos400" localSheetId="3">#REF!</definedName>
    <definedName name="_cos400" localSheetId="4">#REF!</definedName>
    <definedName name="_cos400" localSheetId="5">#REF!</definedName>
    <definedName name="_cos400">#REF!</definedName>
    <definedName name="_COS63" localSheetId="5">#REF!</definedName>
    <definedName name="_COS63">#REF!</definedName>
    <definedName name="_cos800" localSheetId="5">#REF!</definedName>
    <definedName name="_cos800">#REF!</definedName>
    <definedName name="_CUR1" localSheetId="5">#REF!</definedName>
    <definedName name="_CUR1">#REF!</definedName>
    <definedName name="_CUR2" localSheetId="5">#REF!</definedName>
    <definedName name="_CUR2">#REF!</definedName>
    <definedName name="_d1" localSheetId="0" hidden="1">{#N/A,#N/A,FALSE,"VARIATIONS";#N/A,#N/A,FALSE,"BUDGET";#N/A,#N/A,FALSE,"CIVIL QNTY VAR";#N/A,#N/A,FALSE,"SUMMARY";#N/A,#N/A,FALSE,"MATERIAL VAR"}</definedName>
    <definedName name="_d1" hidden="1">{#N/A,#N/A,FALSE,"VARIATIONS";#N/A,#N/A,FALSE,"BUDGET";#N/A,#N/A,FALSE,"CIVIL QNTY VAR";#N/A,#N/A,FALSE,"SUMMARY";#N/A,#N/A,FALSE,"MATERIAL VAR"}</definedName>
    <definedName name="_DAT1" localSheetId="4">#REF!</definedName>
    <definedName name="_DAT1" localSheetId="5">#REF!</definedName>
    <definedName name="_DAT1">#REF!</definedName>
    <definedName name="_DAT10" localSheetId="5">#REF!</definedName>
    <definedName name="_DAT10">#REF!</definedName>
    <definedName name="_DAT11" localSheetId="5">#REF!</definedName>
    <definedName name="_DAT11">#REF!</definedName>
    <definedName name="_DAT12" localSheetId="5">#REF!</definedName>
    <definedName name="_DAT12">#REF!</definedName>
    <definedName name="_DAT13" localSheetId="5">#REF!</definedName>
    <definedName name="_DAT13">#REF!</definedName>
    <definedName name="_DAT14" localSheetId="5">#REF!</definedName>
    <definedName name="_DAT14">#REF!</definedName>
    <definedName name="_DAT2" localSheetId="5">#REF!</definedName>
    <definedName name="_DAT2">#REF!</definedName>
    <definedName name="_DAT3" localSheetId="5">#REF!</definedName>
    <definedName name="_DAT3">#REF!</definedName>
    <definedName name="_DAT4" localSheetId="5">#REF!</definedName>
    <definedName name="_DAT4">#REF!</definedName>
    <definedName name="_DAT5" localSheetId="5">#REF!</definedName>
    <definedName name="_DAT5">#REF!</definedName>
    <definedName name="_DAT6" localSheetId="5">#REF!</definedName>
    <definedName name="_DAT6">#REF!</definedName>
    <definedName name="_DAT7" localSheetId="5">#REF!</definedName>
    <definedName name="_DAT7">#REF!</definedName>
    <definedName name="_DAT8" localSheetId="5">#REF!</definedName>
    <definedName name="_DAT8">#REF!</definedName>
    <definedName name="_DAT9" localSheetId="5">#REF!</definedName>
    <definedName name="_DAT9">#REF!</definedName>
    <definedName name="_dd5" localSheetId="0" hidden="1">{#N/A,#N/A,FALSE,"VARIATIONS";#N/A,#N/A,FALSE,"BUDGET";#N/A,#N/A,FALSE,"CIVIL QNTY VAR";#N/A,#N/A,FALSE,"SUMMARY";#N/A,#N/A,FALSE,"MATERIAL VAR"}</definedName>
    <definedName name="_dd5" hidden="1">{#N/A,#N/A,FALSE,"VARIATIONS";#N/A,#N/A,FALSE,"BUDGET";#N/A,#N/A,FALSE,"CIVIL QNTY VAR";#N/A,#N/A,FALSE,"SUMMARY";#N/A,#N/A,FALSE,"MATERIAL VAR"}</definedName>
    <definedName name="_dim4" localSheetId="4">#REF!</definedName>
    <definedName name="_dim4" localSheetId="5">#REF!</definedName>
    <definedName name="_dim4">#REF!</definedName>
    <definedName name="_Dist_Values" localSheetId="4" hidden="1">'[26]MN T.B.'!#REF!</definedName>
    <definedName name="_Dist_Values" localSheetId="5" hidden="1">'[26]MN T.B.'!#REF!</definedName>
    <definedName name="_Dist_Values" hidden="1">'[26]MN T.B.'!#REF!</definedName>
    <definedName name="_DP4">[27]Costing!$I$179</definedName>
    <definedName name="_e" localSheetId="3">#REF!</definedName>
    <definedName name="_e" localSheetId="4">#REF!</definedName>
    <definedName name="_e" localSheetId="5">#REF!</definedName>
    <definedName name="_e">#REF!</definedName>
    <definedName name="_Eg616103" localSheetId="5">#REF!</definedName>
    <definedName name="_Eg616103">#REF!</definedName>
    <definedName name="_exc1" localSheetId="5">#REF!</definedName>
    <definedName name="_exc1">#REF!</definedName>
    <definedName name="_exc11" localSheetId="5">#REF!</definedName>
    <definedName name="_exc11">#REF!</definedName>
    <definedName name="_exc2" localSheetId="5">#REF!</definedName>
    <definedName name="_exc2">#REF!</definedName>
    <definedName name="_EXC3" localSheetId="5">#REF!</definedName>
    <definedName name="_EXC3">#REF!</definedName>
    <definedName name="_EXC4" localSheetId="5">#REF!</definedName>
    <definedName name="_EXC4">#REF!</definedName>
    <definedName name="_f1" localSheetId="0" hidden="1">{#N/A,#N/A,FALSE,"VARIATIONS";#N/A,#N/A,FALSE,"BUDGET";#N/A,#N/A,FALSE,"CIVIL QNTY VAR";#N/A,#N/A,FALSE,"SUMMARY";#N/A,#N/A,FALSE,"MATERIAL VAR"}</definedName>
    <definedName name="_f1" hidden="1">{#N/A,#N/A,FALSE,"VARIATIONS";#N/A,#N/A,FALSE,"BUDGET";#N/A,#N/A,FALSE,"CIVIL QNTY VAR";#N/A,#N/A,FALSE,"SUMMARY";#N/A,#N/A,FALSE,"MATERIAL VAR"}</definedName>
    <definedName name="_fco2" localSheetId="0" hidden="1">{#N/A,#N/A,FALSE,"gc (2)"}</definedName>
    <definedName name="_fco2" hidden="1">{#N/A,#N/A,FALSE,"gc (2)"}</definedName>
    <definedName name="_fii1" localSheetId="4">#REF!</definedName>
    <definedName name="_fii1" localSheetId="5">#REF!</definedName>
    <definedName name="_fii1">#REF!</definedName>
    <definedName name="_fii2" localSheetId="5">#REF!</definedName>
    <definedName name="_fii2">#REF!</definedName>
    <definedName name="_fii3" localSheetId="5">#REF!</definedName>
    <definedName name="_fii3">#REF!</definedName>
    <definedName name="_Fill" localSheetId="5" hidden="1">#REF!</definedName>
    <definedName name="_Fill" hidden="1">#REF!</definedName>
    <definedName name="_xlnm._FilterDatabase" localSheetId="3" hidden="1">'ABS BOYS HOSTEL'!$A$6:$J$401</definedName>
    <definedName name="_xlnm._FilterDatabase" localSheetId="4" hidden="1">'ABS GIRLS HOSTEL'!$A$6:$J$406</definedName>
    <definedName name="_xlnm._FilterDatabase" localSheetId="2" hidden="1">'Qty. ABS-LB'!$E$6:$G$378</definedName>
    <definedName name="_xlnm._FilterDatabase">#REF!</definedName>
    <definedName name="_FIT1" localSheetId="5">#REF!</definedName>
    <definedName name="_FIT1">#REF!</definedName>
    <definedName name="_FIT2" localSheetId="5">#REF!</definedName>
    <definedName name="_FIT2">#REF!</definedName>
    <definedName name="_flx200" localSheetId="5">#REF!</definedName>
    <definedName name="_flx200">#REF!</definedName>
    <definedName name="_flx250" localSheetId="5">#REF!</definedName>
    <definedName name="_flx250">#REF!</definedName>
    <definedName name="_flx300" localSheetId="5">#REF!</definedName>
    <definedName name="_flx300">#REF!</definedName>
    <definedName name="_foo1" localSheetId="5">#REF!</definedName>
    <definedName name="_foo1">#REF!</definedName>
    <definedName name="_foo2" localSheetId="5">#REF!</definedName>
    <definedName name="_foo2">#REF!</definedName>
    <definedName name="_foo3" localSheetId="5">#REF!</definedName>
    <definedName name="_foo3">#REF!</definedName>
    <definedName name="_FOO4" localSheetId="5">#REF!</definedName>
    <definedName name="_FOO4">#REF!</definedName>
    <definedName name="_FP4">[27]Costing!$H$179</definedName>
    <definedName name="_GoBack" localSheetId="3">#REF!</definedName>
    <definedName name="_GoBack" localSheetId="4">#REF!</definedName>
    <definedName name="_GoBack" localSheetId="5">#REF!</definedName>
    <definedName name="_GoBack">#REF!</definedName>
    <definedName name="_hfi04" localSheetId="5">#REF!</definedName>
    <definedName name="_hfi04">#REF!</definedName>
    <definedName name="_hfi1" localSheetId="5">#REF!</definedName>
    <definedName name="_hfi1">#REF!</definedName>
    <definedName name="_hfi2" localSheetId="5">#REF!</definedName>
    <definedName name="_hfi2">#REF!</definedName>
    <definedName name="_hp10" localSheetId="0" hidden="1">{#N/A,#N/A,TRUE,"Front";#N/A,#N/A,TRUE,"Simple Letter";#N/A,#N/A,TRUE,"Inside";#N/A,#N/A,TRUE,"Contents";#N/A,#N/A,TRUE,"Basis";#N/A,#N/A,TRUE,"Inclusions";#N/A,#N/A,TRUE,"Exclusions";#N/A,#N/A,TRUE,"Areas";#N/A,#N/A,TRUE,"Summary";#N/A,#N/A,TRUE,"Detail"}</definedName>
    <definedName name="_hp10" hidden="1">{#N/A,#N/A,TRUE,"Front";#N/A,#N/A,TRUE,"Simple Letter";#N/A,#N/A,TRUE,"Inside";#N/A,#N/A,TRUE,"Contents";#N/A,#N/A,TRUE,"Basis";#N/A,#N/A,TRUE,"Inclusions";#N/A,#N/A,TRUE,"Exclusions";#N/A,#N/A,TRUE,"Areas";#N/A,#N/A,TRUE,"Summary";#N/A,#N/A,TRUE,"Detail"}</definedName>
    <definedName name="_I" localSheetId="4">#REF!</definedName>
    <definedName name="_I" localSheetId="5">#REF!</definedName>
    <definedName name="_I">#REF!</definedName>
    <definedName name="_INT200" localSheetId="5">#REF!</definedName>
    <definedName name="_INT200">#REF!</definedName>
    <definedName name="_INT400" localSheetId="5">#REF!</definedName>
    <definedName name="_INT400">#REF!</definedName>
    <definedName name="_ISO1000" localSheetId="5">[22]GE!#REF!</definedName>
    <definedName name="_ISO1000">[22]GE!#REF!</definedName>
    <definedName name="_ISO1200" localSheetId="3">#REF!</definedName>
    <definedName name="_ISO1200" localSheetId="4">#REF!</definedName>
    <definedName name="_ISO1200" localSheetId="5">#REF!</definedName>
    <definedName name="_ISO1200">#REF!</definedName>
    <definedName name="_ISO200" localSheetId="5">#REF!</definedName>
    <definedName name="_ISO200">#REF!</definedName>
    <definedName name="_ISO250" localSheetId="5">[21]Costing!#REF!</definedName>
    <definedName name="_ISO250">[21]Costing!#REF!</definedName>
    <definedName name="_ISO3150" localSheetId="5">[24]Costing!#REF!</definedName>
    <definedName name="_ISO3150">[24]Costing!#REF!</definedName>
    <definedName name="_ISO400" localSheetId="3">#REF!</definedName>
    <definedName name="_ISO400" localSheetId="4">#REF!</definedName>
    <definedName name="_ISO400" localSheetId="5">#REF!</definedName>
    <definedName name="_ISO400">#REF!</definedName>
    <definedName name="_ISO630" localSheetId="3">[20]Cost_Any.!#REF!</definedName>
    <definedName name="_ISO630" localSheetId="4">[20]Cost_Any.!#REF!</definedName>
    <definedName name="_ISO630" localSheetId="5">[20]Cost_Any.!#REF!</definedName>
    <definedName name="_ISO630">[20]Cost_Any.!#REF!</definedName>
    <definedName name="_ISO800" localSheetId="3">#REF!</definedName>
    <definedName name="_ISO800" localSheetId="4">#REF!</definedName>
    <definedName name="_ISO800" localSheetId="5">#REF!</definedName>
    <definedName name="_ISO800">#REF!</definedName>
    <definedName name="_jj300" localSheetId="5">#REF!</definedName>
    <definedName name="_jj300">#REF!</definedName>
    <definedName name="_K85167" localSheetId="5">#REF!</definedName>
    <definedName name="_K85167">#REF!</definedName>
    <definedName name="_Key1" localSheetId="5" hidden="1">#REF!</definedName>
    <definedName name="_Key1" hidden="1">#REF!</definedName>
    <definedName name="_Key2" localSheetId="5" hidden="1">#REF!</definedName>
    <definedName name="_Key2" hidden="1">#REF!</definedName>
    <definedName name="_Ki1" localSheetId="5">#REF!</definedName>
    <definedName name="_Ki1">#REF!</definedName>
    <definedName name="_Ki2" localSheetId="5">#REF!</definedName>
    <definedName name="_Ki2">#REF!</definedName>
    <definedName name="_KR34" localSheetId="5">[20]Cost_Any.!#REF!</definedName>
    <definedName name="_KR34">[20]Cost_Any.!#REF!</definedName>
    <definedName name="_l" localSheetId="3">#REF!</definedName>
    <definedName name="_l" localSheetId="4">#REF!</definedName>
    <definedName name="_l" localSheetId="5">#REF!</definedName>
    <definedName name="_l">#REF!</definedName>
    <definedName name="_l_4" localSheetId="5">#REF!</definedName>
    <definedName name="_l_4">#REF!</definedName>
    <definedName name="_l_6" localSheetId="5">#REF!</definedName>
    <definedName name="_l_6">#REF!</definedName>
    <definedName name="_m" localSheetId="5">#REF!</definedName>
    <definedName name="_m">#REF!</definedName>
    <definedName name="_M1" localSheetId="5">#REF!</definedName>
    <definedName name="_M1">#REF!</definedName>
    <definedName name="_M10" localSheetId="5">#REF!</definedName>
    <definedName name="_M10">#REF!</definedName>
    <definedName name="_M15" localSheetId="5">#REF!</definedName>
    <definedName name="_M15">#REF!</definedName>
    <definedName name="_MAN1" localSheetId="5">#REF!</definedName>
    <definedName name="_MAN1">#REF!</definedName>
    <definedName name="_MatInverse_In" localSheetId="5" hidden="1">#REF!</definedName>
    <definedName name="_MatInverse_In" hidden="1">#REF!</definedName>
    <definedName name="_MB100" localSheetId="5">#REF!</definedName>
    <definedName name="_MB100">#REF!</definedName>
    <definedName name="_MB1000" localSheetId="5">[20]Cost_Any.!#REF!</definedName>
    <definedName name="_MB1000">[20]Cost_Any.!#REF!</definedName>
    <definedName name="_MB1001" localSheetId="5">[20]Cost_Any.!#REF!</definedName>
    <definedName name="_MB1001">[20]Cost_Any.!#REF!</definedName>
    <definedName name="_MB1200" localSheetId="3">#REF!</definedName>
    <definedName name="_MB1200" localSheetId="4">#REF!</definedName>
    <definedName name="_MB1200" localSheetId="5">#REF!</definedName>
    <definedName name="_MB1200">#REF!</definedName>
    <definedName name="_MB125" localSheetId="5">#REF!</definedName>
    <definedName name="_MB125">#REF!</definedName>
    <definedName name="_MB160" localSheetId="5">#REF!</definedName>
    <definedName name="_MB160">#REF!</definedName>
    <definedName name="_MB200" localSheetId="5">#REF!</definedName>
    <definedName name="_MB200">#REF!</definedName>
    <definedName name="_MB250" localSheetId="5">#REF!</definedName>
    <definedName name="_MB250">#REF!</definedName>
    <definedName name="_MB400" localSheetId="5">#REF!</definedName>
    <definedName name="_MB400">#REF!</definedName>
    <definedName name="_MB63" localSheetId="5">#REF!</definedName>
    <definedName name="_MB63">#REF!</definedName>
    <definedName name="_MB630" localSheetId="5">#REF!</definedName>
    <definedName name="_MB630">#REF!</definedName>
    <definedName name="_MB800" localSheetId="5">#REF!</definedName>
    <definedName name="_MB800">#REF!</definedName>
    <definedName name="_md8" localSheetId="5">#REF!</definedName>
    <definedName name="_md8">#REF!</definedName>
    <definedName name="_ME2" localSheetId="5">[1]電気設備表!#REF!</definedName>
    <definedName name="_ME2">[1]電気設備表!#REF!</definedName>
    <definedName name="_ME3" localSheetId="5">[1]電気設備表!#REF!</definedName>
    <definedName name="_ME3">[1]電気設備表!#REF!</definedName>
    <definedName name="_MG10" localSheetId="3">#REF!</definedName>
    <definedName name="_MG10" localSheetId="4">#REF!</definedName>
    <definedName name="_MG10" localSheetId="5">#REF!</definedName>
    <definedName name="_MG10">#REF!</definedName>
    <definedName name="_MG15" localSheetId="5">#REF!</definedName>
    <definedName name="_MG15">#REF!</definedName>
    <definedName name="_MG5" localSheetId="5">#REF!</definedName>
    <definedName name="_MG5">#REF!</definedName>
    <definedName name="_MI" localSheetId="5">[28]見積書!#REF!</definedName>
    <definedName name="_MI">[28]見積書!#REF!</definedName>
    <definedName name="_mi1" localSheetId="3">#REF!</definedName>
    <definedName name="_mi1" localSheetId="4">#REF!</definedName>
    <definedName name="_mi1" localSheetId="5">#REF!</definedName>
    <definedName name="_mi1">#REF!</definedName>
    <definedName name="_mi2" localSheetId="5">#REF!</definedName>
    <definedName name="_mi2">#REF!</definedName>
    <definedName name="_mi3" localSheetId="5">#REF!</definedName>
    <definedName name="_mi3">#REF!</definedName>
    <definedName name="_mi8" localSheetId="5">#REF!</definedName>
    <definedName name="_mi8">#REF!</definedName>
    <definedName name="_ML" localSheetId="5">#REF!</definedName>
    <definedName name="_ML">#REF!</definedName>
    <definedName name="_ML1">'[29]Material List '!$M$4:$M$6</definedName>
    <definedName name="_ML2" localSheetId="4">#REF!</definedName>
    <definedName name="_ML2" localSheetId="5">#REF!</definedName>
    <definedName name="_ML2">#REF!</definedName>
    <definedName name="_MM" localSheetId="5">#REF!</definedName>
    <definedName name="_MM">#REF!</definedName>
    <definedName name="_MP1" localSheetId="5">#REF!</definedName>
    <definedName name="_MP1">#REF!</definedName>
    <definedName name="_MP10" localSheetId="5">#REF!</definedName>
    <definedName name="_MP10">#REF!</definedName>
    <definedName name="_MP11" localSheetId="5">#REF!</definedName>
    <definedName name="_MP11">#REF!</definedName>
    <definedName name="_MP15" localSheetId="5">#REF!</definedName>
    <definedName name="_MP15">#REF!</definedName>
    <definedName name="_MP20" localSheetId="5">[21]Costing!#REF!</definedName>
    <definedName name="_MP20">[21]Costing!#REF!</definedName>
    <definedName name="_MP25" localSheetId="5">[21]Costing!#REF!</definedName>
    <definedName name="_MP25">[21]Costing!#REF!</definedName>
    <definedName name="_mp32" localSheetId="5">[21]Costing!#REF!</definedName>
    <definedName name="_mp32">[21]Costing!#REF!</definedName>
    <definedName name="_MP4" localSheetId="5">[20]Cost_Any.!#REF!</definedName>
    <definedName name="_MP4">[20]Cost_Any.!#REF!</definedName>
    <definedName name="_mp45" localSheetId="5">[21]Costing!#REF!</definedName>
    <definedName name="_mp45">[21]Costing!#REF!</definedName>
    <definedName name="_MP5" localSheetId="3">#REF!</definedName>
    <definedName name="_MP5" localSheetId="4">#REF!</definedName>
    <definedName name="_MP5" localSheetId="5">#REF!</definedName>
    <definedName name="_MP5">#REF!</definedName>
    <definedName name="_MR10"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P2" localSheetId="4">#REF!</definedName>
    <definedName name="_MRP2" localSheetId="5">#REF!</definedName>
    <definedName name="_MRP2">#REF!</definedName>
    <definedName name="_MS2" localSheetId="5">#REF!</definedName>
    <definedName name="_MS2">#REF!</definedName>
    <definedName name="_nn1" localSheetId="5">#REF!</definedName>
    <definedName name="_nn1">#REF!</definedName>
    <definedName name="_nn2" localSheetId="5">#REF!</definedName>
    <definedName name="_nn2">#REF!</definedName>
    <definedName name="_o" localSheetId="5">#REF!</definedName>
    <definedName name="_o">#REF!</definedName>
    <definedName name="_OLR1" localSheetId="5">#REF!</definedName>
    <definedName name="_OLR1">#REF!</definedName>
    <definedName name="_OLR2" localSheetId="5">#REF!</definedName>
    <definedName name="_OLR2">#REF!</definedName>
    <definedName name="_OLR3" localSheetId="5">#REF!</definedName>
    <definedName name="_OLR3">#REF!</definedName>
    <definedName name="_Order1" hidden="1">255</definedName>
    <definedName name="_Order2" hidden="1">0</definedName>
    <definedName name="_p" localSheetId="5">#REF!</definedName>
    <definedName name="_p">#REF!</definedName>
    <definedName name="_p_4" localSheetId="5">#REF!</definedName>
    <definedName name="_p_4">#REF!</definedName>
    <definedName name="_p_6" localSheetId="5">#REF!</definedName>
    <definedName name="_p_6">#REF!</definedName>
    <definedName name="_Parse_Out" localSheetId="5" hidden="1">#REF!</definedName>
    <definedName name="_Parse_Out" hidden="1">#REF!</definedName>
    <definedName name="_PB1" localSheetId="5">#REF!</definedName>
    <definedName name="_PB1">#REF!</definedName>
    <definedName name="_pcc1" localSheetId="5">#REF!</definedName>
    <definedName name="_pcc1">#REF!</definedName>
    <definedName name="_pcc2" localSheetId="5">#REF!</definedName>
    <definedName name="_pcc2">#REF!</definedName>
    <definedName name="_pcc3" localSheetId="5">#REF!</definedName>
    <definedName name="_pcc3">#REF!</definedName>
    <definedName name="_PCC4" localSheetId="5">#REF!</definedName>
    <definedName name="_PCC4">#REF!</definedName>
    <definedName name="_ph1" localSheetId="3">[3]NPV!$B$40</definedName>
    <definedName name="_ph1" localSheetId="4">[3]NPV!$B$40</definedName>
    <definedName name="_ph1">[4]NPV!$B$40</definedName>
    <definedName name="_plb1" localSheetId="3">#REF!</definedName>
    <definedName name="_plb1" localSheetId="4">#REF!</definedName>
    <definedName name="_plb1" localSheetId="5">#REF!</definedName>
    <definedName name="_plb1">#REF!</definedName>
    <definedName name="_plb2" localSheetId="5">#REF!</definedName>
    <definedName name="_plb2">#REF!</definedName>
    <definedName name="_plb3" localSheetId="5">#REF!</definedName>
    <definedName name="_plb3">#REF!</definedName>
    <definedName name="_plb4" localSheetId="5">#REF!</definedName>
    <definedName name="_plb4">#REF!</definedName>
    <definedName name="_PM111" localSheetId="5">#REF!</definedName>
    <definedName name="_PM111">#REF!</definedName>
    <definedName name="_pp1">[21]Mat.Cost!$B$52</definedName>
    <definedName name="_pp10" localSheetId="3">[21]Mat.Cost!#REF!</definedName>
    <definedName name="_pp10" localSheetId="4">[21]Mat.Cost!#REF!</definedName>
    <definedName name="_pp10" localSheetId="5">[21]Mat.Cost!#REF!</definedName>
    <definedName name="_pp10">[21]Mat.Cost!#REF!</definedName>
    <definedName name="_pp2" localSheetId="3">[21]Mat.Cost!#REF!</definedName>
    <definedName name="_pp2" localSheetId="4">[21]Mat.Cost!#REF!</definedName>
    <definedName name="_pp2" localSheetId="5">[21]Mat.Cost!#REF!</definedName>
    <definedName name="_pp2">[21]Mat.Cost!#REF!</definedName>
    <definedName name="_pp3" localSheetId="5">[21]Mat.Cost!#REF!</definedName>
    <definedName name="_pp3">[21]Mat.Cost!#REF!</definedName>
    <definedName name="_pp4" localSheetId="5">[21]Mat.Cost!#REF!</definedName>
    <definedName name="_pp4">[21]Mat.Cost!#REF!</definedName>
    <definedName name="_pp5" localSheetId="5">[21]Mat.Cost!#REF!</definedName>
    <definedName name="_pp5">[21]Mat.Cost!#REF!</definedName>
    <definedName name="_pp6" localSheetId="5">[21]Mat.Cost!#REF!</definedName>
    <definedName name="_pp6">[21]Mat.Cost!#REF!</definedName>
    <definedName name="_pp7" localSheetId="5">[21]Mat.Cost!#REF!</definedName>
    <definedName name="_pp7">[21]Mat.Cost!#REF!</definedName>
    <definedName name="_pp8" localSheetId="5">[21]Mat.Cost!#REF!</definedName>
    <definedName name="_pp8">[21]Mat.Cost!#REF!</definedName>
    <definedName name="_pp9" localSheetId="5">[21]Mat.Cost!#REF!</definedName>
    <definedName name="_pp9">[21]Mat.Cost!#REF!</definedName>
    <definedName name="_PSY2" localSheetId="3">#REF!</definedName>
    <definedName name="_PSY2" localSheetId="4">#REF!</definedName>
    <definedName name="_PSY2" localSheetId="5">#REF!</definedName>
    <definedName name="_PSY2">#REF!</definedName>
    <definedName name="_ram1" localSheetId="0" hidden="1">{#N/A,#N/A,FALSE,"gc (2)"}</definedName>
    <definedName name="_ram1" hidden="1">{#N/A,#N/A,FALSE,"gc (2)"}</definedName>
    <definedName name="_RAT1" localSheetId="4">#REF!</definedName>
    <definedName name="_RAT1" localSheetId="5">#REF!</definedName>
    <definedName name="_RAT1">#REF!</definedName>
    <definedName name="_RAT2" localSheetId="5">#REF!</definedName>
    <definedName name="_RAT2">#REF!</definedName>
    <definedName name="_rim4" localSheetId="5">#REF!</definedName>
    <definedName name="_rim4">#REF!</definedName>
    <definedName name="_rm4" localSheetId="5">#REF!</definedName>
    <definedName name="_rm4">#REF!</definedName>
    <definedName name="_rt1">[21]Mat.Cost!$G$163</definedName>
    <definedName name="_rt10" localSheetId="3">[21]Mat.Cost!#REF!</definedName>
    <definedName name="_rt10" localSheetId="4">[21]Mat.Cost!#REF!</definedName>
    <definedName name="_rt10" localSheetId="5">[21]Mat.Cost!#REF!</definedName>
    <definedName name="_rt10">[21]Mat.Cost!#REF!</definedName>
    <definedName name="_rt2" localSheetId="3">[21]Mat.Cost!#REF!</definedName>
    <definedName name="_rt2" localSheetId="4">[21]Mat.Cost!#REF!</definedName>
    <definedName name="_rt2" localSheetId="5">[21]Mat.Cost!#REF!</definedName>
    <definedName name="_rt2">[21]Mat.Cost!#REF!</definedName>
    <definedName name="_rt3" localSheetId="5">[21]Mat.Cost!#REF!</definedName>
    <definedName name="_rt3">[21]Mat.Cost!#REF!</definedName>
    <definedName name="_rt4" localSheetId="5">[21]Mat.Cost!#REF!</definedName>
    <definedName name="_rt4">[21]Mat.Cost!#REF!</definedName>
    <definedName name="_rt5" localSheetId="5">[21]Mat.Cost!#REF!</definedName>
    <definedName name="_rt5">[21]Mat.Cost!#REF!</definedName>
    <definedName name="_rt6" localSheetId="5">[21]Mat.Cost!#REF!</definedName>
    <definedName name="_rt6">[21]Mat.Cost!#REF!</definedName>
    <definedName name="_rt7" localSheetId="5">[21]Mat.Cost!#REF!</definedName>
    <definedName name="_rt7">[21]Mat.Cost!#REF!</definedName>
    <definedName name="_rt8" localSheetId="5">[21]Mat.Cost!#REF!</definedName>
    <definedName name="_rt8">[21]Mat.Cost!#REF!</definedName>
    <definedName name="_rt9" localSheetId="5">[21]Mat.Cost!#REF!</definedName>
    <definedName name="_rt9">[21]Mat.Cost!#REF!</definedName>
    <definedName name="_ru2">[30]Sheet2!$E$7</definedName>
    <definedName name="_s" localSheetId="3">#REF!</definedName>
    <definedName name="_s" localSheetId="4">#REF!</definedName>
    <definedName name="_s" localSheetId="5">#REF!</definedName>
    <definedName name="_s">#REF!</definedName>
    <definedName name="_sch1" localSheetId="5">#REF!</definedName>
    <definedName name="_sch1">#REF!</definedName>
    <definedName name="_sch2" localSheetId="5">#REF!</definedName>
    <definedName name="_sch2">#REF!</definedName>
    <definedName name="_SD107">[31]MG!$H$83</definedName>
    <definedName name="_sdb2" localSheetId="3">#REF!</definedName>
    <definedName name="_sdb2" localSheetId="4">#REF!</definedName>
    <definedName name="_sdb2" localSheetId="5">#REF!</definedName>
    <definedName name="_sdb2">#REF!</definedName>
    <definedName name="_sep05" localSheetId="5">#REF!</definedName>
    <definedName name="_sep05">#REF!</definedName>
    <definedName name="_SFU125" localSheetId="5">#REF!</definedName>
    <definedName name="_SFU125">#REF!</definedName>
    <definedName name="_SFU160" localSheetId="5">[21]Costing!#REF!</definedName>
    <definedName name="_SFU160">[21]Costing!#REF!</definedName>
    <definedName name="_sfu200" localSheetId="3">#REF!</definedName>
    <definedName name="_sfu200" localSheetId="4">#REF!</definedName>
    <definedName name="_sfu200" localSheetId="5">#REF!</definedName>
    <definedName name="_sfu200">#REF!</definedName>
    <definedName name="_SFU250" localSheetId="5">#REF!</definedName>
    <definedName name="_SFU250">#REF!</definedName>
    <definedName name="_SFU32" localSheetId="5">#REF!</definedName>
    <definedName name="_SFU32">#REF!</definedName>
    <definedName name="_SFU400" localSheetId="5">#REF!</definedName>
    <definedName name="_SFU400">#REF!</definedName>
    <definedName name="_SFU63" localSheetId="5">#REF!</definedName>
    <definedName name="_SFU63">#REF!</definedName>
    <definedName name="_SFU630" localSheetId="5">#REF!</definedName>
    <definedName name="_SFU630">#REF!</definedName>
    <definedName name="_SFU800" localSheetId="5">#REF!</definedName>
    <definedName name="_SFU800">#REF!</definedName>
    <definedName name="_SH1" localSheetId="5">#REF!</definedName>
    <definedName name="_SH1">#REF!</definedName>
    <definedName name="_SH2" localSheetId="5">#REF!</definedName>
    <definedName name="_SH2">#REF!</definedName>
    <definedName name="_SH3" localSheetId="5">#REF!</definedName>
    <definedName name="_SH3">#REF!</definedName>
    <definedName name="_SH4" localSheetId="5">#REF!</definedName>
    <definedName name="_SH4">#REF!</definedName>
    <definedName name="_SH5" localSheetId="5">#REF!</definedName>
    <definedName name="_SH5">#REF!</definedName>
    <definedName name="_Sort" localSheetId="5" hidden="1">#REF!</definedName>
    <definedName name="_Sort" hidden="1">#REF!</definedName>
    <definedName name="_sti02" localSheetId="0" hidden="1">{#N/A,#N/A,FALSE,"gc (2)"}</definedName>
    <definedName name="_sti02" hidden="1">{#N/A,#N/A,FALSE,"gc (2)"}</definedName>
    <definedName name="_t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0" hidden="1">{#N/A,#N/A,TRUE,"Financials";#N/A,#N/A,TRUE,"Operating Statistics";#N/A,#N/A,TRUE,"Capex &amp; Depreciation";#N/A,#N/A,TRUE,"Debt"}</definedName>
    <definedName name="_ta1" hidden="1">{#N/A,#N/A,TRUE,"Financials";#N/A,#N/A,TRUE,"Operating Statistics";#N/A,#N/A,TRUE,"Capex &amp; Depreciation";#N/A,#N/A,TRUE,"Debt"}</definedName>
    <definedName name="_Table2_In1" localSheetId="4" hidden="1">#REF!</definedName>
    <definedName name="_Table2_In1" localSheetId="5" hidden="1">#REF!</definedName>
    <definedName name="_Table2_In1" hidden="1">#REF!</definedName>
    <definedName name="_Table2_In2" localSheetId="5" hidden="1">#REF!</definedName>
    <definedName name="_Table2_In2" hidden="1">#REF!</definedName>
    <definedName name="_Table2_Out" localSheetId="5" hidden="1">#REF!</definedName>
    <definedName name="_Table2_Out" hidden="1">#REF!</definedName>
    <definedName name="_tb1" localSheetId="0" hidden="1">{#N/A,#N/A,FALSE,"One Pager";#N/A,#N/A,FALSE,"Technical"}</definedName>
    <definedName name="_tb1" hidden="1">{#N/A,#N/A,FALSE,"One Pager";#N/A,#N/A,FALSE,"Technical"}</definedName>
    <definedName name="_TB2">'[32]SPT vs PHI'!$B$2:$C$65</definedName>
    <definedName name="_te1" localSheetId="3">#REF!</definedName>
    <definedName name="_te1" localSheetId="4">#REF!</definedName>
    <definedName name="_te1" localSheetId="5">#REF!</definedName>
    <definedName name="_te1">#REF!</definedName>
    <definedName name="_TTL1" localSheetId="5">#REF!</definedName>
    <definedName name="_TTL1">#REF!</definedName>
    <definedName name="_TTL2" localSheetId="5">#REF!</definedName>
    <definedName name="_TTL2">#REF!</definedName>
    <definedName name="_TTL3" localSheetId="5">#REF!</definedName>
    <definedName name="_TTL3">#REF!</definedName>
    <definedName name="_TTL4" localSheetId="5">#REF!</definedName>
    <definedName name="_TTL4">#REF!</definedName>
    <definedName name="_TTL5" localSheetId="5">#REF!</definedName>
    <definedName name="_TTL5">#REF!</definedName>
    <definedName name="_TTL6" localSheetId="5">#REF!</definedName>
    <definedName name="_TTL6">#REF!</definedName>
    <definedName name="_VFD2" localSheetId="5">#REF!</definedName>
    <definedName name="_VFD2">#REF!</definedName>
    <definedName name="_VFD3" localSheetId="5">#REF!</definedName>
    <definedName name="_VFD3">#REF!</definedName>
    <definedName name="○" localSheetId="5">#REF!</definedName>
    <definedName name="○">#REF!</definedName>
    <definedName name="A">'[33]PRECAST lightconc-II'!$J$19</definedName>
    <definedName name="a._Trimmer" localSheetId="3">[19]SOR!#REF!</definedName>
    <definedName name="a._Trimmer" localSheetId="4">[19]SOR!#REF!</definedName>
    <definedName name="a._Trimmer" localSheetId="5">[19]SOR!#REF!</definedName>
    <definedName name="a._Trimmer">[19]SOR!#REF!</definedName>
    <definedName name="a___0" localSheetId="3">#REF!</definedName>
    <definedName name="a___0" localSheetId="4">#REF!</definedName>
    <definedName name="a___0" localSheetId="5">#REF!</definedName>
    <definedName name="a___0">#REF!</definedName>
    <definedName name="a___13" localSheetId="5">#REF!</definedName>
    <definedName name="a___13">#REF!</definedName>
    <definedName name="a__Labour_charges_for_cutting_bending__welding_including_materials." localSheetId="5">[19]SOR!#REF!</definedName>
    <definedName name="a__Labour_charges_for_cutting_bending__welding_including_materials.">[19]SOR!#REF!</definedName>
    <definedName name="A_10">"#REF!"</definedName>
    <definedName name="a_1000_edo" localSheetId="3">#REF!</definedName>
    <definedName name="a_1000_edo" localSheetId="4">#REF!</definedName>
    <definedName name="a_1000_edo" localSheetId="5">#REF!</definedName>
    <definedName name="a_1000_edo">#REF!</definedName>
    <definedName name="a_2">#N/A</definedName>
    <definedName name="A_3">"#REF!"</definedName>
    <definedName name="A_6">"#REF!"</definedName>
    <definedName name="A_8">"#REF!"</definedName>
    <definedName name="A_MENU" localSheetId="3">[1]電気設備表!#REF!</definedName>
    <definedName name="A_MENU" localSheetId="4">[1]電気設備表!#REF!</definedName>
    <definedName name="A_MENU" localSheetId="5">[1]電気設備表!#REF!</definedName>
    <definedName name="A_MENU">[1]電気設備表!#REF!</definedName>
    <definedName name="A0" localSheetId="3">#REF!</definedName>
    <definedName name="A0" localSheetId="4">#REF!</definedName>
    <definedName name="A0" localSheetId="5">#REF!</definedName>
    <definedName name="A0">#REF!</definedName>
    <definedName name="A1_" localSheetId="5">#REF!</definedName>
    <definedName name="A1_">#REF!</definedName>
    <definedName name="A1____0" localSheetId="5">#REF!</definedName>
    <definedName name="A1____0">#REF!</definedName>
    <definedName name="A1____13" localSheetId="5">#REF!</definedName>
    <definedName name="A1____13">#REF!</definedName>
    <definedName name="A10_" localSheetId="5">#REF!</definedName>
    <definedName name="A10_">#REF!</definedName>
    <definedName name="A10____0" localSheetId="5">#REF!</definedName>
    <definedName name="A10____0">#REF!</definedName>
    <definedName name="A10____13" localSheetId="5">#REF!</definedName>
    <definedName name="A10____13">#REF!</definedName>
    <definedName name="A1000FE" localSheetId="5">#REF!</definedName>
    <definedName name="A1000FE">#REF!</definedName>
    <definedName name="A1000FEA" localSheetId="5">#REF!</definedName>
    <definedName name="A1000FEA">#REF!</definedName>
    <definedName name="A1000TE" localSheetId="5">#REF!</definedName>
    <definedName name="A1000TE">#REF!</definedName>
    <definedName name="A1000TEA" localSheetId="5">#REF!</definedName>
    <definedName name="A1000TEA">#REF!</definedName>
    <definedName name="A1250FE" localSheetId="5">#REF!</definedName>
    <definedName name="A1250FE">#REF!</definedName>
    <definedName name="A1250FEA" localSheetId="5">#REF!</definedName>
    <definedName name="A1250FEA">#REF!</definedName>
    <definedName name="a1250t" localSheetId="5">#REF!</definedName>
    <definedName name="a1250t">#REF!</definedName>
    <definedName name="A1250TE" localSheetId="5">#REF!</definedName>
    <definedName name="A1250TE">#REF!</definedName>
    <definedName name="A1250TEA" localSheetId="5">#REF!</definedName>
    <definedName name="A1250TEA">#REF!</definedName>
    <definedName name="A1250TM" localSheetId="5">#REF!</definedName>
    <definedName name="A1250TM">#REF!</definedName>
    <definedName name="A1250TMA" localSheetId="5">#REF!</definedName>
    <definedName name="A1250TMA">#REF!</definedName>
    <definedName name="A13_" localSheetId="5">#REF!</definedName>
    <definedName name="A13_">#REF!</definedName>
    <definedName name="A13____0" localSheetId="5">#REF!</definedName>
    <definedName name="A13____0">#REF!</definedName>
    <definedName name="A13____13" localSheetId="5">#REF!</definedName>
    <definedName name="A13____13">#REF!</definedName>
    <definedName name="A1595H50">'[34]BLOCK-A (MEA.SHEET)'!$A$1596</definedName>
    <definedName name="a1600f" localSheetId="3">#REF!</definedName>
    <definedName name="a1600f" localSheetId="4">#REF!</definedName>
    <definedName name="a1600f" localSheetId="5">#REF!</definedName>
    <definedName name="a1600f">#REF!</definedName>
    <definedName name="a1600t" localSheetId="5">#REF!</definedName>
    <definedName name="a1600t">#REF!</definedName>
    <definedName name="A1600TM" localSheetId="5">#REF!</definedName>
    <definedName name="A1600TM">#REF!</definedName>
    <definedName name="A2_" localSheetId="5">#REF!</definedName>
    <definedName name="A2_">#REF!</definedName>
    <definedName name="A2____0" localSheetId="5">#REF!</definedName>
    <definedName name="A2____0">#REF!</definedName>
    <definedName name="A2____13" localSheetId="5">#REF!</definedName>
    <definedName name="A2____13">#REF!</definedName>
    <definedName name="A2000FE" localSheetId="5">#REF!</definedName>
    <definedName name="A2000FE">#REF!</definedName>
    <definedName name="A2000FEA" localSheetId="5">#REF!</definedName>
    <definedName name="A2000FEA">#REF!</definedName>
    <definedName name="A2000TE" localSheetId="5">#REF!</definedName>
    <definedName name="A2000TE">#REF!</definedName>
    <definedName name="A2000TEA" localSheetId="5">#REF!</definedName>
    <definedName name="A2000TEA">#REF!</definedName>
    <definedName name="A3_" localSheetId="5">#REF!</definedName>
    <definedName name="A3_">#REF!</definedName>
    <definedName name="A3____0" localSheetId="5">#REF!</definedName>
    <definedName name="A3____0">#REF!</definedName>
    <definedName name="A3____13" localSheetId="5">#REF!</definedName>
    <definedName name="A3____13">#REF!</definedName>
    <definedName name="a3200f" localSheetId="5">#REF!</definedName>
    <definedName name="a3200f">#REF!</definedName>
    <definedName name="A4_" localSheetId="5">#REF!</definedName>
    <definedName name="A4_">#REF!</definedName>
    <definedName name="A4____0" localSheetId="5">#REF!</definedName>
    <definedName name="A4____0">#REF!</definedName>
    <definedName name="A4____13" localSheetId="5">#REF!</definedName>
    <definedName name="A4____13">#REF!</definedName>
    <definedName name="A5_" localSheetId="5">#REF!</definedName>
    <definedName name="A5_">#REF!</definedName>
    <definedName name="A5____0" localSheetId="5">#REF!</definedName>
    <definedName name="A5____0">#REF!</definedName>
    <definedName name="A5____13" localSheetId="5">#REF!</definedName>
    <definedName name="A5____13">#REF!</definedName>
    <definedName name="A6_" localSheetId="5">#REF!</definedName>
    <definedName name="A6_">#REF!</definedName>
    <definedName name="A6____0" localSheetId="5">#REF!</definedName>
    <definedName name="A6____0">#REF!</definedName>
    <definedName name="A6____13" localSheetId="5">#REF!</definedName>
    <definedName name="A6____13">#REF!</definedName>
    <definedName name="A630TE" localSheetId="5">#REF!</definedName>
    <definedName name="A630TE">#REF!</definedName>
    <definedName name="A7_" localSheetId="5">#REF!</definedName>
    <definedName name="A7_">#REF!</definedName>
    <definedName name="A7____0" localSheetId="5">#REF!</definedName>
    <definedName name="A7____0">#REF!</definedName>
    <definedName name="A7____13" localSheetId="5">#REF!</definedName>
    <definedName name="A7____13">#REF!</definedName>
    <definedName name="A8_" localSheetId="5">#REF!</definedName>
    <definedName name="A8_">#REF!</definedName>
    <definedName name="A8____0" localSheetId="5">#REF!</definedName>
    <definedName name="A8____0">#REF!</definedName>
    <definedName name="A8____13" localSheetId="5">#REF!</definedName>
    <definedName name="A8____13">#REF!</definedName>
    <definedName name="A800FE" localSheetId="5">#REF!</definedName>
    <definedName name="A800FE">#REF!</definedName>
    <definedName name="A800FM" localSheetId="5">#REF!</definedName>
    <definedName name="A800FM">#REF!</definedName>
    <definedName name="a800t" localSheetId="5">#REF!</definedName>
    <definedName name="a800t">#REF!</definedName>
    <definedName name="A800TM" localSheetId="5">#REF!</definedName>
    <definedName name="A800TM">#REF!</definedName>
    <definedName name="A800TMA" localSheetId="5">#REF!</definedName>
    <definedName name="A800TMA">#REF!</definedName>
    <definedName name="A9_" localSheetId="5">#REF!</definedName>
    <definedName name="A9_">#REF!</definedName>
    <definedName name="A9____0" localSheetId="5">#REF!</definedName>
    <definedName name="A9____0">#REF!</definedName>
    <definedName name="A9____13" localSheetId="5">#REF!</definedName>
    <definedName name="A9____13">#REF!</definedName>
    <definedName name="AA" localSheetId="0" hidden="1">{#N/A,#N/A,FALSE,"VARIATIONS";#N/A,#N/A,FALSE,"BUDGET";#N/A,#N/A,FALSE,"CIVIL QNTY VAR";#N/A,#N/A,FALSE,"SUMMARY";#N/A,#N/A,FALSE,"MATERIAL VAR"}</definedName>
    <definedName name="AA" hidden="1">{#N/A,#N/A,FALSE,"VARIATIONS";#N/A,#N/A,FALSE,"BUDGET";#N/A,#N/A,FALSE,"CIVIL QNTY VAR";#N/A,#N/A,FALSE,"SUMMARY";#N/A,#N/A,FALSE,"MATERIAL VAR"}</definedName>
    <definedName name="AA.Report.Files" localSheetId="4" hidden="1">#REF!</definedName>
    <definedName name="AA.Report.Files" localSheetId="5" hidden="1">#REF!</definedName>
    <definedName name="AA.Report.Files" hidden="1">#REF!</definedName>
    <definedName name="AA.Reports.Available" localSheetId="5" hidden="1">#REF!</definedName>
    <definedName name="AA.Reports.Available" hidden="1">#REF!</definedName>
    <definedName name="aaa" localSheetId="0" hidden="1">{#N/A,#N/A,FALSE,"VARIATIONS";#N/A,#N/A,FALSE,"BUDGET";#N/A,#N/A,FALSE,"CIVIL QNTY VAR";#N/A,#N/A,FALSE,"SUMMARY";#N/A,#N/A,FALSE,"MATERIAL VAR"}</definedName>
    <definedName name="aaa" hidden="1">{#N/A,#N/A,FALSE,"VARIATIONS";#N/A,#N/A,FALSE,"BUDGET";#N/A,#N/A,FALSE,"CIVIL QNTY VAR";#N/A,#N/A,FALSE,"SUMMARY";#N/A,#N/A,FALSE,"MATERIAL VAR"}</definedName>
    <definedName name="aaaa" localSheetId="4">#REF!</definedName>
    <definedName name="aaaa" localSheetId="5">#REF!</definedName>
    <definedName name="aaaa">#REF!</definedName>
    <definedName name="AAAAA" localSheetId="5">#REF!</definedName>
    <definedName name="AAAAA">#REF!</definedName>
    <definedName name="AAC_Blocks" localSheetId="5">#REF!</definedName>
    <definedName name="AAC_Blocks">#REF!</definedName>
    <definedName name="aAXX1" localSheetId="5">#REF!</definedName>
    <definedName name="aAXX1">#REF!</definedName>
    <definedName name="AB" localSheetId="0" hidden="1">{#N/A,#N/A,FALSE,"VARIATIONS";#N/A,#N/A,FALSE,"BUDGET";#N/A,#N/A,FALSE,"CIVIL QNTY VAR";#N/A,#N/A,FALSE,"SUMMARY";#N/A,#N/A,FALSE,"MATERIAL VAR"}</definedName>
    <definedName name="AB" hidden="1">{#N/A,#N/A,FALSE,"VARIATIONS";#N/A,#N/A,FALSE,"BUDGET";#N/A,#N/A,FALSE,"CIVIL QNTY VAR";#N/A,#N/A,FALSE,"SUMMARY";#N/A,#N/A,FALSE,"MATERIAL VAR"}</definedName>
    <definedName name="AB1000EF" localSheetId="5">[22]GE!#REF!</definedName>
    <definedName name="AB1000EF">[22]GE!#REF!</definedName>
    <definedName name="AB1000ET" localSheetId="5">[22]GE!#REF!</definedName>
    <definedName name="AB1000ET">[22]GE!#REF!</definedName>
    <definedName name="ab1000tl" localSheetId="5">[22]ABB!#REF!</definedName>
    <definedName name="ab1000tl">[22]ABB!#REF!</definedName>
    <definedName name="AB100EF" localSheetId="5">[22]GE!#REF!</definedName>
    <definedName name="AB100EF">[22]GE!#REF!</definedName>
    <definedName name="AB100ET" localSheetId="5">[22]GE!#REF!</definedName>
    <definedName name="AB100ET">[22]GE!#REF!</definedName>
    <definedName name="AB1250MF" localSheetId="5">[22]GE!#REF!</definedName>
    <definedName name="AB1250MF">[22]GE!#REF!</definedName>
    <definedName name="AB1600EF" localSheetId="5">[24]Costing!#REF!</definedName>
    <definedName name="AB1600EF">[24]Costing!#REF!</definedName>
    <definedName name="AB2000F" localSheetId="3">#REF!</definedName>
    <definedName name="AB2000F" localSheetId="4">#REF!</definedName>
    <definedName name="AB2000F" localSheetId="5">#REF!</definedName>
    <definedName name="AB2000F">#REF!</definedName>
    <definedName name="AB2000F1" localSheetId="5">#REF!</definedName>
    <definedName name="AB2000F1">#REF!</definedName>
    <definedName name="AB2000FC" localSheetId="5">#REF!</definedName>
    <definedName name="AB2000FC">#REF!</definedName>
    <definedName name="AB2000FC1" localSheetId="5">#REF!</definedName>
    <definedName name="AB2000FC1">#REF!</definedName>
    <definedName name="AB2000T" localSheetId="5">#REF!</definedName>
    <definedName name="AB2000T">#REF!</definedName>
    <definedName name="AB2000T1" localSheetId="5">#REF!</definedName>
    <definedName name="AB2000T1">#REF!</definedName>
    <definedName name="AB2000TC" localSheetId="5">#REF!</definedName>
    <definedName name="AB2000TC">#REF!</definedName>
    <definedName name="AB2000TC1" localSheetId="5">#REF!</definedName>
    <definedName name="AB2000TC1">#REF!</definedName>
    <definedName name="AB2500ET" localSheetId="5">[22]GE!#REF!</definedName>
    <definedName name="AB2500ET">[22]GE!#REF!</definedName>
    <definedName name="AB3200E" localSheetId="5">[24]Costing!#REF!</definedName>
    <definedName name="AB3200E">[24]Costing!#REF!</definedName>
    <definedName name="ab3200es" localSheetId="3">#REF!</definedName>
    <definedName name="ab3200es" localSheetId="4">#REF!</definedName>
    <definedName name="ab3200es" localSheetId="5">#REF!</definedName>
    <definedName name="ab3200es">#REF!</definedName>
    <definedName name="ab630e" localSheetId="5">#REF!</definedName>
    <definedName name="ab630e">#REF!</definedName>
    <definedName name="ab630eGE" localSheetId="5">#REF!</definedName>
    <definedName name="ab630eGE">#REF!</definedName>
    <definedName name="ab630x" localSheetId="5">[22]GE!#REF!</definedName>
    <definedName name="ab630x">[22]GE!#REF!</definedName>
    <definedName name="AB630xl" localSheetId="5">[22]ABB!#REF!</definedName>
    <definedName name="AB630xl">[22]ABB!#REF!</definedName>
    <definedName name="AB800E" localSheetId="5">[24]Costing!#REF!</definedName>
    <definedName name="AB800E">[24]Costing!#REF!</definedName>
    <definedName name="AB800EF" localSheetId="5">[22]GE!#REF!</definedName>
    <definedName name="AB800EF">[22]GE!#REF!</definedName>
    <definedName name="ab800es" localSheetId="3">#REF!</definedName>
    <definedName name="ab800es" localSheetId="4">#REF!</definedName>
    <definedName name="ab800es" localSheetId="5">#REF!</definedName>
    <definedName name="ab800es">#REF!</definedName>
    <definedName name="AB800ET" localSheetId="3">[22]GE!#REF!</definedName>
    <definedName name="AB800ET" localSheetId="4">[22]GE!#REF!</definedName>
    <definedName name="AB800ET" localSheetId="5">[22]GE!#REF!</definedName>
    <definedName name="AB800ET">[22]GE!#REF!</definedName>
    <definedName name="ab800f" localSheetId="5">[22]GE!#REF!</definedName>
    <definedName name="ab800f">[22]GE!#REF!</definedName>
    <definedName name="AB800fl" localSheetId="5">[22]ABB!#REF!</definedName>
    <definedName name="AB800fl">[22]ABB!#REF!</definedName>
    <definedName name="AB800MF" localSheetId="5">[22]GE!#REF!</definedName>
    <definedName name="AB800MF">[22]GE!#REF!</definedName>
    <definedName name="AB800tl" localSheetId="5">[22]ABB!#REF!</definedName>
    <definedName name="AB800tl">[22]ABB!#REF!</definedName>
    <definedName name="AB800X" localSheetId="5">[20]Cost_Any.!#REF!</definedName>
    <definedName name="AB800X">[20]Cost_Any.!#REF!</definedName>
    <definedName name="abb125atpmccb" localSheetId="5">[20]Cost_Any.!#REF!</definedName>
    <definedName name="abb125atpmccb">[20]Cost_Any.!#REF!</definedName>
    <definedName name="ABB12ATPCON" localSheetId="5">[20]Cost_Any.!#REF!</definedName>
    <definedName name="ABB12ATPCON">[20]Cost_Any.!#REF!</definedName>
    <definedName name="ABB16ATPCON" localSheetId="5">[20]Cost_Any.!#REF!</definedName>
    <definedName name="ABB16ATPCON">[20]Cost_Any.!#REF!</definedName>
    <definedName name="abb1to3" localSheetId="5">[20]Cost_Any.!#REF!</definedName>
    <definedName name="abb1to3">[20]Cost_Any.!#REF!</definedName>
    <definedName name="ABB250AMCCB" localSheetId="3">#REF!</definedName>
    <definedName name="ABB250AMCCB" localSheetId="4">#REF!</definedName>
    <definedName name="ABB250AMCCB" localSheetId="5">#REF!</definedName>
    <definedName name="ABB250AMCCB">#REF!</definedName>
    <definedName name="ABB25ATPCON" localSheetId="3">[20]Cost_Any.!#REF!</definedName>
    <definedName name="ABB25ATPCON" localSheetId="4">[20]Cost_Any.!#REF!</definedName>
    <definedName name="ABB25ATPCON" localSheetId="5">[20]Cost_Any.!#REF!</definedName>
    <definedName name="ABB25ATPCON">[20]Cost_Any.!#REF!</definedName>
    <definedName name="ABB400AMCCB" localSheetId="3">#REF!</definedName>
    <definedName name="ABB400AMCCB" localSheetId="4">#REF!</definedName>
    <definedName name="ABB400AMCCB" localSheetId="5">#REF!</definedName>
    <definedName name="ABB400AMCCB">#REF!</definedName>
    <definedName name="ABB630AMCCB" localSheetId="5">#REF!</definedName>
    <definedName name="ABB630AMCCB">#REF!</definedName>
    <definedName name="ABB630AMCCBA" localSheetId="5">#REF!</definedName>
    <definedName name="ABB630AMCCBA">#REF!</definedName>
    <definedName name="ABB63AMCCB" localSheetId="5">#REF!</definedName>
    <definedName name="ABB63AMCCB">#REF!</definedName>
    <definedName name="abb7.5" localSheetId="5">[20]Cost_Any.!#REF!</definedName>
    <definedName name="abb7.5">[20]Cost_Any.!#REF!</definedName>
    <definedName name="abb70acon" localSheetId="3">#REF!</definedName>
    <definedName name="abb70acon" localSheetId="4">#REF!</definedName>
    <definedName name="abb70acon" localSheetId="5">#REF!</definedName>
    <definedName name="abb70acon">#REF!</definedName>
    <definedName name="ABB800AMCCB" localSheetId="5">#REF!</definedName>
    <definedName name="ABB800AMCCB">#REF!</definedName>
    <definedName name="ABB9ATPCON" localSheetId="5">[20]Cost_Any.!#REF!</definedName>
    <definedName name="ABB9ATPCON">[20]Cost_Any.!#REF!</definedName>
    <definedName name="abbmcc1mat" localSheetId="5">[20]Mat_Cost!#REF!</definedName>
    <definedName name="abbmcc1mat">[20]Mat_Cost!#REF!</definedName>
    <definedName name="ABC" localSheetId="0" hidden="1">{#N/A,#N/A,FALSE,"VARIATIONS";#N/A,#N/A,FALSE,"BUDGET";#N/A,#N/A,FALSE,"CIVIL QNTY VAR";#N/A,#N/A,FALSE,"SUMMARY";#N/A,#N/A,FALSE,"MATERIAL VAR"}</definedName>
    <definedName name="ABC" hidden="1">{#N/A,#N/A,FALSE,"VARIATIONS";#N/A,#N/A,FALSE,"BUDGET";#N/A,#N/A,FALSE,"CIVIL QNTY VAR";#N/A,#N/A,FALSE,"SUMMARY";#N/A,#N/A,FALSE,"MATERIAL VAR"}</definedName>
    <definedName name="abcd" localSheetId="3">#REF!</definedName>
    <definedName name="abcd" localSheetId="4">#REF!</definedName>
    <definedName name="abcd" localSheetId="5">#REF!</definedName>
    <definedName name="abcd">#REF!</definedName>
    <definedName name="abcde" localSheetId="0" hidden="1">{#N/A,#N/A,FALSE,"VARIATIONS";#N/A,#N/A,FALSE,"BUDGET";#N/A,#N/A,FALSE,"CIVIL QNTY VAR";#N/A,#N/A,FALSE,"SUMMARY";#N/A,#N/A,FALSE,"MATERIAL VAR"}</definedName>
    <definedName name="abcde" hidden="1">{#N/A,#N/A,FALSE,"VARIATIONS";#N/A,#N/A,FALSE,"BUDGET";#N/A,#N/A,FALSE,"CIVIL QNTY VAR";#N/A,#N/A,FALSE,"SUMMARY";#N/A,#N/A,FALSE,"MATERIAL VAR"}</definedName>
    <definedName name="ABSTRACT" localSheetId="4">#REF!</definedName>
    <definedName name="ABSTRACT" localSheetId="5">#REF!</definedName>
    <definedName name="ABSTRACT">#REF!</definedName>
    <definedName name="Ac" localSheetId="5">#REF!</definedName>
    <definedName name="Ac">#REF!</definedName>
    <definedName name="acab" localSheetId="5">#REF!</definedName>
    <definedName name="acab">#REF!</definedName>
    <definedName name="acb1250edo_l" localSheetId="5">#REF!</definedName>
    <definedName name="acb1250edo_l">#REF!</definedName>
    <definedName name="acb1250edo_l_t" localSheetId="5">#REF!</definedName>
    <definedName name="acb1250edo_l_t">#REF!</definedName>
    <definedName name="acb1250edo_ltie" localSheetId="5">#REF!</definedName>
    <definedName name="acb1250edo_ltie">#REF!</definedName>
    <definedName name="acb1250edo_mg" localSheetId="5">[24]Costing!#REF!</definedName>
    <definedName name="acb1250edo_mg">[24]Costing!#REF!</definedName>
    <definedName name="acb1250edo_mgtie" localSheetId="5">[24]Costing!#REF!</definedName>
    <definedName name="acb1250edo_mgtie">[24]Costing!#REF!</definedName>
    <definedName name="acb1600e">[31]MG!$C$15</definedName>
    <definedName name="ACB1600FE" localSheetId="3">#REF!</definedName>
    <definedName name="ACB1600FE" localSheetId="4">#REF!</definedName>
    <definedName name="ACB1600FE" localSheetId="5">#REF!</definedName>
    <definedName name="ACB1600FE">#REF!</definedName>
    <definedName name="ACB1600FEA" localSheetId="5">#REF!</definedName>
    <definedName name="ACB1600FEA">#REF!</definedName>
    <definedName name="ACB1600FER" localSheetId="5">#REF!</definedName>
    <definedName name="ACB1600FER">#REF!</definedName>
    <definedName name="ACB1600FERA" localSheetId="5">#REF!</definedName>
    <definedName name="ACB1600FERA">#REF!</definedName>
    <definedName name="ACB800A" localSheetId="5">#REF!</definedName>
    <definedName name="ACB800A">#REF!</definedName>
    <definedName name="ACB800TER" localSheetId="5">#REF!</definedName>
    <definedName name="ACB800TER">#REF!</definedName>
    <definedName name="ACB800TERA" localSheetId="5">#REF!</definedName>
    <definedName name="ACB800TERA">#REF!</definedName>
    <definedName name="acBridge" localSheetId="5">#REF!</definedName>
    <definedName name="acBridge">#REF!</definedName>
    <definedName name="accab" localSheetId="5">#REF!</definedName>
    <definedName name="accab">#REF!</definedName>
    <definedName name="AccessDatabase" hidden="1">"D:\VOLTAGE DROP FOR THREE PHASE.mdb"</definedName>
    <definedName name="accp_abb_fab" localSheetId="3">[20]Mat_Cost!#REF!</definedName>
    <definedName name="accp_abb_fab" localSheetId="4">[20]Mat_Cost!#REF!</definedName>
    <definedName name="accp_abb_fab" localSheetId="5">[20]Mat_Cost!#REF!</definedName>
    <definedName name="accp_abb_fab">[20]Mat_Cost!#REF!</definedName>
    <definedName name="accp_abb_mat" localSheetId="3">[20]Mat_Cost!#REF!</definedName>
    <definedName name="accp_abb_mat" localSheetId="4">[20]Mat_Cost!#REF!</definedName>
    <definedName name="accp_abb_mat" localSheetId="5">[20]Mat_Cost!#REF!</definedName>
    <definedName name="accp_abb_mat">[20]Mat_Cost!#REF!</definedName>
    <definedName name="accp_mg_fab" localSheetId="5">[20]Mat_Cost!#REF!</definedName>
    <definedName name="accp_mg_fab">[20]Mat_Cost!#REF!</definedName>
    <definedName name="accp_mg_mat" localSheetId="5">[20]Mat_Cost!#REF!</definedName>
    <definedName name="accp_mg_mat">[20]Mat_Cost!#REF!</definedName>
    <definedName name="AcctName" localSheetId="3">#REF!</definedName>
    <definedName name="AcctName" localSheetId="4">#REF!</definedName>
    <definedName name="AcctName" localSheetId="5">#REF!</definedName>
    <definedName name="AcctName">#REF!</definedName>
    <definedName name="AcctName_4" localSheetId="5">#REF!</definedName>
    <definedName name="AcctName_4">#REF!</definedName>
    <definedName name="AcctName_6" localSheetId="5">#REF!</definedName>
    <definedName name="AcctName_6">#REF!</definedName>
    <definedName name="AcctPrio" localSheetId="5">#REF!</definedName>
    <definedName name="AcctPrio">#REF!</definedName>
    <definedName name="AcctPrio_4" localSheetId="5">#REF!</definedName>
    <definedName name="AcctPrio_4">#REF!</definedName>
    <definedName name="AcctPrio_6" localSheetId="5">#REF!</definedName>
    <definedName name="AcctPrio_6">#REF!</definedName>
    <definedName name="AcctPrio_Text" localSheetId="5">#REF!</definedName>
    <definedName name="AcctPrio_Text">#REF!</definedName>
    <definedName name="AcctPrio_Text_4" localSheetId="5">#REF!</definedName>
    <definedName name="AcctPrio_Text_4">#REF!</definedName>
    <definedName name="AcctPrio_Text_6" localSheetId="5">#REF!</definedName>
    <definedName name="AcctPrio_Text_6">#REF!</definedName>
    <definedName name="acon" localSheetId="5">#REF!</definedName>
    <definedName name="acon">#REF!</definedName>
    <definedName name="ADDRESS" localSheetId="5">#REF!</definedName>
    <definedName name="ADDRESS">#REF!</definedName>
    <definedName name="Address_3" localSheetId="5">#REF!</definedName>
    <definedName name="Address_3">#REF!</definedName>
    <definedName name="adj" localSheetId="5">#REF!</definedName>
    <definedName name="adj">#REF!</definedName>
    <definedName name="Adjustable_Span_ESOSI" localSheetId="5">#REF!</definedName>
    <definedName name="Adjustable_Span_ESOSI">#REF!</definedName>
    <definedName name="Adjustable_Telescopic_prop" localSheetId="5">#REF!</definedName>
    <definedName name="Adjustable_Telescopic_prop">#REF!</definedName>
    <definedName name="admn_off" localSheetId="5">#REF!</definedName>
    <definedName name="admn_off">#REF!</definedName>
    <definedName name="admn_site" localSheetId="5">#REF!</definedName>
    <definedName name="admn_site">#REF!</definedName>
    <definedName name="Advt." localSheetId="5">#REF!</definedName>
    <definedName name="Advt.">#REF!</definedName>
    <definedName name="AFSSGSDH">#REF!</definedName>
    <definedName name="Ag" localSheetId="3">[35]Design!#REF!</definedName>
    <definedName name="Ag" localSheetId="4">[35]Design!#REF!</definedName>
    <definedName name="Ag" localSheetId="5">[36]Design!#REF!</definedName>
    <definedName name="Ag">[36]Design!#REF!</definedName>
    <definedName name="Ag___0" localSheetId="3">#REF!</definedName>
    <definedName name="Ag___0" localSheetId="4">#REF!</definedName>
    <definedName name="Ag___0" localSheetId="5">#REF!</definedName>
    <definedName name="Ag___0">#REF!</definedName>
    <definedName name="Ag___13" localSheetId="5">#REF!</definedName>
    <definedName name="Ag___13">#REF!</definedName>
    <definedName name="ahu" localSheetId="5">#REF!</definedName>
    <definedName name="ahu">#REF!</definedName>
    <definedName name="AI" localSheetId="5">#REF!</definedName>
    <definedName name="AI">#REF!</definedName>
    <definedName name="AIR_CONDITIONERS" localSheetId="5">#REF!</definedName>
    <definedName name="AIR_CONDITIONERS">#REF!</definedName>
    <definedName name="Air_Conditioning" localSheetId="3">[37]Detail!#REF!</definedName>
    <definedName name="Air_Conditioning" localSheetId="4">[37]Detail!#REF!</definedName>
    <definedName name="Air_Conditioning" localSheetId="5">[37]Detail!#REF!</definedName>
    <definedName name="Air_Conditioning">[37]Detail!#REF!</definedName>
    <definedName name="aiv" localSheetId="3">'[38]Detail In Door Stad'!#REF!</definedName>
    <definedName name="aiv" localSheetId="4">'[38]Detail In Door Stad'!#REF!</definedName>
    <definedName name="aiv" localSheetId="5">'[38]Detail In Door Stad'!#REF!</definedName>
    <definedName name="aiv">'[38]Detail In Door Stad'!#REF!</definedName>
    <definedName name="aiv_2" localSheetId="3">'[39]Detail In Door Stad'!#REF!</definedName>
    <definedName name="aiv_2" localSheetId="4">'[39]Detail In Door Stad'!#REF!</definedName>
    <definedName name="aiv_2" localSheetId="5">'[40]Detail In Door Stad'!#REF!</definedName>
    <definedName name="aiv_2">'[40]Detail In Door Stad'!#REF!</definedName>
    <definedName name="ALL" localSheetId="3">#REF!</definedName>
    <definedName name="ALL" localSheetId="4">#REF!</definedName>
    <definedName name="ALL" localSheetId="5">#REF!</definedName>
    <definedName name="ALL">#REF!</definedName>
    <definedName name="alpha" localSheetId="5">#REF!</definedName>
    <definedName name="alpha">#REF!</definedName>
    <definedName name="Alterations" localSheetId="3">[37]Detail!#REF!</definedName>
    <definedName name="Alterations" localSheetId="4">[37]Detail!#REF!</definedName>
    <definedName name="Alterations" localSheetId="5">[37]Detail!#REF!</definedName>
    <definedName name="Alterations">[37]Detail!#REF!</definedName>
    <definedName name="Alw" localSheetId="3">#REF!</definedName>
    <definedName name="Alw" localSheetId="4">#REF!</definedName>
    <definedName name="Alw" localSheetId="5">#REF!</definedName>
    <definedName name="Alw">#REF!</definedName>
    <definedName name="am" localSheetId="5">#REF!</definedName>
    <definedName name="am">#REF!</definedName>
    <definedName name="AMFR">[41]Costing!$I$13</definedName>
    <definedName name="AMM" localSheetId="3">#REF!</definedName>
    <definedName name="AMM" localSheetId="4">#REF!</definedName>
    <definedName name="AMM" localSheetId="5">#REF!</definedName>
    <definedName name="AMM">#REF!</definedName>
    <definedName name="Analysis4">[42]labour!$C$7</definedName>
    <definedName name="ann" localSheetId="3">#REF!</definedName>
    <definedName name="ann" localSheetId="4">#REF!</definedName>
    <definedName name="ann" localSheetId="5">#REF!</definedName>
    <definedName name="ann">#REF!</definedName>
    <definedName name="anne" localSheetId="5">#REF!</definedName>
    <definedName name="anne">#REF!</definedName>
    <definedName name="annealing" localSheetId="5">#REF!</definedName>
    <definedName name="annealing">#REF!</definedName>
    <definedName name="annealing1" localSheetId="5">#REF!</definedName>
    <definedName name="annealing1">#REF!</definedName>
    <definedName name="anscount" hidden="1">1</definedName>
    <definedName name="antiicpated" localSheetId="3">#REF!</definedName>
    <definedName name="antiicpated" localSheetId="4">#REF!</definedName>
    <definedName name="antiicpated" localSheetId="5">#REF!</definedName>
    <definedName name="antiicpated">#REF!</definedName>
    <definedName name="app_q" localSheetId="5">#REF!</definedName>
    <definedName name="app_q">#REF!</definedName>
    <definedName name="appndx" localSheetId="5">#REF!</definedName>
    <definedName name="appndx">#REF!</definedName>
    <definedName name="apporx_quants" localSheetId="5">#REF!</definedName>
    <definedName name="apporx_quants">#REF!</definedName>
    <definedName name="Approachslab" localSheetId="5">#REF!</definedName>
    <definedName name="Approachslab">#REF!</definedName>
    <definedName name="april_qty" localSheetId="5">#REF!</definedName>
    <definedName name="april_qty">#REF!</definedName>
    <definedName name="ARCHITECT________M_s" localSheetId="3">'[12]MASTER_RATE ANALYSIS'!$B$186:$G$186</definedName>
    <definedName name="ARCHITECT________M_s" localSheetId="4">'[12]MASTER_RATE ANALYSIS'!$B$186:$G$186</definedName>
    <definedName name="ARCHITECT________M_s">'[13]MASTER_RATE ANALYSIS'!$B$186:$G$186</definedName>
    <definedName name="AREA" localSheetId="3">#REF!</definedName>
    <definedName name="AREA" localSheetId="4">#REF!</definedName>
    <definedName name="AREA" localSheetId="5">#REF!</definedName>
    <definedName name="AREA">#REF!</definedName>
    <definedName name="AREA_T" localSheetId="5">#REF!</definedName>
    <definedName name="AREA_T">#REF!</definedName>
    <definedName name="AREAS_CA_CANOPY__WAREHOUSE" localSheetId="5">#REF!</definedName>
    <definedName name="AREAS_CA_CANOPY__WAREHOUSE">#REF!</definedName>
    <definedName name="AREAS_CB_Canteen_Building" localSheetId="5">#REF!</definedName>
    <definedName name="AREAS_CB_Canteen_Building">#REF!</definedName>
    <definedName name="AREAS_CIPT_Tanker_CIP_Shed" localSheetId="5">#REF!</definedName>
    <definedName name="AREAS_CIPT_Tanker_CIP_Shed">#REF!</definedName>
    <definedName name="AREAS_CLRR_Contract_Labour_Rest_Room" localSheetId="5">#REF!</definedName>
    <definedName name="AREAS_CLRR_Contract_Labour_Rest_Room">#REF!</definedName>
    <definedName name="AREAS_CS_Chemical_Store" localSheetId="5">#REF!</definedName>
    <definedName name="AREAS_CS_Chemical_Store">#REF!</definedName>
    <definedName name="AREAS_ETPC_ETP_Civil_Works" localSheetId="5">#REF!</definedName>
    <definedName name="AREAS_ETPC_ETP_Civil_Works">#REF!</definedName>
    <definedName name="AREAS_EX_EXTERNAL_WORKS" localSheetId="5">#REF!</definedName>
    <definedName name="AREAS_EX_EXTERNAL_WORKS">#REF!</definedName>
    <definedName name="AREAS_FC_Farmer_s_Conference" localSheetId="5">#REF!</definedName>
    <definedName name="AREAS_FC_Farmer_s_Conference">#REF!</definedName>
    <definedName name="AREAS_FU_Fumigation" localSheetId="5">#REF!</definedName>
    <definedName name="AREAS_FU_Fumigation">#REF!</definedName>
    <definedName name="AREAS_GA_General_Area___Overall" localSheetId="5">#REF!</definedName>
    <definedName name="AREAS_GA_General_Area___Overall">#REF!</definedName>
    <definedName name="AREAS_GP_Guard_Posts" localSheetId="5">#REF!</definedName>
    <definedName name="AREAS_GP_Guard_Posts">#REF!</definedName>
    <definedName name="AREAS_LS_LubeOil_Stores" localSheetId="5">#REF!</definedName>
    <definedName name="AREAS_LS_LubeOil_Stores">#REF!</definedName>
    <definedName name="AREAS_MR_TB_Milk_Reception_Tanker_s_Bay" localSheetId="5">#REF!</definedName>
    <definedName name="AREAS_MR_TB_Milk_Reception_Tanker_s_Bay">#REF!</definedName>
    <definedName name="AREAS_MTF_Milk_Tank_Foundations" localSheetId="5">#REF!</definedName>
    <definedName name="AREAS_MTF_Milk_Tank_Foundations">#REF!</definedName>
    <definedName name="AREAS_PB_PROCESS_BUILDING" localSheetId="5">#REF!</definedName>
    <definedName name="AREAS_PB_PROCESS_BUILDING">#REF!</definedName>
    <definedName name="AREAS_PR_Pipe_Racks" localSheetId="5">#REF!</definedName>
    <definedName name="AREAS_PR_Pipe_Racks">#REF!</definedName>
    <definedName name="AREAS_SR_2_Security_Room___2" localSheetId="5">#REF!</definedName>
    <definedName name="AREAS_SR_2_Security_Room___2">#REF!</definedName>
    <definedName name="AREAS_SR_3_Store_Room" localSheetId="5">#REF!</definedName>
    <definedName name="AREAS_SR_3_Store_Room">#REF!</definedName>
    <definedName name="AREAS_ST_Stacks_near_Utility_Buildings" localSheetId="5">#REF!</definedName>
    <definedName name="AREAS_ST_Stacks_near_Utility_Buildings">#REF!</definedName>
    <definedName name="AREAS_SY_Scrap_Yard" localSheetId="5">#REF!</definedName>
    <definedName name="AREAS_SY_Scrap_Yard">#REF!</definedName>
    <definedName name="AREAS_TWW_Truck_Wheel_Wash" localSheetId="5">#REF!</definedName>
    <definedName name="AREAS_TWW_Truck_Wheel_Wash">#REF!</definedName>
    <definedName name="AREAS_TY_Transformer_Yard" localSheetId="5">#REF!</definedName>
    <definedName name="AREAS_TY_Transformer_Yard">#REF!</definedName>
    <definedName name="AREAS_UB_UTILITY_BLOCK" localSheetId="5">#REF!</definedName>
    <definedName name="AREAS_UB_UTILITY_BLOCK">#REF!</definedName>
    <definedName name="AREAS_WH_Ware_House_Area" localSheetId="5">#REF!</definedName>
    <definedName name="AREAS_WH_Ware_House_Area">#REF!</definedName>
    <definedName name="array1" localSheetId="5">#REF!</definedName>
    <definedName name="array1">#REF!</definedName>
    <definedName name="arvind" localSheetId="0" hidden="1">{#N/A,#N/A,FALSE,"VARIATIONS";#N/A,#N/A,FALSE,"BUDGET";#N/A,#N/A,FALSE,"CIVIL QNTY VAR";#N/A,#N/A,FALSE,"SUMMARY";#N/A,#N/A,FALSE,"MATERIAL VAR"}</definedName>
    <definedName name="arvind" hidden="1">{#N/A,#N/A,FALSE,"VARIATIONS";#N/A,#N/A,FALSE,"BUDGET";#N/A,#N/A,FALSE,"CIVIL QNTY VAR";#N/A,#N/A,FALSE,"SUMMARY";#N/A,#N/A,FALSE,"MATERIAL VAR"}</definedName>
    <definedName name="as" localSheetId="0" hidden="1">{#N/A,#N/A,FALSE,"VARIATIONS";#N/A,#N/A,FALSE,"BUDGET";#N/A,#N/A,FALSE,"CIVIL QNTY VAR";#N/A,#N/A,FALSE,"SUMMARY";#N/A,#N/A,FALSE,"MATERIAL VAR"}</definedName>
    <definedName name="as" hidden="1">{#N/A,#N/A,FALSE,"VARIATIONS";#N/A,#N/A,FALSE,"BUDGET";#N/A,#N/A,FALSE,"CIVIL QNTY VAR";#N/A,#N/A,FALSE,"SUMMARY";#N/A,#N/A,FALSE,"MATERIAL VAR"}</definedName>
    <definedName name="AS_PER_TALLY_31_09_04_ONYX_List1" localSheetId="4">#REF!</definedName>
    <definedName name="AS_PER_TALLY_31_09_04_ONYX_List1" localSheetId="5">#REF!</definedName>
    <definedName name="AS_PER_TALLY_31_09_04_ONYX_List1">#REF!</definedName>
    <definedName name="AS100T" localSheetId="5">#REF!</definedName>
    <definedName name="AS100T">#REF!</definedName>
    <definedName name="asd">[43]Sheet1!$K$21</definedName>
    <definedName name="ASHOKA" localSheetId="3">#REF!</definedName>
    <definedName name="ASHOKA" localSheetId="4">#REF!</definedName>
    <definedName name="ASHOKA" localSheetId="5">#REF!</definedName>
    <definedName name="ASHOKA">#REF!</definedName>
    <definedName name="ass" localSheetId="3">[44]Detail!$D$2948</definedName>
    <definedName name="ass" localSheetId="4">[44]Detail!$D$2948</definedName>
    <definedName name="ass">[45]Detail!$D$2948</definedName>
    <definedName name="assumption" localSheetId="3">#REF!</definedName>
    <definedName name="assumption" localSheetId="4">#REF!</definedName>
    <definedName name="assumption" localSheetId="5">#REF!</definedName>
    <definedName name="assumption">#REF!</definedName>
    <definedName name="asz" localSheetId="0" hidden="1">{#N/A,#N/A,FALSE,"VARIATIONS";#N/A,#N/A,FALSE,"BUDGET";#N/A,#N/A,FALSE,"CIVIL QNTY VAR";#N/A,#N/A,FALSE,"SUMMARY";#N/A,#N/A,FALSE,"MATERIAL VAR"}</definedName>
    <definedName name="asz" hidden="1">{#N/A,#N/A,FALSE,"VARIATIONS";#N/A,#N/A,FALSE,"BUDGET";#N/A,#N/A,FALSE,"CIVIL QNTY VAR";#N/A,#N/A,FALSE,"SUMMARY";#N/A,#N/A,FALSE,"MATERIAL VAR"}</definedName>
    <definedName name="AUX">[41]Costing!$G$13</definedName>
    <definedName name="auxlp" localSheetId="3">#REF!</definedName>
    <definedName name="auxlp" localSheetId="4">#REF!</definedName>
    <definedName name="auxlp" localSheetId="5">#REF!</definedName>
    <definedName name="auxlp">#REF!</definedName>
    <definedName name="auxtr" localSheetId="5">#REF!</definedName>
    <definedName name="auxtr">#REF!</definedName>
    <definedName name="aw" localSheetId="0" hidden="1">{#N/A,#N/A,FALSE,"VARIATIONS";#N/A,#N/A,FALSE,"BUDGET";#N/A,#N/A,FALSE,"CIVIL QNTY VAR";#N/A,#N/A,FALSE,"SUMMARY";#N/A,#N/A,FALSE,"MATERIAL VAR"}</definedName>
    <definedName name="aw" hidden="1">{#N/A,#N/A,FALSE,"VARIATIONS";#N/A,#N/A,FALSE,"BUDGET";#N/A,#N/A,FALSE,"CIVIL QNTY VAR";#N/A,#N/A,FALSE,"SUMMARY";#N/A,#N/A,FALSE,"MATERIAL VAR"}</definedName>
    <definedName name="B">'[33]PRECAST lightconc-II'!$K$19</definedName>
    <definedName name="B___0" localSheetId="3">#REF!</definedName>
    <definedName name="B___0" localSheetId="4">#REF!</definedName>
    <definedName name="B___0" localSheetId="5">#REF!</definedName>
    <definedName name="B___0">#REF!</definedName>
    <definedName name="B___13" localSheetId="5">#REF!</definedName>
    <definedName name="B___13">#REF!</definedName>
    <definedName name="B_PP" localSheetId="5">#REF!</definedName>
    <definedName name="B_PP">#REF!</definedName>
    <definedName name="B0Q_Shell_Core" localSheetId="5">#REF!</definedName>
    <definedName name="B0Q_Shell_Core">#REF!</definedName>
    <definedName name="b1x" localSheetId="5">#REF!</definedName>
    <definedName name="b1x">#REF!</definedName>
    <definedName name="b275." localSheetId="5">#REF!</definedName>
    <definedName name="b275.">#REF!</definedName>
    <definedName name="b2x" localSheetId="5">#REF!</definedName>
    <definedName name="b2x">#REF!</definedName>
    <definedName name="b6fv6fd" localSheetId="5">#REF!</definedName>
    <definedName name="b6fv6fd">#REF!</definedName>
    <definedName name="BAND" localSheetId="5">#REF!</definedName>
    <definedName name="BAND">#REF!</definedName>
    <definedName name="BarList">#N/A</definedName>
    <definedName name="BarList_10">NA()</definedName>
    <definedName name="BarList_2">#N/A</definedName>
    <definedName name="BarList_2_1">NA()</definedName>
    <definedName name="BarList_2_10">NA()</definedName>
    <definedName name="BarList_2_2">NA()</definedName>
    <definedName name="BarList_2_3">NA()</definedName>
    <definedName name="BarList_2_8">NA()</definedName>
    <definedName name="BarList_3">NA()</definedName>
    <definedName name="BarList_5">#N/A</definedName>
    <definedName name="BarList_5_10">NA()</definedName>
    <definedName name="BarList_5_2">NA()</definedName>
    <definedName name="BarList_5_3">NA()</definedName>
    <definedName name="BarList_5_8">NA()</definedName>
    <definedName name="BarList_6">#N/A</definedName>
    <definedName name="BarList_6_10">NA()</definedName>
    <definedName name="BarList_6_2">NA()</definedName>
    <definedName name="BarList_6_3">NA()</definedName>
    <definedName name="BarList_6_8">NA()</definedName>
    <definedName name="BarList_7">#N/A</definedName>
    <definedName name="BarList_7_10">NA()</definedName>
    <definedName name="BarList_7_2">NA()</definedName>
    <definedName name="BarList_7_3">NA()</definedName>
    <definedName name="BarList_7_8">NA()</definedName>
    <definedName name="BarList_8">NA()</definedName>
    <definedName name="Basement" localSheetId="3">#REF!</definedName>
    <definedName name="Basement" localSheetId="4">#REF!</definedName>
    <definedName name="Basement" localSheetId="5">#REF!</definedName>
    <definedName name="Basement">#REF!</definedName>
    <definedName name="BASIC" localSheetId="3">'[12]MASTER_RATE ANALYSIS'!$A$1:$H$346</definedName>
    <definedName name="BASIC" localSheetId="4">'[12]MASTER_RATE ANALYSIS'!$A$1:$H$346</definedName>
    <definedName name="BASIC">'[13]MASTER_RATE ANALYSIS'!$A$1:$H$346</definedName>
    <definedName name="bat" localSheetId="3">#REF!</definedName>
    <definedName name="bat" localSheetId="4">#REF!</definedName>
    <definedName name="bat" localSheetId="5">#REF!</definedName>
    <definedName name="bat">#REF!</definedName>
    <definedName name="Batching_hot_mix_plant" localSheetId="3">[19]SOR!#REF!</definedName>
    <definedName name="Batching_hot_mix_plant" localSheetId="4">[19]SOR!#REF!</definedName>
    <definedName name="Batching_hot_mix_plant" localSheetId="5">[19]SOR!#REF!</definedName>
    <definedName name="Batching_hot_mix_plant">[19]SOR!#REF!</definedName>
    <definedName name="bb" localSheetId="3">#REF!</definedName>
    <definedName name="bb" localSheetId="4">#REF!</definedName>
    <definedName name="bb" localSheetId="5">#REF!</definedName>
    <definedName name="bb">#REF!</definedName>
    <definedName name="bc" localSheetId="0" hidden="1">{#N/A,#N/A,FALSE,"One Pager";#N/A,#N/A,FALSE,"Technical"}</definedName>
    <definedName name="bc" hidden="1">{#N/A,#N/A,FALSE,"One Pager";#N/A,#N/A,FALSE,"Technical"}</definedName>
    <definedName name="BCU" localSheetId="4">#REF!</definedName>
    <definedName name="BCU" localSheetId="5">#REF!</definedName>
    <definedName name="BCU">#REF!</definedName>
    <definedName name="Beam_Clamp" localSheetId="5">#REF!</definedName>
    <definedName name="Beam_Clamp">#REF!</definedName>
    <definedName name="BeamLength" localSheetId="5">#REF!</definedName>
    <definedName name="BeamLength">#REF!</definedName>
    <definedName name="bebl" localSheetId="0" hidden="1">{#N/A,#N/A,FALSE,"VARIATIONS";#N/A,#N/A,FALSE,"BUDGET";#N/A,#N/A,FALSE,"CIVIL QNTY VAR";#N/A,#N/A,FALSE,"SUMMARY";#N/A,#N/A,FALSE,"MATERIAL VAR"}</definedName>
    <definedName name="bebl" hidden="1">{#N/A,#N/A,FALSE,"VARIATIONS";#N/A,#N/A,FALSE,"BUDGET";#N/A,#N/A,FALSE,"CIVIL QNTY VAR";#N/A,#N/A,FALSE,"SUMMARY";#N/A,#N/A,FALSE,"MATERIAL VAR"}</definedName>
    <definedName name="beh1245632" localSheetId="4">#REF!</definedName>
    <definedName name="beh1245632" localSheetId="5">#REF!</definedName>
    <definedName name="beh1245632">#REF!</definedName>
    <definedName name="BEL" localSheetId="5">#REF!</definedName>
    <definedName name="BEL">#REF!</definedName>
    <definedName name="bent" localSheetId="5">#REF!</definedName>
    <definedName name="bent">#REF!</definedName>
    <definedName name="beta" localSheetId="5">#REF!</definedName>
    <definedName name="beta">#REF!</definedName>
    <definedName name="BF" localSheetId="5">#REF!</definedName>
    <definedName name="BF">#REF!</definedName>
    <definedName name="BHIST" localSheetId="5">#REF!</definedName>
    <definedName name="BHIST">#REF!</definedName>
    <definedName name="BidClass" localSheetId="5">#REF!</definedName>
    <definedName name="BidClass">#REF!</definedName>
    <definedName name="BidClass_4" localSheetId="5">#REF!</definedName>
    <definedName name="BidClass_4">#REF!</definedName>
    <definedName name="BidClass_6" localSheetId="5">#REF!</definedName>
    <definedName name="BidClass_6">#REF!</definedName>
    <definedName name="BidClass_Text" localSheetId="5">#REF!</definedName>
    <definedName name="BidClass_Text">#REF!</definedName>
    <definedName name="BidClass_Text_4" localSheetId="5">#REF!</definedName>
    <definedName name="BidClass_Text_4">#REF!</definedName>
    <definedName name="BidClass_Text_6" localSheetId="5">#REF!</definedName>
    <definedName name="BidClass_Text_6">#REF!</definedName>
    <definedName name="bijalpur2"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llingFreq" localSheetId="4">#REF!</definedName>
    <definedName name="BillingFreq" localSheetId="5">#REF!</definedName>
    <definedName name="BillingFreq">#REF!</definedName>
    <definedName name="BillingFreq_4" localSheetId="5">#REF!</definedName>
    <definedName name="BillingFreq_4">#REF!</definedName>
    <definedName name="BillingFreq_6" localSheetId="5">#REF!</definedName>
    <definedName name="BillingFreq_6">#REF!</definedName>
    <definedName name="BillingTiming" localSheetId="5">#REF!</definedName>
    <definedName name="BillingTiming">#REF!</definedName>
    <definedName name="BillingTiming_4" localSheetId="5">#REF!</definedName>
    <definedName name="BillingTiming_4">#REF!</definedName>
    <definedName name="BillingTiming_6" localSheetId="5">#REF!</definedName>
    <definedName name="BillingTiming_6">#REF!</definedName>
    <definedName name="bjlc" localSheetId="5">#REF!</definedName>
    <definedName name="bjlc">#REF!</definedName>
    <definedName name="BldgQty" localSheetId="5">#REF!</definedName>
    <definedName name="BldgQty">#REF!</definedName>
    <definedName name="blv_100" localSheetId="5">#REF!</definedName>
    <definedName name="blv_100">#REF!</definedName>
    <definedName name="blv_150" localSheetId="5">#REF!</definedName>
    <definedName name="blv_150">#REF!</definedName>
    <definedName name="blv_200" localSheetId="5">#REF!</definedName>
    <definedName name="blv_200">#REF!</definedName>
    <definedName name="blv_25" localSheetId="5">#REF!</definedName>
    <definedName name="blv_25">#REF!</definedName>
    <definedName name="blv_250" localSheetId="5">#REF!</definedName>
    <definedName name="blv_250">#REF!</definedName>
    <definedName name="blv_300" localSheetId="5">#REF!</definedName>
    <definedName name="blv_300">#REF!</definedName>
    <definedName name="blv_32" localSheetId="5">#REF!</definedName>
    <definedName name="blv_32">#REF!</definedName>
    <definedName name="blv_40" localSheetId="5">#REF!</definedName>
    <definedName name="blv_40">#REF!</definedName>
    <definedName name="blv_400" localSheetId="5">#REF!</definedName>
    <definedName name="blv_400">#REF!</definedName>
    <definedName name="blv_50" localSheetId="5">#REF!</definedName>
    <definedName name="blv_50">#REF!</definedName>
    <definedName name="blv_500" localSheetId="5">#REF!</definedName>
    <definedName name="blv_500">#REF!</definedName>
    <definedName name="blv_65" localSheetId="5">#REF!</definedName>
    <definedName name="blv_65">#REF!</definedName>
    <definedName name="blv_80" localSheetId="5">#REF!</definedName>
    <definedName name="blv_80">#REF!</definedName>
    <definedName name="BN" localSheetId="5">#REF!</definedName>
    <definedName name="BN">#REF!</definedName>
    <definedName name="BOC" localSheetId="3">'[46]01'!#REF!</definedName>
    <definedName name="BOC" localSheetId="4">'[46]01'!#REF!</definedName>
    <definedName name="BOC" localSheetId="5">'[47]01'!#REF!</definedName>
    <definedName name="BOC">'[47]01'!#REF!</definedName>
    <definedName name="bol" localSheetId="3">#REF!</definedName>
    <definedName name="bol" localSheetId="4">#REF!</definedName>
    <definedName name="bol" localSheetId="5">#REF!</definedName>
    <definedName name="bol">#REF!</definedName>
    <definedName name="boml" localSheetId="5">#REF!</definedName>
    <definedName name="boml">#REF!</definedName>
    <definedName name="boml1" localSheetId="5">#REF!</definedName>
    <definedName name="boml1">#REF!</definedName>
    <definedName name="BOQ" localSheetId="5">#REF!</definedName>
    <definedName name="BOQ">#REF!</definedName>
    <definedName name="boqii" localSheetId="5">#REF!</definedName>
    <definedName name="boqii">#REF!</definedName>
    <definedName name="botl" localSheetId="5">#REF!</definedName>
    <definedName name="botl">#REF!</definedName>
    <definedName name="botl1" localSheetId="5">#REF!</definedName>
    <definedName name="botl1">#REF!</definedName>
    <definedName name="botn" localSheetId="5">#REF!</definedName>
    <definedName name="botn">#REF!</definedName>
    <definedName name="boulder" localSheetId="5">#REF!</definedName>
    <definedName name="boulder">#REF!</definedName>
    <definedName name="Breaks" localSheetId="5">#REF!</definedName>
    <definedName name="Breaks">#REF!</definedName>
    <definedName name="Brick_Aggregate" localSheetId="5">#REF!</definedName>
    <definedName name="Brick_Aggregate">#REF!</definedName>
    <definedName name="Brick_Size" localSheetId="5">#REF!</definedName>
    <definedName name="Brick_Size">#REF!</definedName>
    <definedName name="Bricks" localSheetId="5">#REF!</definedName>
    <definedName name="Bricks">#REF!</definedName>
    <definedName name="BS" localSheetId="5">#REF!</definedName>
    <definedName name="BS">#REF!</definedName>
    <definedName name="BU" localSheetId="5">#REF!</definedName>
    <definedName name="BU">#REF!</definedName>
    <definedName name="bua" localSheetId="5">#REF!</definedName>
    <definedName name="bua">#REF!</definedName>
    <definedName name="BUDDHA" localSheetId="5">#REF!</definedName>
    <definedName name="BUDDHA">#REF!</definedName>
    <definedName name="BUDGET" localSheetId="5">#REF!</definedName>
    <definedName name="BUDGET">#REF!</definedName>
    <definedName name="building" localSheetId="5">#REF!</definedName>
    <definedName name="building">#REF!</definedName>
    <definedName name="building___0" localSheetId="5">#REF!</definedName>
    <definedName name="building___0">#REF!</definedName>
    <definedName name="building___11" localSheetId="5">#REF!</definedName>
    <definedName name="building___11">#REF!</definedName>
    <definedName name="building___12" localSheetId="5">#REF!</definedName>
    <definedName name="building___12">#REF!</definedName>
    <definedName name="BUILDINGS" localSheetId="5">#REF!</definedName>
    <definedName name="BUILDINGS">#REF!</definedName>
    <definedName name="BuiltIn_Print_Area" localSheetId="5">#REF!</definedName>
    <definedName name="BuiltIn_Print_Area">#REF!</definedName>
    <definedName name="BuiltIn_Print_Area___0" localSheetId="5">#REF!</definedName>
    <definedName name="BuiltIn_Print_Area___0">#REF!</definedName>
    <definedName name="BuiltIn_Print_Titles" localSheetId="5">#REF!</definedName>
    <definedName name="BuiltIn_Print_Titles">#REF!</definedName>
    <definedName name="BuiltIn_Print_Titles___0">#N/A</definedName>
    <definedName name="BUN" localSheetId="5">[28]見積書!#REF!</definedName>
    <definedName name="BUN">[28]見積書!#REF!</definedName>
    <definedName name="BusType" localSheetId="3">#REF!</definedName>
    <definedName name="BusType" localSheetId="4">#REF!</definedName>
    <definedName name="BusType" localSheetId="5">#REF!</definedName>
    <definedName name="BusType">#REF!</definedName>
    <definedName name="BusType_4" localSheetId="5">#REF!</definedName>
    <definedName name="BusType_4">#REF!</definedName>
    <definedName name="BusType_6" localSheetId="5">#REF!</definedName>
    <definedName name="BusType_6">#REF!</definedName>
    <definedName name="BusType_Text" localSheetId="5">#REF!</definedName>
    <definedName name="BusType_Text">#REF!</definedName>
    <definedName name="BusType_Text_4" localSheetId="5">#REF!</definedName>
    <definedName name="BusType_Text_4">#REF!</definedName>
    <definedName name="BusType_Text_6" localSheetId="5">#REF!</definedName>
    <definedName name="BusType_Text_6">#REF!</definedName>
    <definedName name="Button_1">"VOLTAGE_DROP_FOR_THREE_PHASE_Sheet2_List"</definedName>
    <definedName name="Button_5">"AS_PER_TALLY_31_09_04_ONYX_List"</definedName>
    <definedName name="Button_7">"AS_PER_TALLY_31_09_04_ONYX_List1"</definedName>
    <definedName name="Button_8">"AS_PER_TALLY_31_09_04_ONYX_List1"</definedName>
    <definedName name="Bx" localSheetId="3">#REF!</definedName>
    <definedName name="Bx" localSheetId="4">#REF!</definedName>
    <definedName name="Bx" localSheetId="5">#REF!</definedName>
    <definedName name="Bx">#REF!</definedName>
    <definedName name="Bx___0" localSheetId="5">#REF!</definedName>
    <definedName name="Bx___0">#REF!</definedName>
    <definedName name="Bx___13" localSheetId="5">#REF!</definedName>
    <definedName name="Bx___13">#REF!</definedName>
    <definedName name="bxevxed" localSheetId="5">#REF!</definedName>
    <definedName name="bxevxed">#REF!</definedName>
    <definedName name="bxnvxnd" localSheetId="5">#REF!</definedName>
    <definedName name="bxnvxnd">#REF!</definedName>
    <definedName name="C_">#N/A</definedName>
    <definedName name="℃１５" localSheetId="3">#REF!</definedName>
    <definedName name="℃１５" localSheetId="4">#REF!</definedName>
    <definedName name="℃１５" localSheetId="5">#REF!</definedName>
    <definedName name="℃１５">#REF!</definedName>
    <definedName name="℃２０" localSheetId="5">#REF!</definedName>
    <definedName name="℃２０">#REF!</definedName>
    <definedName name="℃22" localSheetId="5">#REF!</definedName>
    <definedName name="℃22">#REF!</definedName>
    <definedName name="℃２４">[48]外気負荷!$F$12</definedName>
    <definedName name="℃２５" localSheetId="3">#REF!</definedName>
    <definedName name="℃２５" localSheetId="4">#REF!</definedName>
    <definedName name="℃２５" localSheetId="5">#REF!</definedName>
    <definedName name="℃２５">#REF!</definedName>
    <definedName name="℃２６" localSheetId="5">#REF!</definedName>
    <definedName name="℃２６">#REF!</definedName>
    <definedName name="CA" localSheetId="5">#REF!</definedName>
    <definedName name="CA">#REF!</definedName>
    <definedName name="ca1boq" localSheetId="5">#REF!</definedName>
    <definedName name="ca1boq">#REF!</definedName>
    <definedName name="cab" localSheetId="5">#REF!</definedName>
    <definedName name="cab">#REF!</definedName>
    <definedName name="cab21.5tp" localSheetId="5">#REF!</definedName>
    <definedName name="cab21.5tp">#REF!</definedName>
    <definedName name="cab21.5tp_4" localSheetId="5">#REF!</definedName>
    <definedName name="cab21.5tp_4">#REF!</definedName>
    <definedName name="cab21.5tp_6" localSheetId="5">#REF!</definedName>
    <definedName name="cab21.5tp_6">#REF!</definedName>
    <definedName name="cab21s" localSheetId="5">#REF!</definedName>
    <definedName name="cab21s">#REF!</definedName>
    <definedName name="cab21s_4" localSheetId="5">#REF!</definedName>
    <definedName name="cab21s_4">#REF!</definedName>
    <definedName name="cab21s_6" localSheetId="5">#REF!</definedName>
    <definedName name="cab21s_6">#REF!</definedName>
    <definedName name="cab21us" localSheetId="5">#REF!</definedName>
    <definedName name="cab21us">#REF!</definedName>
    <definedName name="cab21us_4" localSheetId="5">#REF!</definedName>
    <definedName name="cab21us_4">#REF!</definedName>
    <definedName name="cab21us_6" localSheetId="5">#REF!</definedName>
    <definedName name="cab21us_6">#REF!</definedName>
    <definedName name="cab31s" localSheetId="5">#REF!</definedName>
    <definedName name="cab31s">#REF!</definedName>
    <definedName name="cab31s_4" localSheetId="5">#REF!</definedName>
    <definedName name="cab31s_4">#REF!</definedName>
    <definedName name="cab31s_6" localSheetId="5">#REF!</definedName>
    <definedName name="cab31s_6">#REF!</definedName>
    <definedName name="cab31us" localSheetId="5">#REF!</definedName>
    <definedName name="cab31us">#REF!</definedName>
    <definedName name="cab31us_4" localSheetId="5">#REF!</definedName>
    <definedName name="cab31us_4">#REF!</definedName>
    <definedName name="cab31us_6" localSheetId="5">#REF!</definedName>
    <definedName name="cab31us_6">#REF!</definedName>
    <definedName name="cab41s" localSheetId="5">#REF!</definedName>
    <definedName name="cab41s">#REF!</definedName>
    <definedName name="cab41s_4" localSheetId="5">#REF!</definedName>
    <definedName name="cab41s_4">#REF!</definedName>
    <definedName name="cab41s_6" localSheetId="5">#REF!</definedName>
    <definedName name="cab41s_6">#REF!</definedName>
    <definedName name="cab41us" localSheetId="5">#REF!</definedName>
    <definedName name="cab41us">#REF!</definedName>
    <definedName name="cab41us_4" localSheetId="5">#REF!</definedName>
    <definedName name="cab41us_4">#REF!</definedName>
    <definedName name="cab41us_6" localSheetId="5">#REF!</definedName>
    <definedName name="cab41us_6">#REF!</definedName>
    <definedName name="cabd" localSheetId="5">#REF!</definedName>
    <definedName name="cabd">#REF!</definedName>
    <definedName name="cabf" localSheetId="5">#REF!</definedName>
    <definedName name="cabf">#REF!</definedName>
    <definedName name="cabf_4" localSheetId="5">#REF!</definedName>
    <definedName name="cabf_4">#REF!</definedName>
    <definedName name="cabf_6" localSheetId="5">#REF!</definedName>
    <definedName name="cabf_6">#REF!</definedName>
    <definedName name="CABLE" localSheetId="5">#REF!</definedName>
    <definedName name="CABLE">#REF!</definedName>
    <definedName name="CABLE_4" localSheetId="5">#REF!</definedName>
    <definedName name="CABLE_4">#REF!</definedName>
    <definedName name="CABLE_6" localSheetId="5">#REF!</definedName>
    <definedName name="CABLE_6">#REF!</definedName>
    <definedName name="CalcTerm" localSheetId="5">#REF!</definedName>
    <definedName name="CalcTerm">#REF!</definedName>
    <definedName name="cald" localSheetId="5">#REF!</definedName>
    <definedName name="cald">#REF!</definedName>
    <definedName name="CALf" localSheetId="5">#REF!</definedName>
    <definedName name="CALf">#REF!</definedName>
    <definedName name="CALf_4" localSheetId="5">#REF!</definedName>
    <definedName name="CALf_4">#REF!</definedName>
    <definedName name="CALf_6" localSheetId="5">#REF!</definedName>
    <definedName name="CALf_6">#REF!</definedName>
    <definedName name="CALIMP" localSheetId="5">[49]factors!#REF!</definedName>
    <definedName name="CALIMP">[49]factors!#REF!</definedName>
    <definedName name="cant" localSheetId="5">'[50]Staff Acco.'!#REF!</definedName>
    <definedName name="cant">'[50]Staff Acco.'!#REF!</definedName>
    <definedName name="CAP" localSheetId="3">#REF!</definedName>
    <definedName name="CAP" localSheetId="4">#REF!</definedName>
    <definedName name="CAP" localSheetId="5">#REF!</definedName>
    <definedName name="CAP">#REF!</definedName>
    <definedName name="cap65kr_tm" localSheetId="5">#REF!</definedName>
    <definedName name="cap65kr_tm">#REF!</definedName>
    <definedName name="capital" localSheetId="5">#REF!</definedName>
    <definedName name="capital">#REF!</definedName>
    <definedName name="CARP" localSheetId="5">#REF!</definedName>
    <definedName name="CARP">#REF!</definedName>
    <definedName name="CARP1" localSheetId="5">#REF!</definedName>
    <definedName name="CARP1">#REF!</definedName>
    <definedName name="CARP2" localSheetId="5">#REF!</definedName>
    <definedName name="CARP2">#REF!</definedName>
    <definedName name="CARPARK" localSheetId="5">#REF!</definedName>
    <definedName name="CARPARK">#REF!</definedName>
    <definedName name="CARPARK_AREA" localSheetId="3">'[51]Area Statement'!#REF!</definedName>
    <definedName name="CARPARK_AREA" localSheetId="4">'[51]Area Statement'!#REF!</definedName>
    <definedName name="CARPARK_AREA" localSheetId="5">'[52]Area Statement'!#REF!</definedName>
    <definedName name="CARPARK_AREA">'[52]Area Statement'!#REF!</definedName>
    <definedName name="carpet" localSheetId="3">#REF!</definedName>
    <definedName name="carpet" localSheetId="4">#REF!</definedName>
    <definedName name="carpet" localSheetId="5">#REF!</definedName>
    <definedName name="carpet">#REF!</definedName>
    <definedName name="carpet___0" localSheetId="5">#REF!</definedName>
    <definedName name="carpet___0">#REF!</definedName>
    <definedName name="carpet___11" localSheetId="5">#REF!</definedName>
    <definedName name="carpet___11">#REF!</definedName>
    <definedName name="carpet___12" localSheetId="5">#REF!</definedName>
    <definedName name="carpet___12">#REF!</definedName>
    <definedName name="CARPI" localSheetId="5">[53]Sheet1!#REF!</definedName>
    <definedName name="CARPI">[53]Sheet1!#REF!</definedName>
    <definedName name="Carriage" localSheetId="3">#REF!</definedName>
    <definedName name="Carriage" localSheetId="4">#REF!</definedName>
    <definedName name="Carriage" localSheetId="5">#REF!</definedName>
    <definedName name="Carriage">#REF!</definedName>
    <definedName name="Carriage_AAC" localSheetId="5">#REF!</definedName>
    <definedName name="Carriage_AAC">#REF!</definedName>
    <definedName name="Carriage_Aggregate" localSheetId="5">#REF!</definedName>
    <definedName name="Carriage_Aggregate">#REF!</definedName>
    <definedName name="Carriage_Aggregate_20" localSheetId="5">#REF!</definedName>
    <definedName name="Carriage_Aggregate_20">#REF!</definedName>
    <definedName name="Carriage_Aggregate40" localSheetId="5">#REF!</definedName>
    <definedName name="Carriage_Aggregate40">#REF!</definedName>
    <definedName name="Carriage_Bitumen" localSheetId="5">#REF!</definedName>
    <definedName name="Carriage_Bitumen">#REF!</definedName>
    <definedName name="Carriage_Bricks" localSheetId="5">#REF!</definedName>
    <definedName name="Carriage_Bricks">#REF!</definedName>
    <definedName name="Carriage_cement" localSheetId="5">#REF!</definedName>
    <definedName name="Carriage_cement">#REF!</definedName>
    <definedName name="Carriage_Marble" localSheetId="5">#REF!</definedName>
    <definedName name="Carriage_Marble">#REF!</definedName>
    <definedName name="Carriage_MS_bar_6mm" localSheetId="5">#REF!</definedName>
    <definedName name="Carriage_MS_bar_6mm">#REF!</definedName>
    <definedName name="Carriage_of_Brick_Agg" localSheetId="5">#REF!</definedName>
    <definedName name="Carriage_of_Brick_Agg">#REF!</definedName>
    <definedName name="Carriage_RMC" localSheetId="5">#REF!</definedName>
    <definedName name="Carriage_RMC">#REF!</definedName>
    <definedName name="Carriage_Sand" localSheetId="5">#REF!</definedName>
    <definedName name="Carriage_Sand">#REF!</definedName>
    <definedName name="Carriage_Steel" localSheetId="5">#REF!</definedName>
    <definedName name="Carriage_Steel">#REF!</definedName>
    <definedName name="Carriage_tile" localSheetId="5">#REF!</definedName>
    <definedName name="Carriage_tile">#REF!</definedName>
    <definedName name="Carriage_Water_proof" localSheetId="5">#REF!</definedName>
    <definedName name="Carriage_Water_proof">#REF!</definedName>
    <definedName name="CARS" localSheetId="5">#REF!</definedName>
    <definedName name="CARS">#REF!</definedName>
    <definedName name="cash_bank" localSheetId="5">#REF!</definedName>
    <definedName name="cash_bank">#REF!</definedName>
    <definedName name="CASH_OUT" localSheetId="5">#REF!</definedName>
    <definedName name="CASH_OUT">#REF!</definedName>
    <definedName name="cbgl1" localSheetId="5">#REF!</definedName>
    <definedName name="cbgl1">#REF!</definedName>
    <definedName name="cbgl2" localSheetId="5">#REF!</definedName>
    <definedName name="cbgl2">#REF!</definedName>
    <definedName name="cbgl3" localSheetId="5">#REF!</definedName>
    <definedName name="cbgl3">#REF!</definedName>
    <definedName name="cbgl4" localSheetId="5">#REF!</definedName>
    <definedName name="cbgl4">#REF!</definedName>
    <definedName name="cc" localSheetId="0" hidden="1">{#N/A,#N/A,FALSE,"VARIATIONS";#N/A,#N/A,FALSE,"BUDGET";#N/A,#N/A,FALSE,"CIVIL QNTY VAR";#N/A,#N/A,FALSE,"SUMMARY";#N/A,#N/A,FALSE,"MATERIAL VAR"}</definedName>
    <definedName name="cc" hidden="1">{#N/A,#N/A,FALSE,"VARIATIONS";#N/A,#N/A,FALSE,"BUDGET";#N/A,#N/A,FALSE,"CIVIL QNTY VAR";#N/A,#N/A,FALSE,"SUMMARY";#N/A,#N/A,FALSE,"MATERIAL VAR"}</definedName>
    <definedName name="CCC">'[54]TBAL9697 -group wise  sdpl'!$A$214</definedName>
    <definedName name="cccc">'[55]TBAL9697 -group wise  sdpl'!$A$34</definedName>
    <definedName name="ccolagl" localSheetId="3">#REF!</definedName>
    <definedName name="ccolagl" localSheetId="4">#REF!</definedName>
    <definedName name="ccolagl" localSheetId="5">#REF!</definedName>
    <definedName name="ccolagl">#REF!</definedName>
    <definedName name="cdds" localSheetId="3">'[56]RA-markate'!$A$389:$B$1034</definedName>
    <definedName name="cdds" localSheetId="4">'[56]RA-markate'!$A$389:$B$1034</definedName>
    <definedName name="cdds">'[57]RA-markate'!$A$389:$B$1034</definedName>
    <definedName name="cdf" localSheetId="3">#REF!</definedName>
    <definedName name="cdf" localSheetId="4">#REF!</definedName>
    <definedName name="cdf" localSheetId="5">#REF!</definedName>
    <definedName name="cdf">#REF!</definedName>
    <definedName name="Ceiling_Fin" localSheetId="3">'[58]Fin Sum'!$H$1:$H$26</definedName>
    <definedName name="Ceiling_Fin" localSheetId="4">'[58]Fin Sum'!$H$1:$H$26</definedName>
    <definedName name="Ceiling_Fin">'[59]Fin Sum'!$H$1:$H$26</definedName>
    <definedName name="Ceiling_Plaster" localSheetId="3">#REF!</definedName>
    <definedName name="Ceiling_Plaster" localSheetId="4">#REF!</definedName>
    <definedName name="Ceiling_Plaster" localSheetId="5">#REF!</definedName>
    <definedName name="Ceiling_Plaster">#REF!</definedName>
    <definedName name="Cement" localSheetId="5">#REF!</definedName>
    <definedName name="Cement">#REF!</definedName>
    <definedName name="Central_Services" localSheetId="5">[37]Detail!#REF!</definedName>
    <definedName name="Central_Services">[37]Detail!#REF!</definedName>
    <definedName name="CF" localSheetId="3">#REF!</definedName>
    <definedName name="CF" localSheetId="4">#REF!</definedName>
    <definedName name="CF" localSheetId="5">#REF!</definedName>
    <definedName name="CF">#REF!</definedName>
    <definedName name="CF2_" localSheetId="5">#REF!</definedName>
    <definedName name="CF2_">#REF!</definedName>
    <definedName name="CF3_" localSheetId="5">#REF!</definedName>
    <definedName name="CF3_">#REF!</definedName>
    <definedName name="cfb" localSheetId="5">#REF!</definedName>
    <definedName name="cfb">#REF!</definedName>
    <definedName name="cfbeams" localSheetId="5">#REF!</definedName>
    <definedName name="cfbeams">#REF!</definedName>
    <definedName name="cfsalb" localSheetId="5">#REF!</definedName>
    <definedName name="cfsalb">#REF!</definedName>
    <definedName name="cfslab" localSheetId="5">#REF!</definedName>
    <definedName name="cfslab">#REF!</definedName>
    <definedName name="Cha" localSheetId="0" hidden="1">{#N/A,#N/A,FALSE,"gc (2)"}</definedName>
    <definedName name="Cha" hidden="1">{#N/A,#N/A,FALSE,"gc (2)"}</definedName>
    <definedName name="change" localSheetId="4">#REF!</definedName>
    <definedName name="change" localSheetId="5">#REF!</definedName>
    <definedName name="change">#REF!</definedName>
    <definedName name="ChangeBy" localSheetId="5">#REF!</definedName>
    <definedName name="ChangeBy">#REF!</definedName>
    <definedName name="ChangeBy_4" localSheetId="5">#REF!</definedName>
    <definedName name="ChangeBy_4">#REF!</definedName>
    <definedName name="ChangeBy_6" localSheetId="5">#REF!</definedName>
    <definedName name="ChangeBy_6">#REF!</definedName>
    <definedName name="ChangeDate" localSheetId="5">#REF!</definedName>
    <definedName name="ChangeDate">#REF!</definedName>
    <definedName name="ChangeDate_4" localSheetId="5">#REF!</definedName>
    <definedName name="ChangeDate_4">#REF!</definedName>
    <definedName name="ChangeDate_6" localSheetId="5">#REF!</definedName>
    <definedName name="ChangeDate_6">#REF!</definedName>
    <definedName name="Channel_Shoulders" localSheetId="5">#REF!</definedName>
    <definedName name="Channel_Shoulders">#REF!</definedName>
    <definedName name="Charges_of_road_roller" localSheetId="5">[19]SOR!#REF!</definedName>
    <definedName name="Charges_of_road_roller">[19]SOR!#REF!</definedName>
    <definedName name="check" localSheetId="3">City&amp;" "&amp;State</definedName>
    <definedName name="check" localSheetId="4">City&amp;" "&amp;State</definedName>
    <definedName name="check" localSheetId="0">City&amp;" "&amp;State</definedName>
    <definedName name="check">City&amp;" "&amp;State</definedName>
    <definedName name="check_7" localSheetId="3">City&amp;" "&amp;State</definedName>
    <definedName name="check_7" localSheetId="4">City&amp;" "&amp;State</definedName>
    <definedName name="check_7" localSheetId="0">City&amp;" "&amp;State</definedName>
    <definedName name="check_7">City&amp;" "&amp;State</definedName>
    <definedName name="checked" localSheetId="3">#REF!</definedName>
    <definedName name="checked" localSheetId="4">#REF!</definedName>
    <definedName name="checked" localSheetId="5">#REF!</definedName>
    <definedName name="checked">#REF!</definedName>
    <definedName name="chiller" localSheetId="5">#REF!</definedName>
    <definedName name="chiller">#REF!</definedName>
    <definedName name="CHOW" localSheetId="5">#REF!</definedName>
    <definedName name="CHOW">#REF!</definedName>
    <definedName name="CI" localSheetId="5">#REF!</definedName>
    <definedName name="CI">#REF!</definedName>
    <definedName name="ciff" localSheetId="5">#REF!</definedName>
    <definedName name="ciff">#REF!</definedName>
    <definedName name="City">"#REF!"</definedName>
    <definedName name="City_3" localSheetId="3">#REF!</definedName>
    <definedName name="City_3" localSheetId="4">#REF!</definedName>
    <definedName name="City_3" localSheetId="5">#REF!</definedName>
    <definedName name="City_3">#REF!</definedName>
    <definedName name="CIVIL_WORKS" localSheetId="5">#REF!</definedName>
    <definedName name="CIVIL_WORKS">#REF!</definedName>
    <definedName name="CIVILQNTY" localSheetId="5">#REF!</definedName>
    <definedName name="CIVILQNTY">#REF!</definedName>
    <definedName name="claim" localSheetId="5">#REF!</definedName>
    <definedName name="claim">#REF!</definedName>
    <definedName name="claim_7" localSheetId="5">#REF!</definedName>
    <definedName name="claim_7">#REF!</definedName>
    <definedName name="claims" localSheetId="5">#REF!</definedName>
    <definedName name="claims">#REF!</definedName>
    <definedName name="claims_7" localSheetId="5">#REF!</definedName>
    <definedName name="claims_7">#REF!</definedName>
    <definedName name="CLIENT" localSheetId="3">[20]Mat_Cost!#REF!</definedName>
    <definedName name="CLIENT" localSheetId="4">[20]Mat_Cost!#REF!</definedName>
    <definedName name="CLIENT" localSheetId="5">[20]Mat_Cost!#REF!</definedName>
    <definedName name="CLIENT">[20]Mat_Cost!#REF!</definedName>
    <definedName name="ClientAddress1" localSheetId="3">#REF!</definedName>
    <definedName name="ClientAddress1" localSheetId="4">#REF!</definedName>
    <definedName name="ClientAddress1" localSheetId="5">#REF!</definedName>
    <definedName name="ClientAddress1">#REF!</definedName>
    <definedName name="ClientAddress2" localSheetId="5">#REF!</definedName>
    <definedName name="ClientAddress2">#REF!</definedName>
    <definedName name="ClientCity" localSheetId="5">#REF!</definedName>
    <definedName name="ClientCity">#REF!</definedName>
    <definedName name="ClientCountry" localSheetId="5">#REF!</definedName>
    <definedName name="ClientCountry">#REF!</definedName>
    <definedName name="ClientEmail" localSheetId="5">#REF!</definedName>
    <definedName name="ClientEmail">#REF!</definedName>
    <definedName name="ClientFax" localSheetId="5">#REF!</definedName>
    <definedName name="ClientFax">#REF!</definedName>
    <definedName name="ClientPhone" localSheetId="5">#REF!</definedName>
    <definedName name="ClientPhone">#REF!</definedName>
    <definedName name="ClientState" localSheetId="5">#REF!</definedName>
    <definedName name="ClientState">#REF!</definedName>
    <definedName name="ClientZip" localSheetId="5">#REF!</definedName>
    <definedName name="ClientZip">#REF!</definedName>
    <definedName name="clintels" localSheetId="5">#REF!</definedName>
    <definedName name="clintels">#REF!</definedName>
    <definedName name="clrf" localSheetId="5">#REF!</definedName>
    <definedName name="clrf">#REF!</definedName>
    <definedName name="CM_Ratio" localSheetId="3">'[60]Name List'!$A$2:$A$7</definedName>
    <definedName name="CM_Ratio" localSheetId="4">'[60]Name List'!$A$2:$A$7</definedName>
    <definedName name="CM_Ratio">'[61]Name List'!$A$2:$A$7</definedName>
    <definedName name="CN_100_4P" localSheetId="3">#REF!</definedName>
    <definedName name="CN_100_4P" localSheetId="4">#REF!</definedName>
    <definedName name="CN_100_4P" localSheetId="5">#REF!</definedName>
    <definedName name="CN_100_4P">#REF!</definedName>
    <definedName name="CN_160_4P" localSheetId="5">#REF!</definedName>
    <definedName name="CN_160_4P">#REF!</definedName>
    <definedName name="CN_250" localSheetId="5">#REF!</definedName>
    <definedName name="CN_250">#REF!</definedName>
    <definedName name="CN_250_4P" localSheetId="5">#REF!</definedName>
    <definedName name="CN_250_4P">#REF!</definedName>
    <definedName name="CO" localSheetId="3">'[62]labour rates'!$C$7</definedName>
    <definedName name="CO" localSheetId="4">'[62]labour rates'!$C$7</definedName>
    <definedName name="CO">'[63]labour rates'!$C$7</definedName>
    <definedName name="CO_GG" localSheetId="3">#REF!</definedName>
    <definedName name="CO_GG" localSheetId="4">#REF!</definedName>
    <definedName name="CO_GG" localSheetId="5">#REF!</definedName>
    <definedName name="CO_GG">#REF!</definedName>
    <definedName name="COAD">'[64]Civil Works'!$K$7</definedName>
    <definedName name="coalsp" localSheetId="3">#REF!</definedName>
    <definedName name="coalsp" localSheetId="4">#REF!</definedName>
    <definedName name="coalsp" localSheetId="5">#REF!</definedName>
    <definedName name="coalsp">#REF!</definedName>
    <definedName name="Coarse_Sand" localSheetId="5">#REF!</definedName>
    <definedName name="Coarse_Sand">#REF!</definedName>
    <definedName name="cobo" localSheetId="5">#REF!</definedName>
    <definedName name="cobo">#REF!</definedName>
    <definedName name="CODE" localSheetId="5">#REF!</definedName>
    <definedName name="CODE">#REF!</definedName>
    <definedName name="coimbatore" localSheetId="5">#REF!</definedName>
    <definedName name="coimbatore">#REF!</definedName>
    <definedName name="coimbatore_7" localSheetId="5">#REF!</definedName>
    <definedName name="coimbatore_7">#REF!</definedName>
    <definedName name="col" localSheetId="5">#REF!</definedName>
    <definedName name="col">#REF!</definedName>
    <definedName name="col___0" localSheetId="5">#REF!</definedName>
    <definedName name="col___0">#REF!</definedName>
    <definedName name="col___11" localSheetId="5">#REF!</definedName>
    <definedName name="col___11">#REF!</definedName>
    <definedName name="col___12" localSheetId="5">#REF!</definedName>
    <definedName name="col___12">#REF!</definedName>
    <definedName name="Col_GP_1" localSheetId="5">#REF!</definedName>
    <definedName name="Col_GP_1">#REF!</definedName>
    <definedName name="Col_ID_1" localSheetId="5">#REF!</definedName>
    <definedName name="Col_ID_1">#REF!</definedName>
    <definedName name="Colbgl" localSheetId="5">#REF!</definedName>
    <definedName name="Colbgl">#REF!</definedName>
    <definedName name="colbgl2" localSheetId="5">#REF!</definedName>
    <definedName name="colbgl2">#REF!</definedName>
    <definedName name="Cold_twisted_steel_bars___TMT" localSheetId="5">#REF!</definedName>
    <definedName name="Cold_twisted_steel_bars___TMT">#REF!</definedName>
    <definedName name="Column_Clamp" localSheetId="5">#REF!</definedName>
    <definedName name="Column_Clamp">#REF!</definedName>
    <definedName name="Columns" localSheetId="5">#REF!</definedName>
    <definedName name="Columns">#REF!</definedName>
    <definedName name="Commencement">[65]Data!$C$6</definedName>
    <definedName name="Communications" localSheetId="3">[37]Detail!#REF!</definedName>
    <definedName name="Communications" localSheetId="4">[37]Detail!#REF!</definedName>
    <definedName name="Communications" localSheetId="5">[37]Detail!#REF!</definedName>
    <definedName name="Communications">[37]Detail!#REF!</definedName>
    <definedName name="Company" localSheetId="3">#REF!</definedName>
    <definedName name="Company" localSheetId="4">#REF!</definedName>
    <definedName name="Company" localSheetId="5">#REF!</definedName>
    <definedName name="Company">#REF!</definedName>
    <definedName name="Company_3" localSheetId="5">#REF!</definedName>
    <definedName name="Company_3">#REF!</definedName>
    <definedName name="CompDate" localSheetId="5">#REF!</definedName>
    <definedName name="CompDate">#REF!</definedName>
    <definedName name="CompDate_4" localSheetId="5">#REF!</definedName>
    <definedName name="CompDate_4">#REF!</definedName>
    <definedName name="CompDate_6" localSheetId="5">#REF!</definedName>
    <definedName name="CompDate_6">#REF!</definedName>
    <definedName name="COMPUTER" localSheetId="5">#REF!</definedName>
    <definedName name="COMPUTER">#REF!</definedName>
    <definedName name="con" localSheetId="5">#REF!</definedName>
    <definedName name="con">#REF!</definedName>
    <definedName name="CON100L" localSheetId="5">[22]ABB!#REF!</definedName>
    <definedName name="CON100L">[22]ABB!#REF!</definedName>
    <definedName name="CON100S" localSheetId="3">#REF!</definedName>
    <definedName name="CON100S" localSheetId="4">#REF!</definedName>
    <definedName name="CON100S" localSheetId="5">#REF!</definedName>
    <definedName name="CON100S">#REF!</definedName>
    <definedName name="CON120S" localSheetId="5">#REF!</definedName>
    <definedName name="CON120S">#REF!</definedName>
    <definedName name="CON130S" localSheetId="5">#REF!</definedName>
    <definedName name="CON130S">#REF!</definedName>
    <definedName name="CON145A" localSheetId="5">#REF!</definedName>
    <definedName name="CON145A">#REF!</definedName>
    <definedName name="CON160S" localSheetId="5">#REF!</definedName>
    <definedName name="CON160S">#REF!</definedName>
    <definedName name="CON16A" localSheetId="5">#REF!</definedName>
    <definedName name="CON16A">#REF!</definedName>
    <definedName name="CON16G" localSheetId="5">[24]Costing!#REF!</definedName>
    <definedName name="CON16G">[24]Costing!#REF!</definedName>
    <definedName name="CON16S" localSheetId="3">#REF!</definedName>
    <definedName name="CON16S" localSheetId="4">#REF!</definedName>
    <definedName name="CON16S" localSheetId="5">#REF!</definedName>
    <definedName name="CON16S">#REF!</definedName>
    <definedName name="CON200S" localSheetId="5">#REF!</definedName>
    <definedName name="CON200S">#REF!</definedName>
    <definedName name="con210_t" localSheetId="5">[66]Costing!#REF!</definedName>
    <definedName name="con210_t">[66]Costing!#REF!</definedName>
    <definedName name="CON25F" localSheetId="3">#REF!</definedName>
    <definedName name="CON25F" localSheetId="4">#REF!</definedName>
    <definedName name="CON25F" localSheetId="5">#REF!</definedName>
    <definedName name="CON25F">#REF!</definedName>
    <definedName name="CON25FS" localSheetId="5">#REF!</definedName>
    <definedName name="CON25FS">#REF!</definedName>
    <definedName name="CON25S" localSheetId="5">#REF!</definedName>
    <definedName name="CON25S">#REF!</definedName>
    <definedName name="CON300S" localSheetId="5">#REF!</definedName>
    <definedName name="CON300S">#REF!</definedName>
    <definedName name="CON32A" localSheetId="5">#REF!</definedName>
    <definedName name="CON32A">#REF!</definedName>
    <definedName name="CON32G" localSheetId="5">[24]Costing!#REF!</definedName>
    <definedName name="CON32G">[24]Costing!#REF!</definedName>
    <definedName name="CON400S" localSheetId="3">#REF!</definedName>
    <definedName name="CON400S" localSheetId="4">#REF!</definedName>
    <definedName name="CON400S" localSheetId="5">#REF!</definedName>
    <definedName name="CON400S">#REF!</definedName>
    <definedName name="CON40G" localSheetId="3">[24]Costing!#REF!</definedName>
    <definedName name="CON40G" localSheetId="4">[24]Costing!#REF!</definedName>
    <definedName name="CON40G" localSheetId="5">[24]Costing!#REF!</definedName>
    <definedName name="CON40G">[24]Costing!#REF!</definedName>
    <definedName name="CON40S" localSheetId="3">#REF!</definedName>
    <definedName name="CON40S" localSheetId="4">#REF!</definedName>
    <definedName name="CON40S" localSheetId="5">#REF!</definedName>
    <definedName name="CON40S">#REF!</definedName>
    <definedName name="CON60A" localSheetId="5">#REF!</definedName>
    <definedName name="CON60A">#REF!</definedName>
    <definedName name="CON60S" localSheetId="5">#REF!</definedName>
    <definedName name="CON60S">#REF!</definedName>
    <definedName name="CON63G" localSheetId="5">[24]Costing!#REF!</definedName>
    <definedName name="CON63G">[24]Costing!#REF!</definedName>
    <definedName name="con65kr_abb" localSheetId="5">[20]Cost_Any.!#REF!</definedName>
    <definedName name="con65kr_abb">[20]Cost_Any.!#REF!</definedName>
    <definedName name="CON70G" localSheetId="5">[24]Costing!#REF!</definedName>
    <definedName name="CON70G">[24]Costing!#REF!</definedName>
    <definedName name="CON70S" localSheetId="3">#REF!</definedName>
    <definedName name="CON70S" localSheetId="4">#REF!</definedName>
    <definedName name="CON70S" localSheetId="5">#REF!</definedName>
    <definedName name="CON70S">#REF!</definedName>
    <definedName name="CON80S" localSheetId="5">#REF!</definedName>
    <definedName name="CON80S">#REF!</definedName>
    <definedName name="condf" localSheetId="5">#REF!</definedName>
    <definedName name="condf">#REF!</definedName>
    <definedName name="conf" localSheetId="5">#REF!</definedName>
    <definedName name="conf">#REF!</definedName>
    <definedName name="conf_4" localSheetId="5">#REF!</definedName>
    <definedName name="conf_4">#REF!</definedName>
    <definedName name="conf_6" localSheetId="5">#REF!</definedName>
    <definedName name="conf_6">#REF!</definedName>
    <definedName name="config" localSheetId="3">[67]Sheet3!$A$1:$B$65536</definedName>
    <definedName name="config" localSheetId="4">[67]Sheet3!$A$1:$B$65536</definedName>
    <definedName name="config">[68]Sheet3!$A$1:$B$65536</definedName>
    <definedName name="conm" localSheetId="3">#REF!</definedName>
    <definedName name="conm" localSheetId="4">#REF!</definedName>
    <definedName name="conm" localSheetId="5">#REF!</definedName>
    <definedName name="conm">#REF!</definedName>
    <definedName name="conmsf">[69]factors!$J$8</definedName>
    <definedName name="conpmp" localSheetId="3">#REF!</definedName>
    <definedName name="conpmp" localSheetId="4">#REF!</definedName>
    <definedName name="conpmp" localSheetId="5">#REF!</definedName>
    <definedName name="conpmp">#REF!</definedName>
    <definedName name="cons" localSheetId="5">#REF!</definedName>
    <definedName name="cons">#REF!</definedName>
    <definedName name="constrn" localSheetId="5">#REF!</definedName>
    <definedName name="constrn">#REF!</definedName>
    <definedName name="Construction_Period" localSheetId="5">#REF!</definedName>
    <definedName name="Construction_Period">#REF!</definedName>
    <definedName name="consultants">[70]Mat_Cost!$A$3</definedName>
    <definedName name="Contact" localSheetId="3">#REF!</definedName>
    <definedName name="Contact" localSheetId="4">#REF!</definedName>
    <definedName name="Contact" localSheetId="5">#REF!</definedName>
    <definedName name="Contact">#REF!</definedName>
    <definedName name="ContAmt" localSheetId="5">#REF!</definedName>
    <definedName name="ContAmt">#REF!</definedName>
    <definedName name="ContAmt_4" localSheetId="5">#REF!</definedName>
    <definedName name="ContAmt_4">#REF!</definedName>
    <definedName name="ContAmt_6" localSheetId="5">#REF!</definedName>
    <definedName name="ContAmt_6">#REF!</definedName>
    <definedName name="Contingency">'[71]Cat A Change Control'!$A$1:$Q$48</definedName>
    <definedName name="ContWithAcct" localSheetId="3">#REF!</definedName>
    <definedName name="ContWithAcct" localSheetId="4">#REF!</definedName>
    <definedName name="ContWithAcct" localSheetId="5">#REF!</definedName>
    <definedName name="ContWithAcct">#REF!</definedName>
    <definedName name="ContWithAcct_4" localSheetId="5">#REF!</definedName>
    <definedName name="ContWithAcct_4">#REF!</definedName>
    <definedName name="ContWithAcct_6" localSheetId="5">#REF!</definedName>
    <definedName name="ContWithAcct_6">#REF!</definedName>
    <definedName name="ContWithName" localSheetId="5">#REF!</definedName>
    <definedName name="ContWithName">#REF!</definedName>
    <definedName name="ContWithName_4" localSheetId="5">#REF!</definedName>
    <definedName name="ContWithName_4">#REF!</definedName>
    <definedName name="ContWithName_6" localSheetId="5">#REF!</definedName>
    <definedName name="ContWithName_6">#REF!</definedName>
    <definedName name="ContWithPrio" localSheetId="5">#REF!</definedName>
    <definedName name="ContWithPrio">#REF!</definedName>
    <definedName name="ContWithPrio_4" localSheetId="5">#REF!</definedName>
    <definedName name="ContWithPrio_4">#REF!</definedName>
    <definedName name="ContWithPrio_6" localSheetId="5">#REF!</definedName>
    <definedName name="ContWithPrio_6">#REF!</definedName>
    <definedName name="ContWithPrio_Text" localSheetId="5">#REF!</definedName>
    <definedName name="ContWithPrio_Text">#REF!</definedName>
    <definedName name="ContWithPrio_Text_4" localSheetId="5">#REF!</definedName>
    <definedName name="ContWithPrio_Text_4">#REF!</definedName>
    <definedName name="ContWithPrio_Text_6" localSheetId="5">#REF!</definedName>
    <definedName name="ContWithPrio_Text_6">#REF!</definedName>
    <definedName name="CONum" localSheetId="5">#REF!</definedName>
    <definedName name="CONum">#REF!</definedName>
    <definedName name="CONum_4" localSheetId="5">#REF!</definedName>
    <definedName name="CONum_4">#REF!</definedName>
    <definedName name="CONum_6" localSheetId="5">#REF!</definedName>
    <definedName name="CONum_6">#REF!</definedName>
    <definedName name="Conv" localSheetId="5">#REF!</definedName>
    <definedName name="Conv">#REF!</definedName>
    <definedName name="COO" localSheetId="5">#REF!</definedName>
    <definedName name="COO">#REF!</definedName>
    <definedName name="cook" localSheetId="5">#REF!</definedName>
    <definedName name="cook">#REF!</definedName>
    <definedName name="COOL" localSheetId="5">#REF!</definedName>
    <definedName name="COOL">#REF!</definedName>
    <definedName name="cord" localSheetId="5">#REF!</definedName>
    <definedName name="cord">#REF!</definedName>
    <definedName name="Corner_Ange_2.5m" localSheetId="5">#REF!</definedName>
    <definedName name="Corner_Ange_2.5m">#REF!</definedName>
    <definedName name="Corner_Angel" localSheetId="5">#REF!</definedName>
    <definedName name="Corner_Angel">#REF!</definedName>
    <definedName name="Corner_Angel_1.5m" localSheetId="5">#REF!</definedName>
    <definedName name="Corner_Angel_1.5m">#REF!</definedName>
    <definedName name="CorpClient" localSheetId="5">#REF!</definedName>
    <definedName name="CorpClient">#REF!</definedName>
    <definedName name="CorpClient_4" localSheetId="5">#REF!</definedName>
    <definedName name="CorpClient_4">#REF!</definedName>
    <definedName name="CorpClient_6" localSheetId="5">#REF!</definedName>
    <definedName name="CorpClient_6">#REF!</definedName>
    <definedName name="CorpClient_Text" localSheetId="5">#REF!</definedName>
    <definedName name="CorpClient_Text">#REF!</definedName>
    <definedName name="CorpClient_Text_4" localSheetId="5">#REF!</definedName>
    <definedName name="CorpClient_Text_4">#REF!</definedName>
    <definedName name="CorpClient_Text_6" localSheetId="5">#REF!</definedName>
    <definedName name="CorpClient_Text_6">#REF!</definedName>
    <definedName name="COS250S" localSheetId="5">[21]Costing!#REF!</definedName>
    <definedName name="COS250S">[21]Costing!#REF!</definedName>
    <definedName name="COS400F" localSheetId="5">[21]Costing!#REF!</definedName>
    <definedName name="COS400F">[21]Costing!#REF!</definedName>
    <definedName name="COS630F" localSheetId="5">[21]Costing!#REF!</definedName>
    <definedName name="COS630F">[21]Costing!#REF!</definedName>
    <definedName name="Cost_for_10_Hp_Hr." localSheetId="5">[19]SOR!#REF!</definedName>
    <definedName name="Cost_for_10_Hp_Hr.">[19]SOR!#REF!</definedName>
    <definedName name="Cost_of_water_including_filling_the_tanker" localSheetId="5">[19]SOR!#REF!</definedName>
    <definedName name="Cost_of_water_including_filling_the_tanker">[19]SOR!#REF!</definedName>
    <definedName name="COU" localSheetId="3">#REF!</definedName>
    <definedName name="COU" localSheetId="4">#REF!</definedName>
    <definedName name="COU" localSheetId="5">#REF!</definedName>
    <definedName name="COU">#REF!</definedName>
    <definedName name="COU___0" localSheetId="5">#REF!</definedName>
    <definedName name="COU___0">#REF!</definedName>
    <definedName name="COU___13" localSheetId="5">#REF!</definedName>
    <definedName name="COU___13">#REF!</definedName>
    <definedName name="Country">"#REF!"</definedName>
    <definedName name="Country_1">"#REF!"</definedName>
    <definedName name="Country_1_3" localSheetId="3">#REF!</definedName>
    <definedName name="Country_1_3" localSheetId="4">#REF!</definedName>
    <definedName name="Country_1_3" localSheetId="5">#REF!</definedName>
    <definedName name="Country_1_3">#REF!</definedName>
    <definedName name="Country_3" localSheetId="5">#REF!</definedName>
    <definedName name="Country_3">#REF!</definedName>
    <definedName name="Country_3_1">"#REF!"</definedName>
    <definedName name="Country_3_3" localSheetId="3">#REF!</definedName>
    <definedName name="Country_3_3" localSheetId="4">#REF!</definedName>
    <definedName name="Country_3_3" localSheetId="5">#REF!</definedName>
    <definedName name="Country_3_3">#REF!</definedName>
    <definedName name="Cover_blocks" localSheetId="3">[19]SOR!#REF!</definedName>
    <definedName name="Cover_blocks" localSheetId="4">[19]SOR!#REF!</definedName>
    <definedName name="Cover_blocks" localSheetId="5">[19]SOR!#REF!</definedName>
    <definedName name="Cover_blocks">[19]SOR!#REF!</definedName>
    <definedName name="cprop" localSheetId="3">#REF!</definedName>
    <definedName name="cprop" localSheetId="4">#REF!</definedName>
    <definedName name="cprop" localSheetId="5">#REF!</definedName>
    <definedName name="cprop">#REF!</definedName>
    <definedName name="Cr" localSheetId="5">#REF!</definedName>
    <definedName name="Cr">#REF!</definedName>
    <definedName name="cran20" localSheetId="5">#REF!</definedName>
    <definedName name="cran20">#REF!</definedName>
    <definedName name="crane" localSheetId="5">#REF!</definedName>
    <definedName name="crane">#REF!</definedName>
    <definedName name="_xlnm.Criteria" localSheetId="5">#REF!</definedName>
    <definedName name="_xlnm.Criteria" localSheetId="2">#REF!</definedName>
    <definedName name="_xlnm.Criteria">#REF!</definedName>
    <definedName name="Criteria_MI" localSheetId="5">#REF!</definedName>
    <definedName name="Criteria_MI">#REF!</definedName>
    <definedName name="crsobpl">'[55]TBAL9697 -group wise  sdpl'!$A$34</definedName>
    <definedName name="Cs" localSheetId="3">#REF!</definedName>
    <definedName name="Cs" localSheetId="4">#REF!</definedName>
    <definedName name="Cs" localSheetId="5">#REF!</definedName>
    <definedName name="Cs">#REF!</definedName>
    <definedName name="Cs___0" localSheetId="5">#REF!</definedName>
    <definedName name="Cs___0">#REF!</definedName>
    <definedName name="Cs___13" localSheetId="5">#REF!</definedName>
    <definedName name="Cs___13">#REF!</definedName>
    <definedName name="cscsd" localSheetId="3">'[72]Meas.-Hotel Part'!$F$152</definedName>
    <definedName name="cscsd" localSheetId="4">'[72]Meas.-Hotel Part'!$F$152</definedName>
    <definedName name="cscsd">'[73]Meas.-Hotel Part'!$F$152</definedName>
    <definedName name="CSR">[31]MG!$I$214</definedName>
    <definedName name="csshade" localSheetId="3">#REF!</definedName>
    <definedName name="csshade" localSheetId="4">#REF!</definedName>
    <definedName name="csshade" localSheetId="5">#REF!</definedName>
    <definedName name="csshade">#REF!</definedName>
    <definedName name="cst" localSheetId="5">#REF!</definedName>
    <definedName name="cst">#REF!</definedName>
    <definedName name="cstf" localSheetId="5">#REF!</definedName>
    <definedName name="cstf">#REF!</definedName>
    <definedName name="csu" localSheetId="5">#REF!</definedName>
    <definedName name="csu">#REF!</definedName>
    <definedName name="CSY">[74]Costing!$H$13</definedName>
    <definedName name="ct100t" localSheetId="3">#REF!</definedName>
    <definedName name="ct100t" localSheetId="4">#REF!</definedName>
    <definedName name="ct100t" localSheetId="5">#REF!</definedName>
    <definedName name="ct100t">#REF!</definedName>
    <definedName name="CT1250T" localSheetId="5">#REF!</definedName>
    <definedName name="CT1250T">#REF!</definedName>
    <definedName name="CT1600T" localSheetId="5">#REF!</definedName>
    <definedName name="CT1600T">#REF!</definedName>
    <definedName name="ct160t" localSheetId="5">#REF!</definedName>
    <definedName name="ct160t">#REF!</definedName>
    <definedName name="CT2000T" localSheetId="5">#REF!</definedName>
    <definedName name="CT2000T">#REF!</definedName>
    <definedName name="ct250t" localSheetId="5">#REF!</definedName>
    <definedName name="ct250t">#REF!</definedName>
    <definedName name="CT3200T" localSheetId="5">#REF!</definedName>
    <definedName name="CT3200T">#REF!</definedName>
    <definedName name="ct400t" localSheetId="5">#REF!</definedName>
    <definedName name="ct400t">#REF!</definedName>
    <definedName name="ct60t" localSheetId="5">#REF!</definedName>
    <definedName name="ct60t">#REF!</definedName>
    <definedName name="CT800T" localSheetId="5">#REF!</definedName>
    <definedName name="CT800T">#REF!</definedName>
    <definedName name="cummeas_may1006" localSheetId="5">#REF!</definedName>
    <definedName name="cummeas_may1006">#REF!</definedName>
    <definedName name="cummeas_up_to_mar" localSheetId="5">#REF!</definedName>
    <definedName name="cummeas_up_to_mar">#REF!</definedName>
    <definedName name="CURR" localSheetId="5">#REF!</definedName>
    <definedName name="CURR">#REF!</definedName>
    <definedName name="CURR_4" localSheetId="5">#REF!</definedName>
    <definedName name="CURR_4">#REF!</definedName>
    <definedName name="CURR_6" localSheetId="5">#REF!</definedName>
    <definedName name="CURR_6">#REF!</definedName>
    <definedName name="curr_liab_prov" localSheetId="5">#REF!</definedName>
    <definedName name="curr_liab_prov">#REF!</definedName>
    <definedName name="CurrencyRate" localSheetId="5">#REF!</definedName>
    <definedName name="CurrencyRate">#REF!</definedName>
    <definedName name="CurrencyRate_4" localSheetId="5">#REF!</definedName>
    <definedName name="CurrencyRate_4">#REF!</definedName>
    <definedName name="CurrencyRate_6" localSheetId="5">#REF!</definedName>
    <definedName name="CurrencyRate_6">#REF!</definedName>
    <definedName name="current1" localSheetId="5">#REF!</definedName>
    <definedName name="current1">#REF!</definedName>
    <definedName name="current2" localSheetId="5">#REF!</definedName>
    <definedName name="current2">#REF!</definedName>
    <definedName name="current3" localSheetId="5">#REF!</definedName>
    <definedName name="current3">#REF!</definedName>
    <definedName name="current4" localSheetId="5">#REF!</definedName>
    <definedName name="current4">#REF!</definedName>
    <definedName name="current5" localSheetId="5">#REF!</definedName>
    <definedName name="current5">#REF!</definedName>
    <definedName name="cutoffwall" localSheetId="5">#REF!</definedName>
    <definedName name="cutoffwall">#REF!</definedName>
    <definedName name="cv_100" localSheetId="5">#REF!</definedName>
    <definedName name="cv_100">#REF!</definedName>
    <definedName name="cv_150" localSheetId="5">#REF!</definedName>
    <definedName name="cv_150">#REF!</definedName>
    <definedName name="cv_200" localSheetId="5">#REF!</definedName>
    <definedName name="cv_200">#REF!</definedName>
    <definedName name="cv_25" localSheetId="5">#REF!</definedName>
    <definedName name="cv_25">#REF!</definedName>
    <definedName name="cv_250" localSheetId="5">#REF!</definedName>
    <definedName name="cv_250">#REF!</definedName>
    <definedName name="cv_300" localSheetId="5">#REF!</definedName>
    <definedName name="cv_300">#REF!</definedName>
    <definedName name="cv_32" localSheetId="5">#REF!</definedName>
    <definedName name="cv_32">#REF!</definedName>
    <definedName name="cv_40" localSheetId="5">#REF!</definedName>
    <definedName name="cv_40">#REF!</definedName>
    <definedName name="cv_400" localSheetId="5">#REF!</definedName>
    <definedName name="cv_400">#REF!</definedName>
    <definedName name="cv_50" localSheetId="5">#REF!</definedName>
    <definedName name="cv_50">#REF!</definedName>
    <definedName name="cv_500" localSheetId="5">#REF!</definedName>
    <definedName name="cv_500">#REF!</definedName>
    <definedName name="cv_65" localSheetId="5">#REF!</definedName>
    <definedName name="cv_65">#REF!</definedName>
    <definedName name="cv_80" localSheetId="5">#REF!</definedName>
    <definedName name="cv_80">#REF!</definedName>
    <definedName name="cvdf" localSheetId="5">#REF!</definedName>
    <definedName name="cvdf">#REF!</definedName>
    <definedName name="D">'[33]PRECAST lightconc-II'!$J$20</definedName>
    <definedName name="d._Staging_to_keep_deflactometer___hire_charges_of_deflectometer" localSheetId="3">[19]SOR!#REF!</definedName>
    <definedName name="d._Staging_to_keep_deflactometer___hire_charges_of_deflectometer" localSheetId="4">[19]SOR!#REF!</definedName>
    <definedName name="d._Staging_to_keep_deflactometer___hire_charges_of_deflectometer" localSheetId="5">[19]SOR!#REF!</definedName>
    <definedName name="d._Staging_to_keep_deflactometer___hire_charges_of_deflectometer">[19]SOR!#REF!</definedName>
    <definedName name="d___0" localSheetId="3">#REF!</definedName>
    <definedName name="d___0" localSheetId="4">#REF!</definedName>
    <definedName name="d___0" localSheetId="5">#REF!</definedName>
    <definedName name="d___0">#REF!</definedName>
    <definedName name="d___13" localSheetId="5">#REF!</definedName>
    <definedName name="d___13">#REF!</definedName>
    <definedName name="D_S_C" localSheetId="5">#REF!</definedName>
    <definedName name="D_S_C">#REF!</definedName>
    <definedName name="DADO1" localSheetId="5">#REF!</definedName>
    <definedName name="DADO1">#REF!</definedName>
    <definedName name="DADO2" localSheetId="5">#REF!</definedName>
    <definedName name="DADO2">#REF!</definedName>
    <definedName name="DADOK" localSheetId="5">#REF!</definedName>
    <definedName name="DADOK">#REF!</definedName>
    <definedName name="Data.Dump" localSheetId="3" hidden="1">OFFSET([75]!Data.Top.Left,1,0)</definedName>
    <definedName name="Data.Dump" localSheetId="4" hidden="1">OFFSET([75]!Data.Top.Left,1,0)</definedName>
    <definedName name="Data.Dump" localSheetId="5" hidden="1">OFFSET([76]!Data.Top.Left,1,0)</definedName>
    <definedName name="Data.Dump" hidden="1">OFFSET([76]!Data.Top.Left,1,0)</definedName>
    <definedName name="DATA_1" localSheetId="3">[1]電気設備表!#REF!</definedName>
    <definedName name="DATA_1" localSheetId="4">[1]電気設備表!#REF!</definedName>
    <definedName name="DATA_1" localSheetId="5">[1]電気設備表!#REF!</definedName>
    <definedName name="DATA_1">[1]電気設備表!#REF!</definedName>
    <definedName name="DATA_2" localSheetId="3">[1]電気設備表!#REF!</definedName>
    <definedName name="DATA_2" localSheetId="4">[1]電気設備表!#REF!</definedName>
    <definedName name="DATA_2" localSheetId="5">[1]電気設備表!#REF!</definedName>
    <definedName name="DATA_2">[1]電気設備表!#REF!</definedName>
    <definedName name="Data_UnitRates_1" localSheetId="3">#REF!</definedName>
    <definedName name="Data_UnitRates_1" localSheetId="4">#REF!</definedName>
    <definedName name="Data_UnitRates_1" localSheetId="5">#REF!</definedName>
    <definedName name="Data_UnitRates_1">#REF!</definedName>
    <definedName name="DATA134110" localSheetId="5">#REF!</definedName>
    <definedName name="DATA134110">#REF!</definedName>
    <definedName name="DATA134125" localSheetId="5">#REF!</definedName>
    <definedName name="DATA134125">#REF!</definedName>
    <definedName name="DATA134140" localSheetId="5">#REF!</definedName>
    <definedName name="DATA134140">#REF!</definedName>
    <definedName name="DATA134160" localSheetId="5">#REF!</definedName>
    <definedName name="DATA134160">#REF!</definedName>
    <definedName name="DATA134180" localSheetId="5">#REF!</definedName>
    <definedName name="DATA134180">#REF!</definedName>
    <definedName name="DATA134200" localSheetId="5">#REF!</definedName>
    <definedName name="DATA134200">#REF!</definedName>
    <definedName name="DATA134225" localSheetId="5">#REF!</definedName>
    <definedName name="DATA134225">#REF!</definedName>
    <definedName name="DATA134250" localSheetId="5">#REF!</definedName>
    <definedName name="DATA134250">#REF!</definedName>
    <definedName name="DATA134280" localSheetId="5">#REF!</definedName>
    <definedName name="DATA134280">#REF!</definedName>
    <definedName name="DATA134315" localSheetId="5">#REF!</definedName>
    <definedName name="DATA134315">#REF!</definedName>
    <definedName name="DATA134355" localSheetId="5">#REF!</definedName>
    <definedName name="DATA134355">#REF!</definedName>
    <definedName name="DATA134400" localSheetId="5">#REF!</definedName>
    <definedName name="DATA134400">#REF!</definedName>
    <definedName name="DATA13450" localSheetId="5">#REF!</definedName>
    <definedName name="DATA13450">#REF!</definedName>
    <definedName name="DATA13463" localSheetId="5">#REF!</definedName>
    <definedName name="DATA13463">#REF!</definedName>
    <definedName name="DATA13475" localSheetId="5">#REF!</definedName>
    <definedName name="DATA13475">#REF!</definedName>
    <definedName name="DATA13490" localSheetId="5">#REF!</definedName>
    <definedName name="DATA13490">#REF!</definedName>
    <definedName name="DATA135110" localSheetId="5">#REF!</definedName>
    <definedName name="DATA135110">#REF!</definedName>
    <definedName name="DATA135125" localSheetId="5">#REF!</definedName>
    <definedName name="DATA135125">#REF!</definedName>
    <definedName name="DATA135140" localSheetId="5">#REF!</definedName>
    <definedName name="DATA135140">#REF!</definedName>
    <definedName name="DATA135160" localSheetId="5">#REF!</definedName>
    <definedName name="DATA135160">#REF!</definedName>
    <definedName name="DATA135180" localSheetId="5">#REF!</definedName>
    <definedName name="DATA135180">#REF!</definedName>
    <definedName name="DATA135200" localSheetId="5">#REF!</definedName>
    <definedName name="DATA135200">#REF!</definedName>
    <definedName name="DATA135225" localSheetId="5">#REF!</definedName>
    <definedName name="DATA135225">#REF!</definedName>
    <definedName name="DATA135250" localSheetId="5">#REF!</definedName>
    <definedName name="DATA135250">#REF!</definedName>
    <definedName name="DATA135280" localSheetId="5">#REF!</definedName>
    <definedName name="DATA135280">#REF!</definedName>
    <definedName name="DATA135315" localSheetId="5">#REF!</definedName>
    <definedName name="DATA135315">#REF!</definedName>
    <definedName name="DATA135355" localSheetId="5">#REF!</definedName>
    <definedName name="DATA135355">#REF!</definedName>
    <definedName name="DATA135400" localSheetId="5">#REF!</definedName>
    <definedName name="DATA135400">#REF!</definedName>
    <definedName name="DATA13550" localSheetId="5">#REF!</definedName>
    <definedName name="DATA13550">#REF!</definedName>
    <definedName name="DATA13563" localSheetId="5">#REF!</definedName>
    <definedName name="DATA13563">#REF!</definedName>
    <definedName name="DATA13575" localSheetId="5">#REF!</definedName>
    <definedName name="DATA13575">#REF!</definedName>
    <definedName name="DATA13590" localSheetId="5">#REF!</definedName>
    <definedName name="DATA13590">#REF!</definedName>
    <definedName name="DATA136A" localSheetId="5">#REF!</definedName>
    <definedName name="DATA136A">#REF!</definedName>
    <definedName name="DATA136B" localSheetId="5">#REF!</definedName>
    <definedName name="DATA136B">#REF!</definedName>
    <definedName name="DATA136C" localSheetId="5">#REF!</definedName>
    <definedName name="DATA136C">#REF!</definedName>
    <definedName name="DATA136D" localSheetId="5">#REF!</definedName>
    <definedName name="DATA136D">#REF!</definedName>
    <definedName name="DATA136E" localSheetId="5">#REF!</definedName>
    <definedName name="DATA136E">#REF!</definedName>
    <definedName name="DATA136F" localSheetId="5">#REF!</definedName>
    <definedName name="DATA136F">#REF!</definedName>
    <definedName name="DATA136G" localSheetId="5">#REF!</definedName>
    <definedName name="DATA136G">#REF!</definedName>
    <definedName name="DATA136H" localSheetId="5">#REF!</definedName>
    <definedName name="DATA136H">#REF!</definedName>
    <definedName name="DATA136I" localSheetId="5">#REF!</definedName>
    <definedName name="DATA136I">#REF!</definedName>
    <definedName name="DATA136J" localSheetId="5">#REF!</definedName>
    <definedName name="DATA136J">#REF!</definedName>
    <definedName name="DATA136K" localSheetId="5">#REF!</definedName>
    <definedName name="DATA136K">#REF!</definedName>
    <definedName name="DATA136L" localSheetId="5">#REF!</definedName>
    <definedName name="DATA136L">#REF!</definedName>
    <definedName name="DATA136M" localSheetId="5">#REF!</definedName>
    <definedName name="DATA136M">#REF!</definedName>
    <definedName name="DATA136N" localSheetId="5">#REF!</definedName>
    <definedName name="DATA136N">#REF!</definedName>
    <definedName name="DATA136O" localSheetId="5">#REF!</definedName>
    <definedName name="DATA136O">#REF!</definedName>
    <definedName name="DATA136P" localSheetId="5">#REF!</definedName>
    <definedName name="DATA136P">#REF!</definedName>
    <definedName name="DATA137I" localSheetId="5">#REF!</definedName>
    <definedName name="DATA137I">#REF!</definedName>
    <definedName name="DATA137II" localSheetId="5">#REF!</definedName>
    <definedName name="DATA137II">#REF!</definedName>
    <definedName name="DATA137III" localSheetId="5">#REF!</definedName>
    <definedName name="DATA137III">#REF!</definedName>
    <definedName name="DATA137IV" localSheetId="5">#REF!</definedName>
    <definedName name="DATA137IV">#REF!</definedName>
    <definedName name="DATA137V" localSheetId="5">#REF!</definedName>
    <definedName name="DATA137V">#REF!</definedName>
    <definedName name="DATA138I" localSheetId="5">#REF!</definedName>
    <definedName name="DATA138I">#REF!</definedName>
    <definedName name="DATA138II" localSheetId="5">#REF!</definedName>
    <definedName name="DATA138II">#REF!</definedName>
    <definedName name="DATA138III" localSheetId="5">#REF!</definedName>
    <definedName name="DATA138III">#REF!</definedName>
    <definedName name="DATA138IV" localSheetId="5">#REF!</definedName>
    <definedName name="DATA138IV">#REF!</definedName>
    <definedName name="DATA138V" localSheetId="5">#REF!</definedName>
    <definedName name="DATA138V">#REF!</definedName>
    <definedName name="DATA138VI" localSheetId="5">#REF!</definedName>
    <definedName name="DATA138VI">#REF!</definedName>
    <definedName name="DATA139IX" localSheetId="5">#REF!</definedName>
    <definedName name="DATA139IX">#REF!</definedName>
    <definedName name="DATA139V" localSheetId="5">#REF!</definedName>
    <definedName name="DATA139V">#REF!</definedName>
    <definedName name="DATA139VI" localSheetId="5">#REF!</definedName>
    <definedName name="DATA139VI">#REF!</definedName>
    <definedName name="DATA139VII" localSheetId="5">#REF!</definedName>
    <definedName name="DATA139VII">#REF!</definedName>
    <definedName name="DATA139VIII" localSheetId="5">#REF!</definedName>
    <definedName name="DATA139VIII">#REF!</definedName>
    <definedName name="DATA140I" localSheetId="5">#REF!</definedName>
    <definedName name="DATA140I">#REF!</definedName>
    <definedName name="DATA140II" localSheetId="5">#REF!</definedName>
    <definedName name="DATA140II">#REF!</definedName>
    <definedName name="DATA140III" localSheetId="5">#REF!</definedName>
    <definedName name="DATA140III">#REF!</definedName>
    <definedName name="DATA140IV" localSheetId="5">#REF!</definedName>
    <definedName name="DATA140IV">#REF!</definedName>
    <definedName name="DATA140V" localSheetId="5">#REF!</definedName>
    <definedName name="DATA140V">#REF!</definedName>
    <definedName name="DATA141I" localSheetId="5">#REF!</definedName>
    <definedName name="DATA141I">#REF!</definedName>
    <definedName name="DATA141II" localSheetId="5">#REF!</definedName>
    <definedName name="DATA141II">#REF!</definedName>
    <definedName name="DATA141III" localSheetId="5">#REF!</definedName>
    <definedName name="DATA141III">#REF!</definedName>
    <definedName name="DATA141IV" localSheetId="5">#REF!</definedName>
    <definedName name="DATA141IV">#REF!</definedName>
    <definedName name="DATA141V" localSheetId="5">#REF!</definedName>
    <definedName name="DATA141V">#REF!</definedName>
    <definedName name="DATA142I" localSheetId="5">#REF!</definedName>
    <definedName name="DATA142I">#REF!</definedName>
    <definedName name="DATA142II" localSheetId="5">#REF!</definedName>
    <definedName name="DATA142II">#REF!</definedName>
    <definedName name="DATA142III" localSheetId="5">#REF!</definedName>
    <definedName name="DATA142III">#REF!</definedName>
    <definedName name="DATA142IV" localSheetId="5">#REF!</definedName>
    <definedName name="DATA142IV">#REF!</definedName>
    <definedName name="DATA142V" localSheetId="5">#REF!</definedName>
    <definedName name="DATA142V">#REF!</definedName>
    <definedName name="_xlnm.Database" localSheetId="5">#REF!</definedName>
    <definedName name="_xlnm.Database" localSheetId="2">#REF!</definedName>
    <definedName name="_xlnm.Database">#REF!</definedName>
    <definedName name="Database.File" localSheetId="5" hidden="1">#REF!</definedName>
    <definedName name="Database.File" hidden="1">#REF!</definedName>
    <definedName name="Database_MI" localSheetId="5">#REF!</definedName>
    <definedName name="Database_MI">#REF!</definedName>
    <definedName name="Date" localSheetId="5">#REF!</definedName>
    <definedName name="Date">#REF!</definedName>
    <definedName name="Dayworks">"'[1]Dayworks Bill'!$F$32"</definedName>
    <definedName name="Dayworks_3">'[77]Dayworks Bill'!$F$32</definedName>
    <definedName name="db" localSheetId="3">#REF!</definedName>
    <definedName name="db" localSheetId="4">#REF!</definedName>
    <definedName name="db" localSheetId="5">#REF!</definedName>
    <definedName name="db">#REF!</definedName>
    <definedName name="db___0" localSheetId="5">#REF!</definedName>
    <definedName name="db___0">#REF!</definedName>
    <definedName name="db___13" localSheetId="5">#REF!</definedName>
    <definedName name="db___13">#REF!</definedName>
    <definedName name="DBC" localSheetId="5">#REF!</definedName>
    <definedName name="DBC">#REF!</definedName>
    <definedName name="DBD" localSheetId="5">#REF!</definedName>
    <definedName name="DBD">#REF!</definedName>
    <definedName name="DBE" localSheetId="5">#REF!</definedName>
    <definedName name="DBE">#REF!</definedName>
    <definedName name="DBST1" localSheetId="5">#REF!</definedName>
    <definedName name="DBST1">#REF!</definedName>
    <definedName name="DBST2" localSheetId="5">#REF!</definedName>
    <definedName name="DBST2">#REF!</definedName>
    <definedName name="dc" localSheetId="5">#REF!</definedName>
    <definedName name="dc">#REF!</definedName>
    <definedName name="DCI" localSheetId="0" hidden="1">{#N/A,#N/A,TRUE,"Front";#N/A,#N/A,TRUE,"Simple Letter";#N/A,#N/A,TRUE,"Inside";#N/A,#N/A,TRUE,"Contents";#N/A,#N/A,TRUE,"Basis";#N/A,#N/A,TRUE,"Inclusions";#N/A,#N/A,TRUE,"Exclusions";#N/A,#N/A,TRUE,"Areas";#N/A,#N/A,TRUE,"Summary";#N/A,#N/A,TRUE,"Detail"}</definedName>
    <definedName name="DCI" hidden="1">{#N/A,#N/A,TRUE,"Front";#N/A,#N/A,TRUE,"Simple Letter";#N/A,#N/A,TRUE,"Inside";#N/A,#N/A,TRUE,"Contents";#N/A,#N/A,TRUE,"Basis";#N/A,#N/A,TRUE,"Inclusions";#N/A,#N/A,TRUE,"Exclusions";#N/A,#N/A,TRUE,"Areas";#N/A,#N/A,TRUE,"Summary";#N/A,#N/A,TRUE,"Detail"}</definedName>
    <definedName name="dd" localSheetId="4">#REF!</definedName>
    <definedName name="dd" localSheetId="5">#REF!</definedName>
    <definedName name="dd">#REF!</definedName>
    <definedName name="ｄｄ" localSheetId="5">#REF!</definedName>
    <definedName name="ｄｄ">#REF!</definedName>
    <definedName name="ddd" localSheetId="5">#REF!</definedName>
    <definedName name="ddd">#REF!</definedName>
    <definedName name="dddd" localSheetId="0" hidden="1">{#N/A,#N/A,FALSE,"VARIATIONS";#N/A,#N/A,FALSE,"BUDGET";#N/A,#N/A,FALSE,"CIVIL QNTY VAR";#N/A,#N/A,FALSE,"SUMMARY";#N/A,#N/A,FALSE,"MATERIAL VAR"}</definedName>
    <definedName name="dddd" hidden="1">{#N/A,#N/A,FALSE,"VARIATIONS";#N/A,#N/A,FALSE,"BUDGET";#N/A,#N/A,FALSE,"CIVIL QNTY VAR";#N/A,#N/A,FALSE,"SUMMARY";#N/A,#N/A,FALSE,"MATERIAL VAR"}</definedName>
    <definedName name="Delhi" localSheetId="3">[78]Chennai!#REF!</definedName>
    <definedName name="Delhi" localSheetId="4">[78]Chennai!#REF!</definedName>
    <definedName name="Delhi" localSheetId="5">[79]Chennai!#REF!</definedName>
    <definedName name="Delhi">[79]Chennai!#REF!</definedName>
    <definedName name="DELTA20" localSheetId="3">#REF!</definedName>
    <definedName name="DELTA20" localSheetId="4">#REF!</definedName>
    <definedName name="DELTA20" localSheetId="5">#REF!</definedName>
    <definedName name="DELTA20">#REF!</definedName>
    <definedName name="DELTA20___0" localSheetId="5">#REF!</definedName>
    <definedName name="DELTA20___0">#REF!</definedName>
    <definedName name="DELTA20___13" localSheetId="5">#REF!</definedName>
    <definedName name="DELTA20___13">#REF!</definedName>
    <definedName name="den" localSheetId="5">#REF!</definedName>
    <definedName name="den">#REF!</definedName>
    <definedName name="Depn" localSheetId="5">#REF!</definedName>
    <definedName name="Depn">#REF!</definedName>
    <definedName name="DEPTH" localSheetId="5">#REF!</definedName>
    <definedName name="DEPTH">#REF!</definedName>
    <definedName name="designed" localSheetId="5">#REF!</definedName>
    <definedName name="designed">#REF!</definedName>
    <definedName name="df" localSheetId="5">#REF!</definedName>
    <definedName name="df">#REF!</definedName>
    <definedName name="DF_10">"#REF!"</definedName>
    <definedName name="DF_3">"#REF!"</definedName>
    <definedName name="DF_6">"#REF!"</definedName>
    <definedName name="DF_8">"#REF!"</definedName>
    <definedName name="dfafdasdf" localSheetId="3">#REF!</definedName>
    <definedName name="dfafdasdf" localSheetId="4">#REF!</definedName>
    <definedName name="dfafdasdf" localSheetId="5">#REF!</definedName>
    <definedName name="dfafdasdf">#REF!</definedName>
    <definedName name="dfg" localSheetId="0" hidden="1">{#N/A,#N/A,FALSE,"gc (2)"}</definedName>
    <definedName name="dfg" hidden="1">{#N/A,#N/A,FALSE,"gc (2)"}</definedName>
    <definedName name="dfgdz" localSheetId="0" hidden="1">{#N/A,#N/A,FALSE,"VARIATIONS";#N/A,#N/A,FALSE,"BUDGET";#N/A,#N/A,FALSE,"CIVIL QNTY VAR";#N/A,#N/A,FALSE,"SUMMARY";#N/A,#N/A,FALSE,"MATERIAL VAR"}</definedName>
    <definedName name="dfgdz" hidden="1">{#N/A,#N/A,FALSE,"VARIATIONS";#N/A,#N/A,FALSE,"BUDGET";#N/A,#N/A,FALSE,"CIVIL QNTY VAR";#N/A,#N/A,FALSE,"SUMMARY";#N/A,#N/A,FALSE,"MATERIAL VAR"}</definedName>
    <definedName name="dfgg" localSheetId="0" hidden="1">{#N/A,#N/A,FALSE,"gc (2)"}</definedName>
    <definedName name="dfgg" hidden="1">{#N/A,#N/A,FALSE,"gc (2)"}</definedName>
    <definedName name="dfguj" localSheetId="0" hidden="1">{#N/A,#N/A,FALSE,"VARIATIONS";#N/A,#N/A,FALSE,"BUDGET";#N/A,#N/A,FALSE,"CIVIL QNTY VAR";#N/A,#N/A,FALSE,"SUMMARY";#N/A,#N/A,FALSE,"MATERIAL VAR"}</definedName>
    <definedName name="dfguj" hidden="1">{#N/A,#N/A,FALSE,"VARIATIONS";#N/A,#N/A,FALSE,"BUDGET";#N/A,#N/A,FALSE,"CIVIL QNTY VAR";#N/A,#N/A,FALSE,"SUMMARY";#N/A,#N/A,FALSE,"MATERIAL VAR"}</definedName>
    <definedName name="dflt2">'[80]Customize Your Purchase Order'!$F$23</definedName>
    <definedName name="dflt3">'[80]Customize Your Purchase Order'!$F$24</definedName>
    <definedName name="dflt4">'[80]Customize Your Purchase Order'!$E$25</definedName>
    <definedName name="dflt5">'[80]Customize Your Purchase Order'!$F$27</definedName>
    <definedName name="dflt6">'[80]Customize Your Purchase Order'!$F$28</definedName>
    <definedName name="dflt7">'[80]Customize Your Purchase Order'!$E$29</definedName>
    <definedName name="dg" localSheetId="3">#REF!</definedName>
    <definedName name="dg" localSheetId="4">#REF!</definedName>
    <definedName name="dg" localSheetId="5">#REF!</definedName>
    <definedName name="dg">#REF!</definedName>
    <definedName name="dgr" localSheetId="0" hidden="1">{#N/A,#N/A,FALSE,"VARIATIONS";#N/A,#N/A,FALSE,"BUDGET";#N/A,#N/A,FALSE,"CIVIL QNTY VAR";#N/A,#N/A,FALSE,"SUMMARY";#N/A,#N/A,FALSE,"MATERIAL VAR"}</definedName>
    <definedName name="dgr" hidden="1">{#N/A,#N/A,FALSE,"VARIATIONS";#N/A,#N/A,FALSE,"BUDGET";#N/A,#N/A,FALSE,"CIVIL QNTY VAR";#N/A,#N/A,FALSE,"SUMMARY";#N/A,#N/A,FALSE,"MATERIAL VAR"}</definedName>
    <definedName name="dhrtg" localSheetId="0" hidden="1">{#N/A,#N/A,FALSE,"VARIATIONS";#N/A,#N/A,FALSE,"BUDGET";#N/A,#N/A,FALSE,"CIVIL QNTY VAR";#N/A,#N/A,FALSE,"SUMMARY";#N/A,#N/A,FALSE,"MATERIAL VAR"}</definedName>
    <definedName name="dhrtg" hidden="1">{#N/A,#N/A,FALSE,"VARIATIONS";#N/A,#N/A,FALSE,"BUDGET";#N/A,#N/A,FALSE,"CIVIL QNTY VAR";#N/A,#N/A,FALSE,"SUMMARY";#N/A,#N/A,FALSE,"MATERIAL VAR"}</definedName>
    <definedName name="DHTML" localSheetId="3" hidden="1">{"'Sheet1'!$A$4386:$N$4591"}</definedName>
    <definedName name="DHTML" localSheetId="4" hidden="1">{"'Sheet1'!$A$4386:$N$4591"}</definedName>
    <definedName name="DHTML" localSheetId="0" hidden="1">{"'Sheet1'!$A$4386:$N$4591"}</definedName>
    <definedName name="DHTML" hidden="1">{"'Sheet1'!$A$4386:$N$4591"}</definedName>
    <definedName name="Di" localSheetId="5">#REF!</definedName>
    <definedName name="Di">#REF!</definedName>
    <definedName name="Dia">#N/A</definedName>
    <definedName name="Dia_10">NA()</definedName>
    <definedName name="Dia_2">#N/A</definedName>
    <definedName name="Dia_2_1">NA()</definedName>
    <definedName name="Dia_2_10">NA()</definedName>
    <definedName name="Dia_2_2">NA()</definedName>
    <definedName name="Dia_2_3">NA()</definedName>
    <definedName name="Dia_2_8">NA()</definedName>
    <definedName name="Dia_3">NA()</definedName>
    <definedName name="Dia_5">"#REF!.$F$307/chitogarh/bbs format-v3.xls'#$master.$a$6:$a$30"</definedName>
    <definedName name="Dia_6">"#REF!.$F$307/chitogarh/bbs format-v3.xls'#$master.$a$6:$a$30"</definedName>
    <definedName name="Dia_7">#N/A</definedName>
    <definedName name="Dia_7_10">NA()</definedName>
    <definedName name="Dia_7_2">NA()</definedName>
    <definedName name="Dia_7_3">NA()</definedName>
    <definedName name="Dia_7_8">NA()</definedName>
    <definedName name="Dia_8">NA()</definedName>
    <definedName name="diesel" localSheetId="3">#REF!</definedName>
    <definedName name="diesel" localSheetId="4">#REF!</definedName>
    <definedName name="diesel" localSheetId="5">#REF!</definedName>
    <definedName name="diesel">#REF!</definedName>
    <definedName name="dim4_4" localSheetId="5">#REF!</definedName>
    <definedName name="dim4_4">#REF!</definedName>
    <definedName name="dim4_6" localSheetId="5">#REF!</definedName>
    <definedName name="dim4_6">#REF!</definedName>
    <definedName name="dim4e" localSheetId="5">#REF!</definedName>
    <definedName name="dim4e">#REF!</definedName>
    <definedName name="DIns" localSheetId="5">#REF!</definedName>
    <definedName name="DIns">#REF!</definedName>
    <definedName name="DIRIS" localSheetId="5">#REF!</definedName>
    <definedName name="DIRIS">#REF!</definedName>
    <definedName name="Discount_Rate">[81]Model!$C$3</definedName>
    <definedName name="div" localSheetId="3">#REF!</definedName>
    <definedName name="div" localSheetId="4">#REF!</definedName>
    <definedName name="div" localSheetId="5">#REF!</definedName>
    <definedName name="div">#REF!</definedName>
    <definedName name="dl" localSheetId="5">#REF!</definedName>
    <definedName name="dl">#REF!</definedName>
    <definedName name="dl___0" localSheetId="5">#REF!</definedName>
    <definedName name="dl___0">#REF!</definedName>
    <definedName name="dl___13" localSheetId="5">#REF!</definedName>
    <definedName name="dl___13">#REF!</definedName>
    <definedName name="DLM" localSheetId="5">#REF!</definedName>
    <definedName name="DLM">#REF!</definedName>
    <definedName name="Do" localSheetId="5">#REF!</definedName>
    <definedName name="Do">#REF!</definedName>
    <definedName name="docu" localSheetId="5">#REF!</definedName>
    <definedName name="docu">#REF!</definedName>
    <definedName name="DONGRE_ASSOCIATES______________PROJECT" localSheetId="3">'[12]MASTER_RATE ANALYSIS'!$B$184:$G$184</definedName>
    <definedName name="DONGRE_ASSOCIATES______________PROJECT" localSheetId="4">'[12]MASTER_RATE ANALYSIS'!$B$184:$G$184</definedName>
    <definedName name="DONGRE_ASSOCIATES______________PROJECT">'[13]MASTER_RATE ANALYSIS'!$B$184:$G$184</definedName>
    <definedName name="Double_Clip" localSheetId="3">#REF!</definedName>
    <definedName name="Double_Clip" localSheetId="4">#REF!</definedName>
    <definedName name="Double_Clip" localSheetId="5">#REF!</definedName>
    <definedName name="Double_Clip">#REF!</definedName>
    <definedName name="DOW_CORNING_789_SILICONE_SEALANT" localSheetId="5">#REF!</definedName>
    <definedName name="DOW_CORNING_789_SILICONE_SEALANT">#REF!</definedName>
    <definedName name="DP" localSheetId="5">#REF!</definedName>
    <definedName name="DP">#REF!</definedName>
    <definedName name="DPR">[82]Costing!$K$13</definedName>
    <definedName name="dq" localSheetId="3">#REF!</definedName>
    <definedName name="dq" localSheetId="4">#REF!</definedName>
    <definedName name="dq" localSheetId="5">#REF!</definedName>
    <definedName name="dq">#REF!</definedName>
    <definedName name="DR" localSheetId="5">#REF!</definedName>
    <definedName name="DR">#REF!</definedName>
    <definedName name="DR.33" localSheetId="5">#REF!</definedName>
    <definedName name="DR.33">#REF!</definedName>
    <definedName name="DR.46" localSheetId="5">#REF!</definedName>
    <definedName name="DR.46">#REF!</definedName>
    <definedName name="DR.56" localSheetId="5">#REF!</definedName>
    <definedName name="DR.56">#REF!</definedName>
    <definedName name="Ds" localSheetId="5">#REF!</definedName>
    <definedName name="Ds">#REF!</definedName>
    <definedName name="Ds___0" localSheetId="5">#REF!</definedName>
    <definedName name="Ds___0">#REF!</definedName>
    <definedName name="Ds___13" localSheetId="5">#REF!</definedName>
    <definedName name="Ds___13">#REF!</definedName>
    <definedName name="dsdud" localSheetId="5">#REF!</definedName>
    <definedName name="dsdud">#REF!</definedName>
    <definedName name="dsgfredt" localSheetId="3">[83]Design!#REF!</definedName>
    <definedName name="dsgfredt" localSheetId="4">[83]Design!#REF!</definedName>
    <definedName name="dsgfredt" localSheetId="5">[84]Design!#REF!</definedName>
    <definedName name="dsgfredt">[84]Design!#REF!</definedName>
    <definedName name="DU_CT" localSheetId="3">#REF!</definedName>
    <definedName name="DU_CT" localSheetId="4">#REF!</definedName>
    <definedName name="DU_CT" localSheetId="5">#REF!</definedName>
    <definedName name="DU_CT">#REF!</definedName>
    <definedName name="Duct_Plaster" localSheetId="5">#REF!</definedName>
    <definedName name="Duct_Plaster">#REF!</definedName>
    <definedName name="E">'[33]PRECAST lightconc-II'!$K$20</definedName>
    <definedName name="e4tae" localSheetId="0" hidden="1">{#N/A,#N/A,FALSE,"VARIATIONS";#N/A,#N/A,FALSE,"BUDGET";#N/A,#N/A,FALSE,"CIVIL QNTY VAR";#N/A,#N/A,FALSE,"SUMMARY";#N/A,#N/A,FALSE,"MATERIAL VAR"}</definedName>
    <definedName name="e4tae" hidden="1">{#N/A,#N/A,FALSE,"VARIATIONS";#N/A,#N/A,FALSE,"BUDGET";#N/A,#N/A,FALSE,"CIVIL QNTY VAR";#N/A,#N/A,FALSE,"SUMMARY";#N/A,#N/A,FALSE,"MATERIAL VAR"}</definedName>
    <definedName name="eaffff...4" localSheetId="3">#REF!</definedName>
    <definedName name="eaffff...4" localSheetId="4">#REF!</definedName>
    <definedName name="eaffff...4" localSheetId="5">#REF!</definedName>
    <definedName name="eaffff...4">#REF!</definedName>
    <definedName name="EastAndWest">[85]INDEX!$D$91:$G$93,[85]INDEX!$D$96:$G$98</definedName>
    <definedName name="EB32D" localSheetId="3">#REF!</definedName>
    <definedName name="EB32D" localSheetId="4">#REF!</definedName>
    <definedName name="EB32D" localSheetId="5">#REF!</definedName>
    <definedName name="EB32D">#REF!</definedName>
    <definedName name="EB32F" localSheetId="5">#REF!</definedName>
    <definedName name="EB32F">#REF!</definedName>
    <definedName name="EB63F" localSheetId="5">#REF!</definedName>
    <definedName name="EB63F">#REF!</definedName>
    <definedName name="ED" localSheetId="5">#REF!</definedName>
    <definedName name="ED">#REF!</definedName>
    <definedName name="EDB" localSheetId="5">#REF!</definedName>
    <definedName name="EDB">#REF!</definedName>
    <definedName name="ee" localSheetId="5">#REF!</definedName>
    <definedName name="ee">#REF!</definedName>
    <definedName name="EEC" localSheetId="5">#REF!</definedName>
    <definedName name="EEC">#REF!</definedName>
    <definedName name="EF" localSheetId="5">[22]GE!#REF!</definedName>
    <definedName name="EF">[22]GE!#REF!</definedName>
    <definedName name="EFR">[41]Costing!$F$13</definedName>
    <definedName name="EfS" localSheetId="0" hidden="1">{#N/A,#N/A,FALSE,"VARIATIONS";#N/A,#N/A,FALSE,"BUDGET";#N/A,#N/A,FALSE,"CIVIL QNTY VAR";#N/A,#N/A,FALSE,"SUMMARY";#N/A,#N/A,FALSE,"MATERIAL VAR"}</definedName>
    <definedName name="EfS" hidden="1">{#N/A,#N/A,FALSE,"VARIATIONS";#N/A,#N/A,FALSE,"BUDGET";#N/A,#N/A,FALSE,"CIVIL QNTY VAR";#N/A,#N/A,FALSE,"SUMMARY";#N/A,#N/A,FALSE,"MATERIAL VAR"}</definedName>
    <definedName name="egt301d" localSheetId="3">#REF!</definedName>
    <definedName name="egt301d" localSheetId="4">#REF!</definedName>
    <definedName name="egt301d" localSheetId="5">#REF!</definedName>
    <definedName name="egt301d">#REF!</definedName>
    <definedName name="egt330d" localSheetId="5">#REF!</definedName>
    <definedName name="egt330d">#REF!</definedName>
    <definedName name="EL40F" localSheetId="5">#REF!</definedName>
    <definedName name="EL40F">#REF!</definedName>
    <definedName name="EL63F" localSheetId="5">#REF!</definedName>
    <definedName name="EL63F">#REF!</definedName>
    <definedName name="elec_cost" localSheetId="5">#REF!</definedName>
    <definedName name="elec_cost">#REF!</definedName>
    <definedName name="elec_factor" localSheetId="5">#REF!</definedName>
    <definedName name="elec_factor">#REF!</definedName>
    <definedName name="Electric_Light___Power" localSheetId="5">[37]Detail!#REF!</definedName>
    <definedName name="Electric_Light___Power">[37]Detail!#REF!</definedName>
    <definedName name="electricpoles" localSheetId="3">#REF!</definedName>
    <definedName name="electricpoles" localSheetId="4">#REF!</definedName>
    <definedName name="electricpoles" localSheetId="5">#REF!</definedName>
    <definedName name="electricpoles">#REF!</definedName>
    <definedName name="Em" localSheetId="5">#REF!</definedName>
    <definedName name="Em">#REF!</definedName>
    <definedName name="Em___0" localSheetId="5">#REF!</definedName>
    <definedName name="Em___0">#REF!</definedName>
    <definedName name="Em___13" localSheetId="5">#REF!</definedName>
    <definedName name="Em___13">#REF!</definedName>
    <definedName name="EM_6400" localSheetId="5">#REF!</definedName>
    <definedName name="EM_6400">#REF!</definedName>
    <definedName name="EM3360E" localSheetId="5">#REF!</definedName>
    <definedName name="EM3360E">#REF!</definedName>
    <definedName name="Email">"#REF!"</definedName>
    <definedName name="Email_1">"#REF!"</definedName>
    <definedName name="Email_1_3" localSheetId="3">#REF!</definedName>
    <definedName name="Email_1_3" localSheetId="4">#REF!</definedName>
    <definedName name="Email_1_3" localSheetId="5">#REF!</definedName>
    <definedName name="Email_1_3">#REF!</definedName>
    <definedName name="Email_3" localSheetId="5">#REF!</definedName>
    <definedName name="Email_3">#REF!</definedName>
    <definedName name="Email_3_1">"#REF!"</definedName>
    <definedName name="Email_3_3" localSheetId="3">#REF!</definedName>
    <definedName name="Email_3_3" localSheetId="4">#REF!</definedName>
    <definedName name="Email_3_3" localSheetId="5">#REF!</definedName>
    <definedName name="Email_3_3">#REF!</definedName>
    <definedName name="EMI" localSheetId="5">#REF!</definedName>
    <definedName name="EMI">#REF!</definedName>
    <definedName name="EMI_0009" localSheetId="5">#REF!</definedName>
    <definedName name="EMI_0009">#REF!</definedName>
    <definedName name="EMI_1" localSheetId="5">#REF!</definedName>
    <definedName name="EMI_1">#REF!</definedName>
    <definedName name="EMI_11" localSheetId="5">#REF!</definedName>
    <definedName name="EMI_11">#REF!</definedName>
    <definedName name="EMI_2" localSheetId="5">#REF!</definedName>
    <definedName name="EMI_2">#REF!</definedName>
    <definedName name="EMI_3" localSheetId="5">#REF!</definedName>
    <definedName name="EMI_3">#REF!</definedName>
    <definedName name="EMI_4" localSheetId="5">#REF!</definedName>
    <definedName name="EMI_4">#REF!</definedName>
    <definedName name="EMI_5" localSheetId="5">#REF!</definedName>
    <definedName name="EMI_5">#REF!</definedName>
    <definedName name="EMI_55" localSheetId="5">#REF!</definedName>
    <definedName name="EMI_55">#REF!</definedName>
    <definedName name="EMI_6" localSheetId="5">#REF!</definedName>
    <definedName name="EMI_6">#REF!</definedName>
    <definedName name="END" localSheetId="3">[1]電気設備表!#REF!</definedName>
    <definedName name="END" localSheetId="4">[1]電気設備表!#REF!</definedName>
    <definedName name="END" localSheetId="5">[1]電気設備表!#REF!</definedName>
    <definedName name="END">[1]電気設備表!#REF!</definedName>
    <definedName name="END_L" localSheetId="3">#REF!</definedName>
    <definedName name="END_L" localSheetId="4">#REF!</definedName>
    <definedName name="END_L" localSheetId="5">#REF!</definedName>
    <definedName name="END_L">#REF!</definedName>
    <definedName name="energyexpense" localSheetId="5">#REF!</definedName>
    <definedName name="energyexpense">#REF!</definedName>
    <definedName name="energyincome" localSheetId="5">#REF!</definedName>
    <definedName name="energyincome">#REF!</definedName>
    <definedName name="EngAddress" localSheetId="5">#REF!</definedName>
    <definedName name="EngAddress">#REF!</definedName>
    <definedName name="EngAddress_4" localSheetId="5">#REF!</definedName>
    <definedName name="EngAddress_4">#REF!</definedName>
    <definedName name="EngAddress_6" localSheetId="5">#REF!</definedName>
    <definedName name="EngAddress_6">#REF!</definedName>
    <definedName name="EngCity" localSheetId="5">#REF!</definedName>
    <definedName name="EngCity">#REF!</definedName>
    <definedName name="EngCity_4" localSheetId="5">#REF!</definedName>
    <definedName name="EngCity_4">#REF!</definedName>
    <definedName name="EngCity_6" localSheetId="5">#REF!</definedName>
    <definedName name="EngCity_6">#REF!</definedName>
    <definedName name="EngName" localSheetId="5">#REF!</definedName>
    <definedName name="EngName">#REF!</definedName>
    <definedName name="EngName_4" localSheetId="5">#REF!</definedName>
    <definedName name="EngName_4">#REF!</definedName>
    <definedName name="EngName_6" localSheetId="5">#REF!</definedName>
    <definedName name="EngName_6">#REF!</definedName>
    <definedName name="EngPostal" localSheetId="5">#REF!</definedName>
    <definedName name="EngPostal">#REF!</definedName>
    <definedName name="EngPostal_4" localSheetId="5">#REF!</definedName>
    <definedName name="EngPostal_4">#REF!</definedName>
    <definedName name="EngPostal_6" localSheetId="5">#REF!</definedName>
    <definedName name="EngPostal_6">#REF!</definedName>
    <definedName name="EngPrio" localSheetId="5">#REF!</definedName>
    <definedName name="EngPrio">#REF!</definedName>
    <definedName name="EngPrio_4" localSheetId="5">#REF!</definedName>
    <definedName name="EngPrio_4">#REF!</definedName>
    <definedName name="EngPrio_6" localSheetId="5">#REF!</definedName>
    <definedName name="EngPrio_6">#REF!</definedName>
    <definedName name="EngPrio_Text" localSheetId="5">#REF!</definedName>
    <definedName name="EngPrio_Text">#REF!</definedName>
    <definedName name="EngPrio_Text_4" localSheetId="5">#REF!</definedName>
    <definedName name="EngPrio_Text_4">#REF!</definedName>
    <definedName name="EngPrio_Text_6" localSheetId="5">#REF!</definedName>
    <definedName name="EngPrio_Text_6">#REF!</definedName>
    <definedName name="EngState" localSheetId="5">#REF!</definedName>
    <definedName name="EngState">#REF!</definedName>
    <definedName name="EngState_4" localSheetId="5">#REF!</definedName>
    <definedName name="EngState_4">#REF!</definedName>
    <definedName name="EngState_6" localSheetId="5">#REF!</definedName>
    <definedName name="EngState_6">#REF!</definedName>
    <definedName name="entries" localSheetId="5">#REF!</definedName>
    <definedName name="entries">#REF!</definedName>
    <definedName name="environmentalcost" localSheetId="5">#REF!</definedName>
    <definedName name="environmentalcost">#REF!</definedName>
    <definedName name="eqjwd" localSheetId="5">#REF!</definedName>
    <definedName name="eqjwd">#REF!</definedName>
    <definedName name="erataee" localSheetId="0" hidden="1">{#N/A,#N/A,FALSE,"VARIATIONS";#N/A,#N/A,FALSE,"BUDGET";#N/A,#N/A,FALSE,"CIVIL QNTY VAR";#N/A,#N/A,FALSE,"SUMMARY";#N/A,#N/A,FALSE,"MATERIAL VAR"}</definedName>
    <definedName name="erataee" hidden="1">{#N/A,#N/A,FALSE,"VARIATIONS";#N/A,#N/A,FALSE,"BUDGET";#N/A,#N/A,FALSE,"CIVIL QNTY VAR";#N/A,#N/A,FALSE,"SUMMARY";#N/A,#N/A,FALSE,"MATERIAL VAR"}</definedName>
    <definedName name="ertf" localSheetId="0" hidden="1">{#N/A,#N/A,FALSE,"VARIATIONS";#N/A,#N/A,FALSE,"BUDGET";#N/A,#N/A,FALSE,"CIVIL QNTY VAR";#N/A,#N/A,FALSE,"SUMMARY";#N/A,#N/A,FALSE,"MATERIAL VAR"}</definedName>
    <definedName name="ertf" hidden="1">{#N/A,#N/A,FALSE,"VARIATIONS";#N/A,#N/A,FALSE,"BUDGET";#N/A,#N/A,FALSE,"CIVIL QNTY VAR";#N/A,#N/A,FALSE,"SUMMARY";#N/A,#N/A,FALSE,"MATERIAL VAR"}</definedName>
    <definedName name="Es" localSheetId="4">#REF!</definedName>
    <definedName name="Es" localSheetId="5">#REF!</definedName>
    <definedName name="Es">#REF!</definedName>
    <definedName name="Es___0" localSheetId="5">#REF!</definedName>
    <definedName name="Es___0">#REF!</definedName>
    <definedName name="Es___13" localSheetId="5">#REF!</definedName>
    <definedName name="Es___13">#REF!</definedName>
    <definedName name="ESSR1" localSheetId="5">#REF!</definedName>
    <definedName name="ESSR1">#REF!</definedName>
    <definedName name="ESSR10" localSheetId="5">#REF!</definedName>
    <definedName name="ESSR10">#REF!</definedName>
    <definedName name="ESSR11" localSheetId="5">#REF!</definedName>
    <definedName name="ESSR11">#REF!</definedName>
    <definedName name="ESSR12" localSheetId="5">#REF!</definedName>
    <definedName name="ESSR12">#REF!</definedName>
    <definedName name="ESSR13" localSheetId="5">#REF!</definedName>
    <definedName name="ESSR13">#REF!</definedName>
    <definedName name="ESSR2" localSheetId="5">#REF!</definedName>
    <definedName name="ESSR2">#REF!</definedName>
    <definedName name="ESSR3" localSheetId="5">#REF!</definedName>
    <definedName name="ESSR3">#REF!</definedName>
    <definedName name="ESSR4" localSheetId="5">#REF!</definedName>
    <definedName name="ESSR4">#REF!</definedName>
    <definedName name="ESSR5" localSheetId="5">#REF!</definedName>
    <definedName name="ESSR5">#REF!</definedName>
    <definedName name="ESSR6" localSheetId="5">#REF!</definedName>
    <definedName name="ESSR6">#REF!</definedName>
    <definedName name="ESSR7" localSheetId="5">#REF!</definedName>
    <definedName name="ESSR7">#REF!</definedName>
    <definedName name="ESSR8" localSheetId="5">#REF!</definedName>
    <definedName name="ESSR8">#REF!</definedName>
    <definedName name="ESSR9" localSheetId="5">#REF!</definedName>
    <definedName name="ESSR9">#REF!</definedName>
    <definedName name="EstCost" localSheetId="5">#REF!</definedName>
    <definedName name="EstCost">#REF!</definedName>
    <definedName name="EstCost_4" localSheetId="5">#REF!</definedName>
    <definedName name="EstCost_4">#REF!</definedName>
    <definedName name="EstCost_6" localSheetId="5">#REF!</definedName>
    <definedName name="EstCost_6">#REF!</definedName>
    <definedName name="Et" localSheetId="5">#REF!</definedName>
    <definedName name="Et">#REF!</definedName>
    <definedName name="Et___0" localSheetId="5">#REF!</definedName>
    <definedName name="Et___0">#REF!</definedName>
    <definedName name="Et___13" localSheetId="5">#REF!</definedName>
    <definedName name="Et___13">#REF!</definedName>
    <definedName name="etaeta" localSheetId="0" hidden="1">{#N/A,#N/A,FALSE,"VARIATIONS";#N/A,#N/A,FALSE,"BUDGET";#N/A,#N/A,FALSE,"CIVIL QNTY VAR";#N/A,#N/A,FALSE,"SUMMARY";#N/A,#N/A,FALSE,"MATERIAL VAR"}</definedName>
    <definedName name="etaeta" hidden="1">{#N/A,#N/A,FALSE,"VARIATIONS";#N/A,#N/A,FALSE,"BUDGET";#N/A,#N/A,FALSE,"CIVIL QNTY VAR";#N/A,#N/A,FALSE,"SUMMARY";#N/A,#N/A,FALSE,"MATERIAL VAR"}</definedName>
    <definedName name="eu" localSheetId="4">#REF!</definedName>
    <definedName name="eu" localSheetId="5">#REF!</definedName>
    <definedName name="eu">#REF!</definedName>
    <definedName name="eu_4" localSheetId="5">#REF!</definedName>
    <definedName name="eu_4">#REF!</definedName>
    <definedName name="eu_6" localSheetId="5">#REF!</definedName>
    <definedName name="eu_6">#REF!</definedName>
    <definedName name="Evaporative_Cooling" localSheetId="3">[37]Detail!#REF!</definedName>
    <definedName name="Evaporative_Cooling" localSheetId="4">[37]Detail!#REF!</definedName>
    <definedName name="Evaporative_Cooling" localSheetId="5">[37]Detail!#REF!</definedName>
    <definedName name="Evaporative_Cooling">[37]Detail!#REF!</definedName>
    <definedName name="EW" localSheetId="3">#REF!</definedName>
    <definedName name="EW" localSheetId="4">#REF!</definedName>
    <definedName name="EW" localSheetId="5">#REF!</definedName>
    <definedName name="EW">#REF!</definedName>
    <definedName name="exc">[86]labour!$C$7</definedName>
    <definedName name="excav" localSheetId="3">#REF!</definedName>
    <definedName name="excav" localSheetId="4">#REF!</definedName>
    <definedName name="excav" localSheetId="5">#REF!</definedName>
    <definedName name="excav">#REF!</definedName>
    <definedName name="Excavation" localSheetId="5">#REF!</definedName>
    <definedName name="Excavation">#REF!</definedName>
    <definedName name="Excel_BuiltIn__FilterDatabase_1">"#REF!"</definedName>
    <definedName name="Excel_BuiltIn__FilterDatabase_1_3" localSheetId="3">#REF!</definedName>
    <definedName name="Excel_BuiltIn__FilterDatabase_1_3" localSheetId="4">#REF!</definedName>
    <definedName name="Excel_BuiltIn__FilterDatabase_1_3" localSheetId="5">#REF!</definedName>
    <definedName name="Excel_BuiltIn__FilterDatabase_1_3">#REF!</definedName>
    <definedName name="Excel_BuiltIn__FilterDatabase_2">"#REF!"</definedName>
    <definedName name="Excel_BuiltIn__FilterDatabase_2_1">"#REF!"</definedName>
    <definedName name="Excel_BuiltIn__FilterDatabase_2_11">"#REF!"</definedName>
    <definedName name="Excel_BuiltIn__FilterDatabase_2_3" localSheetId="3">#REF!</definedName>
    <definedName name="Excel_BuiltIn__FilterDatabase_2_3" localSheetId="4">#REF!</definedName>
    <definedName name="Excel_BuiltIn__FilterDatabase_2_3" localSheetId="5">#REF!</definedName>
    <definedName name="Excel_BuiltIn__FilterDatabase_2_3">#REF!</definedName>
    <definedName name="Excel_BuiltIn__FilterDatabase_2_3_1">"'Daily Concrete Program'!$A$2:$AK$2"</definedName>
    <definedName name="Excel_BuiltIn__FilterDatabase_2_3_3" localSheetId="3">#REF!</definedName>
    <definedName name="Excel_BuiltIn__FilterDatabase_2_3_3" localSheetId="4">#REF!</definedName>
    <definedName name="Excel_BuiltIn__FilterDatabase_2_3_3" localSheetId="5">#REF!</definedName>
    <definedName name="Excel_BuiltIn__FilterDatabase_2_3_3">#REF!</definedName>
    <definedName name="Excel_BuiltIn__FilterDatabase_2_4">"#REF!"</definedName>
    <definedName name="Excel_BuiltIn__FilterDatabase_2_5">"#REF!"</definedName>
    <definedName name="Excel_BuiltIn__FilterDatabase_2_7">"#REF!"</definedName>
    <definedName name="Excel_BuiltIn__FilterDatabase_2_9">"#REF!"</definedName>
    <definedName name="Excel_BuiltIn__FilterDatabase_3">"'Labour Report'!#REF!"</definedName>
    <definedName name="Excel_BuiltIn__FilterDatabase_3_3" localSheetId="3">'[87]Labour Report'!#REF!</definedName>
    <definedName name="Excel_BuiltIn__FilterDatabase_3_3" localSheetId="4">'[87]Labour Report'!#REF!</definedName>
    <definedName name="Excel_BuiltIn__FilterDatabase_3_3" localSheetId="5">'[88]Labour Report'!#REF!</definedName>
    <definedName name="Excel_BuiltIn__FilterDatabase_3_3">'[89]Labour Report'!#REF!</definedName>
    <definedName name="Excel_BuiltIn__FilterDatabase_3_3_1">"'Labour Report'!#REF!"</definedName>
    <definedName name="Excel_BuiltIn__FilterDatabase_3_3_3" localSheetId="3">'[87]Labour Report'!#REF!</definedName>
    <definedName name="Excel_BuiltIn__FilterDatabase_3_3_3" localSheetId="4">'[87]Labour Report'!#REF!</definedName>
    <definedName name="Excel_BuiltIn__FilterDatabase_3_3_3" localSheetId="5">'[88]Labour Report'!#REF!</definedName>
    <definedName name="Excel_BuiltIn__FilterDatabase_3_3_3">'[89]Labour Report'!#REF!</definedName>
    <definedName name="Excel_BuiltIn__FilterDatabase_4">"#REF!"</definedName>
    <definedName name="Excel_BuiltIn__FilterDatabase_4_3" localSheetId="3">#REF!</definedName>
    <definedName name="Excel_BuiltIn__FilterDatabase_4_3" localSheetId="4">#REF!</definedName>
    <definedName name="Excel_BuiltIn__FilterDatabase_4_3" localSheetId="5">#REF!</definedName>
    <definedName name="Excel_BuiltIn__FilterDatabase_4_3">#REF!</definedName>
    <definedName name="Excel_BuiltIn__FilterDatabase_6">"#REF!"</definedName>
    <definedName name="Excel_BuiltIn__FilterDatabase_6_3" localSheetId="3">#REF!</definedName>
    <definedName name="Excel_BuiltIn__FilterDatabase_6_3" localSheetId="4">#REF!</definedName>
    <definedName name="Excel_BuiltIn__FilterDatabase_6_3" localSheetId="5">#REF!</definedName>
    <definedName name="Excel_BuiltIn__FilterDatabase_6_3">#REF!</definedName>
    <definedName name="Excel_BuiltIn_Database" localSheetId="5">#REF!</definedName>
    <definedName name="Excel_BuiltIn_Database">#REF!</definedName>
    <definedName name="Excel_BuiltIn_Database_1">"#REF!"</definedName>
    <definedName name="Excel_BuiltIn_Database_1_3" localSheetId="3">#REF!</definedName>
    <definedName name="Excel_BuiltIn_Database_1_3" localSheetId="4">#REF!</definedName>
    <definedName name="Excel_BuiltIn_Database_1_3" localSheetId="5">#REF!</definedName>
    <definedName name="Excel_BuiltIn_Database_1_3">#REF!</definedName>
    <definedName name="Excel_BuiltIn_Database_3" localSheetId="5">#REF!</definedName>
    <definedName name="Excel_BuiltIn_Database_3">#REF!</definedName>
    <definedName name="Excel_BuiltIn_Database_3_1">"#REF!"</definedName>
    <definedName name="Excel_BuiltIn_Database_3_3" localSheetId="3">#REF!</definedName>
    <definedName name="Excel_BuiltIn_Database_3_3" localSheetId="4">#REF!</definedName>
    <definedName name="Excel_BuiltIn_Database_3_3" localSheetId="5">#REF!</definedName>
    <definedName name="Excel_BuiltIn_Database_3_3">#REF!</definedName>
    <definedName name="Excel_BuiltIn_Print_Area" localSheetId="3">(#REF!,#REF!)</definedName>
    <definedName name="Excel_BuiltIn_Print_Area" localSheetId="4">(#REF!,#REF!)</definedName>
    <definedName name="Excel_BuiltIn_Print_Area" localSheetId="5">(#REF!,#REF!)</definedName>
    <definedName name="Excel_BuiltIn_Print_Area">(#REF!,#REF!)</definedName>
    <definedName name="Excel_BuiltIn_Print_Area_1" localSheetId="3">#REF!</definedName>
    <definedName name="Excel_BuiltIn_Print_Area_1" localSheetId="4">#REF!</definedName>
    <definedName name="Excel_BuiltIn_Print_Area_1" localSheetId="5">#REF!</definedName>
    <definedName name="Excel_BuiltIn_Print_Area_1">#REF!</definedName>
    <definedName name="Excel_BuiltIn_Print_Area_1_1" localSheetId="3">(#REF!,#REF!)</definedName>
    <definedName name="Excel_BuiltIn_Print_Area_1_1" localSheetId="4">(#REF!,#REF!)</definedName>
    <definedName name="Excel_BuiltIn_Print_Area_1_1" localSheetId="5">(#REF!,#REF!)</definedName>
    <definedName name="Excel_BuiltIn_Print_Area_1_1">(#REF!,#REF!)</definedName>
    <definedName name="Excel_BuiltIn_Print_Area_1_1_1" localSheetId="5">(#REF!,#REF!)</definedName>
    <definedName name="Excel_BuiltIn_Print_Area_1_1_1">(#REF!,#REF!)</definedName>
    <definedName name="Excel_BuiltIn_Print_Area_1_1_1_1" localSheetId="5">(#REF!,#REF!)</definedName>
    <definedName name="Excel_BuiltIn_Print_Area_1_1_1_1">(#REF!,#REF!)</definedName>
    <definedName name="Excel_BuiltIn_Print_Area_1_1_1_1_1" localSheetId="3">#REF!</definedName>
    <definedName name="Excel_BuiltIn_Print_Area_1_1_1_1_1" localSheetId="4">#REF!</definedName>
    <definedName name="Excel_BuiltIn_Print_Area_1_1_1_1_1" localSheetId="5">#REF!</definedName>
    <definedName name="Excel_BuiltIn_Print_Area_1_1_1_1_1">#REF!</definedName>
    <definedName name="Excel_BuiltIn_Print_Area_1_1_1_10">"#REF!"</definedName>
    <definedName name="Excel_BuiltIn_Print_Area_1_1_1_3">"#REF!"</definedName>
    <definedName name="Excel_BuiltIn_Print_Area_1_1_1_8">"#REF!"</definedName>
    <definedName name="Excel_BuiltIn_Print_Area_1_1_10">"#REF!"</definedName>
    <definedName name="Excel_BuiltIn_Print_Area_1_1_3">"#REF!"</definedName>
    <definedName name="Excel_BuiltIn_Print_Area_1_10">"#REF!"</definedName>
    <definedName name="Excel_BuiltIn_Print_Area_1_2" localSheetId="3">#REF!</definedName>
    <definedName name="Excel_BuiltIn_Print_Area_1_2" localSheetId="4">#REF!</definedName>
    <definedName name="Excel_BuiltIn_Print_Area_1_2" localSheetId="5">#REF!</definedName>
    <definedName name="Excel_BuiltIn_Print_Area_1_2">#REF!</definedName>
    <definedName name="Excel_BuiltIn_Print_Area_1_2_10">"#REF!"</definedName>
    <definedName name="Excel_BuiltIn_Print_Area_1_2_3">"#REF!"</definedName>
    <definedName name="Excel_BuiltIn_Print_Area_1_2_6">"#REF!"</definedName>
    <definedName name="Excel_BuiltIn_Print_Area_1_2_8">"#REF!"</definedName>
    <definedName name="Excel_BuiltIn_Print_Area_1_3">"#REF!"</definedName>
    <definedName name="Excel_BuiltIn_Print_Area_1_6">"#REF!"</definedName>
    <definedName name="Excel_BuiltIn_Print_Area_1_8">"#REF!"</definedName>
    <definedName name="Excel_BuiltIn_Print_Area_10" localSheetId="3">#REF!</definedName>
    <definedName name="Excel_BuiltIn_Print_Area_10" localSheetId="4">#REF!</definedName>
    <definedName name="Excel_BuiltIn_Print_Area_10" localSheetId="5">#REF!</definedName>
    <definedName name="Excel_BuiltIn_Print_Area_10">#REF!</definedName>
    <definedName name="Excel_BuiltIn_Print_Area_10_1" localSheetId="3">('[90]Shuttering costing-Annex-IV'!#REF!,'[90]Shuttering costing-Annex-IV'!#REF!)</definedName>
    <definedName name="Excel_BuiltIn_Print_Area_10_1" localSheetId="4">('[90]Shuttering costing-Annex-IV'!#REF!,'[90]Shuttering costing-Annex-IV'!#REF!)</definedName>
    <definedName name="Excel_BuiltIn_Print_Area_10_1" localSheetId="5">('[91]Shuttering costing-Annex-IV'!#REF!,'[91]Shuttering costing-Annex-IV'!#REF!)</definedName>
    <definedName name="Excel_BuiltIn_Print_Area_10_1">('[91]Shuttering costing-Annex-IV'!#REF!,'[91]Shuttering costing-Annex-IV'!#REF!)</definedName>
    <definedName name="Excel_BuiltIn_Print_Area_11" localSheetId="3">#REF!</definedName>
    <definedName name="Excel_BuiltIn_Print_Area_11" localSheetId="4">#REF!</definedName>
    <definedName name="Excel_BuiltIn_Print_Area_11" localSheetId="5">#REF!</definedName>
    <definedName name="Excel_BuiltIn_Print_Area_11">#REF!</definedName>
    <definedName name="Excel_BuiltIn_Print_Area_11_1" localSheetId="5">#REF!</definedName>
    <definedName name="Excel_BuiltIn_Print_Area_11_1">#REF!</definedName>
    <definedName name="Excel_BuiltIn_Print_Area_12" localSheetId="5">#REF!</definedName>
    <definedName name="Excel_BuiltIn_Print_Area_12">#REF!</definedName>
    <definedName name="Excel_BuiltIn_Print_Area_13" localSheetId="5">#REF!</definedName>
    <definedName name="Excel_BuiltIn_Print_Area_13">#REF!</definedName>
    <definedName name="Excel_BuiltIn_Print_Area_13_1" localSheetId="5">#REF!</definedName>
    <definedName name="Excel_BuiltIn_Print_Area_13_1">#REF!</definedName>
    <definedName name="Excel_BuiltIn_Print_Area_14" localSheetId="5">#REF!</definedName>
    <definedName name="Excel_BuiltIn_Print_Area_14">#REF!</definedName>
    <definedName name="Excel_BuiltIn_Print_Area_14_1" localSheetId="5">#REF!</definedName>
    <definedName name="Excel_BuiltIn_Print_Area_14_1">#REF!</definedName>
    <definedName name="Excel_BuiltIn_Print_Area_14_1_1" localSheetId="5">#REF!</definedName>
    <definedName name="Excel_BuiltIn_Print_Area_14_1_1">#REF!</definedName>
    <definedName name="Excel_BuiltIn_Print_Area_15" localSheetId="5">#REF!</definedName>
    <definedName name="Excel_BuiltIn_Print_Area_15">#REF!</definedName>
    <definedName name="Excel_BuiltIn_Print_Area_2" localSheetId="5">#REF!</definedName>
    <definedName name="Excel_BuiltIn_Print_Area_2">#REF!</definedName>
    <definedName name="Excel_BuiltIn_Print_Area_2_1" localSheetId="5">#REF!</definedName>
    <definedName name="Excel_BuiltIn_Print_Area_2_1">#REF!</definedName>
    <definedName name="Excel_BuiltIn_Print_Area_2_1_1" localSheetId="3">('[92]WORKING boq'!#REF!,'[92]WORKING boq'!$B$2:$D$15)</definedName>
    <definedName name="Excel_BuiltIn_Print_Area_2_1_1" localSheetId="4">('[92]WORKING boq'!#REF!,'[92]WORKING boq'!$B$2:$D$15)</definedName>
    <definedName name="Excel_BuiltIn_Print_Area_2_1_1" localSheetId="5">('[92]WORKING boq'!#REF!,'[92]WORKING boq'!$B$2:$D$15)</definedName>
    <definedName name="Excel_BuiltIn_Print_Area_2_1_1">('[92]WORKING boq'!#REF!,'[92]WORKING boq'!$B$2:$D$15)</definedName>
    <definedName name="Excel_BuiltIn_Print_Area_2_1_1_1">"$#REF!.$A$1:$J$835"</definedName>
    <definedName name="Excel_BuiltIn_Print_Area_2_1_1_1_1">"$#REF!.$A$1:$K$51"</definedName>
    <definedName name="Excel_BuiltIn_Print_Area_2_1_1_1_1_1">"$#REF!.$A$1:$J$122"</definedName>
    <definedName name="Excel_BuiltIn_Print_Area_2_1_1_1_1_1_1">"$#REF!.$A$1:$J$835"</definedName>
    <definedName name="Excel_BuiltIn_Print_Area_2_1_1_1_1_1_1_1">"$#REF!.$A$1:$J$634"</definedName>
    <definedName name="Excel_BuiltIn_Print_Area_2_1_1_1_1_1_1_3">"$#REF!.$A$1:$J$587"</definedName>
    <definedName name="Excel_BuiltIn_Print_Area_2_1_1_1_1_1_3">"$#REF!.$A$1:$J$756"</definedName>
    <definedName name="Excel_BuiltIn_Print_Area_2_1_1_1_1_3">"$#REF!.$A$1:$J$123"</definedName>
    <definedName name="Excel_BuiltIn_Print_Area_2_1_1_3">"$#REF!.$A$1:$J$756"</definedName>
    <definedName name="Excel_BuiltIn_Print_Area_2_1_10">"$#REF!.$A$1:$J$835"</definedName>
    <definedName name="Excel_BuiltIn_Print_Area_2_1_11">"#REF!"</definedName>
    <definedName name="Excel_BuiltIn_Print_Area_2_1_2">"#REF!"</definedName>
    <definedName name="Excel_BuiltIn_Print_Area_2_1_3">"$#REF!.$A$1:$J$835"</definedName>
    <definedName name="Excel_BuiltIn_Print_Area_2_1_3_1">"$#REF!.$A$1:$J$756"</definedName>
    <definedName name="Excel_BuiltIn_Print_Area_2_1_4">"#REF!"</definedName>
    <definedName name="Excel_BuiltIn_Print_Area_2_1_5">"#REF!"</definedName>
    <definedName name="Excel_BuiltIn_Print_Area_2_1_6">"$#REF!.$A$1:$J$835"</definedName>
    <definedName name="Excel_BuiltIn_Print_Area_2_1_7">"#REF!"</definedName>
    <definedName name="Excel_BuiltIn_Print_Area_2_1_8">"$#REF!.$A$1:$J$835"</definedName>
    <definedName name="Excel_BuiltIn_Print_Area_2_1_9">"#REF!"</definedName>
    <definedName name="Excel_BuiltIn_Print_Area_2_11">"#REF!"</definedName>
    <definedName name="Excel_BuiltIn_Print_Area_2_4">"#REF!"</definedName>
    <definedName name="Excel_BuiltIn_Print_Area_2_5">"#REF!"</definedName>
    <definedName name="Excel_BuiltIn_Print_Area_2_7">"#REF!"</definedName>
    <definedName name="Excel_BuiltIn_Print_Area_2_9">"#REF!"</definedName>
    <definedName name="Excel_BuiltIn_Print_Area_3" localSheetId="3">#REF!</definedName>
    <definedName name="Excel_BuiltIn_Print_Area_3" localSheetId="4">#REF!</definedName>
    <definedName name="Excel_BuiltIn_Print_Area_3" localSheetId="5">#REF!</definedName>
    <definedName name="Excel_BuiltIn_Print_Area_3">#REF!</definedName>
    <definedName name="Excel_BuiltIn_Print_Area_3_1" localSheetId="5">#REF!</definedName>
    <definedName name="Excel_BuiltIn_Print_Area_3_1">#REF!</definedName>
    <definedName name="Excel_BuiltIn_Print_Area_3_1_1">"#REF!"</definedName>
    <definedName name="Excel_BuiltIn_Print_Area_3_1_1_1">"$#REF!.$A$1:$T$38"</definedName>
    <definedName name="Excel_BuiltIn_Print_Area_3_1_10">"$#REF!.$A$1:$W$100"</definedName>
    <definedName name="Excel_BuiltIn_Print_Area_3_1_11">"#REF!"</definedName>
    <definedName name="Excel_BuiltIn_Print_Area_3_1_2">"#REF!"</definedName>
    <definedName name="Excel_BuiltIn_Print_Area_3_1_3">"$#REF!.$A$1:$W$100"</definedName>
    <definedName name="Excel_BuiltIn_Print_Area_3_1_4">"#REF!"</definedName>
    <definedName name="Excel_BuiltIn_Print_Area_3_1_5">"#REF!"</definedName>
    <definedName name="Excel_BuiltIn_Print_Area_3_1_6">"$#REF!.$A$1:$W$100"</definedName>
    <definedName name="Excel_BuiltIn_Print_Area_3_1_7">"#REF!"</definedName>
    <definedName name="Excel_BuiltIn_Print_Area_3_1_8">"$#REF!.$A$1:$W$100"</definedName>
    <definedName name="Excel_BuiltIn_Print_Area_3_1_9">"#REF!"</definedName>
    <definedName name="Excel_BuiltIn_Print_Area_3_10">"$#REF!.$A$1:$J$822"</definedName>
    <definedName name="Excel_BuiltIn_Print_Area_3_11">"#REF!"</definedName>
    <definedName name="Excel_BuiltIn_Print_Area_3_3">"$#REF!.$A$1:$J$822"</definedName>
    <definedName name="Excel_BuiltIn_Print_Area_3_4">"#REF!"</definedName>
    <definedName name="Excel_BuiltIn_Print_Area_3_5">"#REF!"</definedName>
    <definedName name="Excel_BuiltIn_Print_Area_3_6">"$#REF!.$A$1:$J$822"</definedName>
    <definedName name="Excel_BuiltIn_Print_Area_3_7">"#REF!"</definedName>
    <definedName name="Excel_BuiltIn_Print_Area_3_8">"$#REF!.$A$1:$J$822"</definedName>
    <definedName name="Excel_BuiltIn_Print_Area_3_9">"#REF!"</definedName>
    <definedName name="Excel_BuiltIn_Print_Area_4" localSheetId="3">#REF!</definedName>
    <definedName name="Excel_BuiltIn_Print_Area_4" localSheetId="4">#REF!</definedName>
    <definedName name="Excel_BuiltIn_Print_Area_4" localSheetId="5">#REF!</definedName>
    <definedName name="Excel_BuiltIn_Print_Area_4">#REF!</definedName>
    <definedName name="Excel_BuiltIn_Print_Area_5" localSheetId="5">#REF!</definedName>
    <definedName name="Excel_BuiltIn_Print_Area_5">#REF!</definedName>
    <definedName name="Excel_BuiltIn_Print_Area_5_1" localSheetId="5">#REF!</definedName>
    <definedName name="Excel_BuiltIn_Print_Area_5_1">#REF!</definedName>
    <definedName name="Excel_BuiltIn_Print_Area_5_1_1" localSheetId="5">#REF!</definedName>
    <definedName name="Excel_BuiltIn_Print_Area_5_1_1">#REF!</definedName>
    <definedName name="Excel_BuiltIn_Print_Area_5_1_1_1" localSheetId="5">#REF!</definedName>
    <definedName name="Excel_BuiltIn_Print_Area_5_1_1_1">#REF!</definedName>
    <definedName name="Excel_BuiltIn_Print_Area_5_6">"$#REF!.$A$1:$M$131"</definedName>
    <definedName name="Excel_BuiltIn_Print_Area_6" localSheetId="3">#REF!</definedName>
    <definedName name="Excel_BuiltIn_Print_Area_6" localSheetId="4">#REF!</definedName>
    <definedName name="Excel_BuiltIn_Print_Area_6" localSheetId="5">#REF!</definedName>
    <definedName name="Excel_BuiltIn_Print_Area_6">#REF!</definedName>
    <definedName name="Excel_BuiltIn_Print_Area_6_1" localSheetId="5">#REF!</definedName>
    <definedName name="Excel_BuiltIn_Print_Area_6_1">#REF!</definedName>
    <definedName name="Excel_BuiltIn_Print_Area_7" localSheetId="5">#REF!</definedName>
    <definedName name="Excel_BuiltIn_Print_Area_7">#REF!</definedName>
    <definedName name="Excel_BuiltIn_Print_Area_8" localSheetId="5">#REF!</definedName>
    <definedName name="Excel_BuiltIn_Print_Area_8">#REF!</definedName>
    <definedName name="Excel_BuiltIn_Print_Area_9" localSheetId="5">#REF!</definedName>
    <definedName name="Excel_BuiltIn_Print_Area_9">#REF!</definedName>
    <definedName name="Excel_BuiltIn_Print_Area_9_1">"$#REF!.$A$1:$O$25"</definedName>
    <definedName name="Excel_BuiltIn_Print_Area_9_1_1" localSheetId="3">#REF!</definedName>
    <definedName name="Excel_BuiltIn_Print_Area_9_1_1" localSheetId="4">#REF!</definedName>
    <definedName name="Excel_BuiltIn_Print_Area_9_1_1" localSheetId="5">#REF!</definedName>
    <definedName name="Excel_BuiltIn_Print_Area_9_1_1">#REF!</definedName>
    <definedName name="Excel_BuiltIn_Print_Titles" localSheetId="5">#REF!</definedName>
    <definedName name="Excel_BuiltIn_Print_Titles">#REF!</definedName>
    <definedName name="Excel_BuiltIn_Print_Titles_1" localSheetId="5">#REF!</definedName>
    <definedName name="Excel_BuiltIn_Print_Titles_1">#REF!</definedName>
    <definedName name="Excel_BuiltIn_Print_Titles_1_1" localSheetId="5">#REF!</definedName>
    <definedName name="Excel_BuiltIn_Print_Titles_1_1">#REF!</definedName>
    <definedName name="Excel_BuiltIn_Print_Titles_1_1_1">"#REF!"</definedName>
    <definedName name="Excel_BuiltIn_Print_Titles_1_1_1_1">"#REF!"</definedName>
    <definedName name="Excel_BuiltIn_Print_Titles_1_1_1_1_10">"#REF!"</definedName>
    <definedName name="Excel_BuiltIn_Print_Titles_1_1_1_1_3">"#REF!"</definedName>
    <definedName name="Excel_BuiltIn_Print_Titles_1_1_1_1_8">"#REF!"</definedName>
    <definedName name="Excel_BuiltIn_Print_Titles_1_1_1_10">"#REF!"</definedName>
    <definedName name="Excel_BuiltIn_Print_Titles_1_1_1_3">"#REF!"</definedName>
    <definedName name="Excel_BuiltIn_Print_Titles_1_1_1_8">"#REF!"</definedName>
    <definedName name="Excel_BuiltIn_Print_Titles_1_1_10">"#REF!"</definedName>
    <definedName name="Excel_BuiltIn_Print_Titles_1_1_3">"#REF!"</definedName>
    <definedName name="Excel_BuiltIn_Print_Titles_1_10">"#REF!"</definedName>
    <definedName name="Excel_BuiltIn_Print_Titles_1_2" localSheetId="3">#REF!</definedName>
    <definedName name="Excel_BuiltIn_Print_Titles_1_2" localSheetId="4">#REF!</definedName>
    <definedName name="Excel_BuiltIn_Print_Titles_1_2" localSheetId="5">#REF!</definedName>
    <definedName name="Excel_BuiltIn_Print_Titles_1_2">#REF!</definedName>
    <definedName name="Excel_BuiltIn_Print_Titles_1_2_10">"#REF!"</definedName>
    <definedName name="Excel_BuiltIn_Print_Titles_1_2_3">"#REF!"</definedName>
    <definedName name="Excel_BuiltIn_Print_Titles_1_2_6">"#REF!"</definedName>
    <definedName name="Excel_BuiltIn_Print_Titles_1_2_8">"#REF!"</definedName>
    <definedName name="Excel_BuiltIn_Print_Titles_1_3" localSheetId="3">#REF!</definedName>
    <definedName name="Excel_BuiltIn_Print_Titles_1_3" localSheetId="4">#REF!</definedName>
    <definedName name="Excel_BuiltIn_Print_Titles_1_3" localSheetId="5">#REF!</definedName>
    <definedName name="Excel_BuiltIn_Print_Titles_1_3">#REF!</definedName>
    <definedName name="Excel_BuiltIn_Print_Titles_1_3_1" localSheetId="5">#REF!</definedName>
    <definedName name="Excel_BuiltIn_Print_Titles_1_3_1">#REF!</definedName>
    <definedName name="Excel_BuiltIn_Print_Titles_1_3_1_1">"#REF!"</definedName>
    <definedName name="Excel_BuiltIn_Print_Titles_1_3_1_10">"#REF!"</definedName>
    <definedName name="Excel_BuiltIn_Print_Titles_1_3_1_3">"#REF!"</definedName>
    <definedName name="Excel_BuiltIn_Print_Titles_1_3_1_6">"#REF!"</definedName>
    <definedName name="Excel_BuiltIn_Print_Titles_1_3_1_8">"#REF!"</definedName>
    <definedName name="Excel_BuiltIn_Print_Titles_1_3_10">"#REF!"</definedName>
    <definedName name="Excel_BuiltIn_Print_Titles_1_3_3">"#REF!"</definedName>
    <definedName name="Excel_BuiltIn_Print_Titles_1_3_6">"#REF!"</definedName>
    <definedName name="Excel_BuiltIn_Print_Titles_1_3_8">"#REF!"</definedName>
    <definedName name="Excel_BuiltIn_Print_Titles_1_6">"#REF!"</definedName>
    <definedName name="Excel_BuiltIn_Print_Titles_1_8">"#REF!"</definedName>
    <definedName name="Excel_BuiltIn_Print_Titles_10" localSheetId="3">#REF!</definedName>
    <definedName name="Excel_BuiltIn_Print_Titles_10" localSheetId="4">#REF!</definedName>
    <definedName name="Excel_BuiltIn_Print_Titles_10" localSheetId="5">#REF!</definedName>
    <definedName name="Excel_BuiltIn_Print_Titles_10">#REF!</definedName>
    <definedName name="Excel_BuiltIn_Print_Titles_11" localSheetId="5">#REF!</definedName>
    <definedName name="Excel_BuiltIn_Print_Titles_11">#REF!</definedName>
    <definedName name="Excel_BuiltIn_print_titles_12" localSheetId="5">#REF!</definedName>
    <definedName name="Excel_BuiltIn_print_titles_12">#REF!</definedName>
    <definedName name="Excel_BuiltIn_Print_Titles_13" localSheetId="5">#REF!</definedName>
    <definedName name="Excel_BuiltIn_Print_Titles_13">#REF!</definedName>
    <definedName name="Excel_BuiltIn_Print_Titles_14" localSheetId="5">#REF!</definedName>
    <definedName name="Excel_BuiltIn_Print_Titles_14">#REF!</definedName>
    <definedName name="Excel_BuiltIn_Print_Titles_2" localSheetId="5">#REF!</definedName>
    <definedName name="Excel_BuiltIn_Print_Titles_2">#REF!</definedName>
    <definedName name="Excel_BuiltIn_Print_Titles_2_1" localSheetId="5">#REF!</definedName>
    <definedName name="Excel_BuiltIn_Print_Titles_2_1">#REF!</definedName>
    <definedName name="Excel_BuiltIn_Print_Titles_2_1_1">"#REF!"</definedName>
    <definedName name="Excel_BuiltIn_Print_Titles_2_1_1_1">"$#REF!.$A$1:$IV$11"</definedName>
    <definedName name="Excel_BuiltIn_Print_Titles_2_1_10">"$#REF!.$A$1:$AMJ$5"</definedName>
    <definedName name="Excel_BuiltIn_Print_Titles_2_1_11">"#REF!"</definedName>
    <definedName name="Excel_BuiltIn_Print_Titles_2_1_2">"#REF!"</definedName>
    <definedName name="Excel_BuiltIn_Print_Titles_2_1_3">"$#REF!.$A$1:$AMJ$5"</definedName>
    <definedName name="Excel_BuiltIn_Print_Titles_2_1_3_1">"$#REF!.$A$1:$AMJ$5"</definedName>
    <definedName name="Excel_BuiltIn_Print_Titles_2_1_4">"#REF!"</definedName>
    <definedName name="Excel_BuiltIn_Print_Titles_2_1_5">"#REF!"</definedName>
    <definedName name="Excel_BuiltIn_Print_Titles_2_1_6">"$#REF!.$A$1:$AMJ$5"</definedName>
    <definedName name="Excel_BuiltIn_Print_Titles_2_1_7">"#REF!"</definedName>
    <definedName name="Excel_BuiltIn_Print_Titles_2_1_8">"$#REF!.$A$1:$AMJ$5"</definedName>
    <definedName name="Excel_BuiltIn_Print_Titles_2_1_9">"#REF!"</definedName>
    <definedName name="Excel_BuiltIn_Print_Titles_2_11">"#REF!"</definedName>
    <definedName name="Excel_BuiltIn_Print_Titles_2_3" localSheetId="3">'[87]Labour Report'!#REF!</definedName>
    <definedName name="Excel_BuiltIn_Print_Titles_2_3" localSheetId="4">'[87]Labour Report'!#REF!</definedName>
    <definedName name="Excel_BuiltIn_Print_Titles_2_3" localSheetId="5">'[88]Labour Report'!#REF!</definedName>
    <definedName name="Excel_BuiltIn_Print_Titles_2_3">'[89]Labour Report'!#REF!</definedName>
    <definedName name="Excel_BuiltIn_Print_Titles_2_4">"#REF!"</definedName>
    <definedName name="Excel_BuiltIn_Print_Titles_2_5">"#REF!"</definedName>
    <definedName name="Excel_BuiltIn_Print_Titles_2_7">"#REF!"</definedName>
    <definedName name="Excel_BuiltIn_Print_Titles_2_9">"#REF!"</definedName>
    <definedName name="Excel_BuiltIn_Print_Titles_3" localSheetId="3">'[93]INDIGINEOUS ITEMS '!#REF!</definedName>
    <definedName name="Excel_BuiltIn_Print_Titles_3" localSheetId="4">'[93]INDIGINEOUS ITEMS '!#REF!</definedName>
    <definedName name="Excel_BuiltIn_Print_Titles_3" localSheetId="5">'[94]INDIGINEOUS ITEMS '!#REF!</definedName>
    <definedName name="Excel_BuiltIn_Print_Titles_3">'[95]INDIGINEOUS ITEMS '!#REF!</definedName>
    <definedName name="Excel_BuiltIn_Print_Titles_3_1" localSheetId="3">#REF!</definedName>
    <definedName name="Excel_BuiltIn_Print_Titles_3_1" localSheetId="4">#REF!</definedName>
    <definedName name="Excel_BuiltIn_Print_Titles_3_1" localSheetId="5">#REF!</definedName>
    <definedName name="Excel_BuiltIn_Print_Titles_3_1">#REF!</definedName>
    <definedName name="Excel_BuiltIn_Print_Titles_3_1_1">"$#REF!.$A$1:$IV$5"</definedName>
    <definedName name="Excel_BuiltIn_Print_Titles_3_1_3" localSheetId="3">'[87]Labour Report'!#REF!</definedName>
    <definedName name="Excel_BuiltIn_Print_Titles_3_1_3" localSheetId="4">'[87]Labour Report'!#REF!</definedName>
    <definedName name="Excel_BuiltIn_Print_Titles_3_1_3" localSheetId="5">'[88]Labour Report'!#REF!</definedName>
    <definedName name="Excel_BuiltIn_Print_Titles_3_1_3">'[89]Labour Report'!#REF!</definedName>
    <definedName name="Excel_BuiltIn_Print_Titles_3_1_3_1">"'Labour Report'!#REF!"</definedName>
    <definedName name="Excel_BuiltIn_Print_Titles_3_1_3_3" localSheetId="3">'[87]Labour Report'!#REF!</definedName>
    <definedName name="Excel_BuiltIn_Print_Titles_3_1_3_3" localSheetId="4">'[87]Labour Report'!#REF!</definedName>
    <definedName name="Excel_BuiltIn_Print_Titles_3_1_3_3" localSheetId="5">'[88]Labour Report'!#REF!</definedName>
    <definedName name="Excel_BuiltIn_Print_Titles_3_1_3_3">'[89]Labour Report'!#REF!</definedName>
    <definedName name="Excel_BuiltIn_Print_Titles_3_10">"$#REF!.$A$4:$AMJ$5"</definedName>
    <definedName name="Excel_BuiltIn_Print_Titles_3_11">"#REF!"</definedName>
    <definedName name="Excel_BuiltIn_Print_Titles_3_16" localSheetId="3">'[93]INDIGINEOUS ITEMS '!#REF!</definedName>
    <definedName name="Excel_BuiltIn_Print_Titles_3_16" localSheetId="4">'[93]INDIGINEOUS ITEMS '!#REF!</definedName>
    <definedName name="Excel_BuiltIn_Print_Titles_3_16" localSheetId="5">'[94]INDIGINEOUS ITEMS '!#REF!</definedName>
    <definedName name="Excel_BuiltIn_Print_Titles_3_16">'[95]INDIGINEOUS ITEMS '!#REF!</definedName>
    <definedName name="Excel_BuiltIn_Print_Titles_3_3" localSheetId="3">'[93]INDIGINEOUS ITEMS '!#REF!</definedName>
    <definedName name="Excel_BuiltIn_Print_Titles_3_3" localSheetId="4">'[93]INDIGINEOUS ITEMS '!#REF!</definedName>
    <definedName name="Excel_BuiltIn_Print_Titles_3_3" localSheetId="5">'[94]INDIGINEOUS ITEMS '!#REF!</definedName>
    <definedName name="Excel_BuiltIn_Print_Titles_3_3">'[95]INDIGINEOUS ITEMS '!#REF!</definedName>
    <definedName name="Excel_BuiltIn_Print_Titles_3_4" localSheetId="3">'[14]INDIGINEOUS ITEMS '!#REF!</definedName>
    <definedName name="Excel_BuiltIn_Print_Titles_3_4" localSheetId="4">'[14]INDIGINEOUS ITEMS '!#REF!</definedName>
    <definedName name="Excel_BuiltIn_Print_Titles_3_4" localSheetId="5">'[15]INDIGINEOUS ITEMS '!#REF!</definedName>
    <definedName name="Excel_BuiltIn_Print_Titles_3_4">'[16]INDIGINEOUS ITEMS '!#REF!</definedName>
    <definedName name="Excel_BuiltIn_Print_Titles_3_5">"#REF!"</definedName>
    <definedName name="Excel_BuiltIn_Print_Titles_3_6" localSheetId="3">'[14]INDIGINEOUS ITEMS '!#REF!</definedName>
    <definedName name="Excel_BuiltIn_Print_Titles_3_6" localSheetId="4">'[14]INDIGINEOUS ITEMS '!#REF!</definedName>
    <definedName name="Excel_BuiltIn_Print_Titles_3_6" localSheetId="5">'[15]INDIGINEOUS ITEMS '!#REF!</definedName>
    <definedName name="Excel_BuiltIn_Print_Titles_3_6">'[16]INDIGINEOUS ITEMS '!#REF!</definedName>
    <definedName name="Excel_BuiltIn_Print_Titles_3_7">"#REF!"</definedName>
    <definedName name="Excel_BuiltIn_Print_Titles_3_8">"$#REF!.$A$4:$AMJ$5"</definedName>
    <definedName name="Excel_BuiltIn_Print_Titles_3_9" localSheetId="3">'[93]INDIGINEOUS ITEMS '!#REF!</definedName>
    <definedName name="Excel_BuiltIn_Print_Titles_3_9" localSheetId="4">'[93]INDIGINEOUS ITEMS '!#REF!</definedName>
    <definedName name="Excel_BuiltIn_Print_Titles_3_9" localSheetId="5">'[94]INDIGINEOUS ITEMS '!#REF!</definedName>
    <definedName name="Excel_BuiltIn_Print_Titles_3_9">'[95]INDIGINEOUS ITEMS '!#REF!</definedName>
    <definedName name="Excel_BuiltIn_Print_Titles_4" localSheetId="3">#REF!</definedName>
    <definedName name="Excel_BuiltIn_Print_Titles_4" localSheetId="4">#REF!</definedName>
    <definedName name="Excel_BuiltIn_Print_Titles_4" localSheetId="5">#REF!</definedName>
    <definedName name="Excel_BuiltIn_Print_Titles_4">#REF!</definedName>
    <definedName name="Excel_BuiltIn_Print_Titles_4_1">"$#REF!.$A$1:$AMJ$4"</definedName>
    <definedName name="Excel_BuiltIn_Print_Titles_4_1_1" localSheetId="3">#REF!</definedName>
    <definedName name="Excel_BuiltIn_Print_Titles_4_1_1" localSheetId="4">#REF!</definedName>
    <definedName name="Excel_BuiltIn_Print_Titles_4_1_1" localSheetId="5">#REF!</definedName>
    <definedName name="Excel_BuiltIn_Print_Titles_4_1_1">#REF!</definedName>
    <definedName name="Excel_BuiltIn_Print_Titles_5" localSheetId="5">#REF!</definedName>
    <definedName name="Excel_BuiltIn_Print_Titles_5">#REF!</definedName>
    <definedName name="Excel_BuiltIn_Print_Titles_5_1" localSheetId="5">#REF!</definedName>
    <definedName name="Excel_BuiltIn_Print_Titles_5_1">#REF!</definedName>
    <definedName name="Excel_BuiltIn_Print_Titles_6" localSheetId="5">#REF!</definedName>
    <definedName name="Excel_BuiltIn_Print_Titles_6">#REF!</definedName>
    <definedName name="Excel_BuiltIn_Print_Titles_7" localSheetId="5">#REF!</definedName>
    <definedName name="Excel_BuiltIn_Print_Titles_7">#REF!</definedName>
    <definedName name="Excel_BuiltIn_Print_Titles_7_1" localSheetId="5">#REF!</definedName>
    <definedName name="Excel_BuiltIn_Print_Titles_7_1">#REF!</definedName>
    <definedName name="Excel_BuiltIn_Print_Titles_7_1_1" localSheetId="5">#REF!</definedName>
    <definedName name="Excel_BuiltIn_Print_Titles_7_1_1">#REF!</definedName>
    <definedName name="Excel_BuiltIn_Print_Titles_8" localSheetId="5">#REF!</definedName>
    <definedName name="Excel_BuiltIn_Print_Titles_8">#REF!</definedName>
    <definedName name="Excel_BuiltIn_Print_Titles_9" localSheetId="5">#REF!</definedName>
    <definedName name="Excel_BuiltIn_Print_Titles_9">#REF!</definedName>
    <definedName name="excf" localSheetId="5">#REF!</definedName>
    <definedName name="excf">#REF!</definedName>
    <definedName name="Exchange_rate" localSheetId="5">#REF!</definedName>
    <definedName name="Exchange_rate">#REF!</definedName>
    <definedName name="exec" localSheetId="5">#REF!</definedName>
    <definedName name="exec">#REF!</definedName>
    <definedName name="EXIT" localSheetId="5">#REF!</definedName>
    <definedName name="EXIT">#REF!</definedName>
    <definedName name="exp.joints" localSheetId="5">#REF!</definedName>
    <definedName name="exp.joints">#REF!</definedName>
    <definedName name="External__Water_Supply" localSheetId="3">[37]Detail!#REF!</definedName>
    <definedName name="External__Water_Supply" localSheetId="4">[37]Detail!#REF!</definedName>
    <definedName name="External__Water_Supply" localSheetId="5">[37]Detail!#REF!</definedName>
    <definedName name="External__Water_Supply">[37]Detail!#REF!</definedName>
    <definedName name="External_Alterations___Renovations" localSheetId="3">[37]Detail!#REF!</definedName>
    <definedName name="External_Alterations___Renovations" localSheetId="4">[37]Detail!#REF!</definedName>
    <definedName name="External_Alterations___Renovations" localSheetId="5">[37]Detail!#REF!</definedName>
    <definedName name="External_Alterations___Renovations">[37]Detail!#REF!</definedName>
    <definedName name="External_Communications" localSheetId="5">[37]Detail!#REF!</definedName>
    <definedName name="External_Communications">[37]Detail!#REF!</definedName>
    <definedName name="External_Electrical" localSheetId="5">[37]Detail!#REF!</definedName>
    <definedName name="External_Electrical">[37]Detail!#REF!</definedName>
    <definedName name="External_Fire_Protection" localSheetId="5">[37]Detail!#REF!</definedName>
    <definedName name="External_Fire_Protection">[37]Detail!#REF!</definedName>
    <definedName name="External_Gas" localSheetId="5">[37]Detail!#REF!</definedName>
    <definedName name="External_Gas">[37]Detail!#REF!</definedName>
    <definedName name="External_Plaster" localSheetId="3">#REF!</definedName>
    <definedName name="External_Plaster" localSheetId="4">#REF!</definedName>
    <definedName name="External_Plaster" localSheetId="5">#REF!</definedName>
    <definedName name="External_Plaster">#REF!</definedName>
    <definedName name="External_Sewer" localSheetId="3">[37]Detail!#REF!</definedName>
    <definedName name="External_Sewer" localSheetId="4">[37]Detail!#REF!</definedName>
    <definedName name="External_Sewer" localSheetId="5">[37]Detail!#REF!</definedName>
    <definedName name="External_Sewer">[37]Detail!#REF!</definedName>
    <definedName name="External_Special_Services" localSheetId="5">[37]Detail!#REF!</definedName>
    <definedName name="External_Special_Services">[37]Detail!#REF!</definedName>
    <definedName name="External_Stormwater" localSheetId="5">[37]Detail!#REF!</definedName>
    <definedName name="External_Stormwater">[37]Detail!#REF!</definedName>
    <definedName name="eyrlp" localSheetId="3">#REF!</definedName>
    <definedName name="eyrlp" localSheetId="4">#REF!</definedName>
    <definedName name="eyrlp" localSheetId="5">#REF!</definedName>
    <definedName name="eyrlp">#REF!</definedName>
    <definedName name="E掛け率">[96]一発シート!$I$13</definedName>
    <definedName name="F" localSheetId="3">#REF!</definedName>
    <definedName name="F" localSheetId="4">#REF!</definedName>
    <definedName name="F" localSheetId="5">#REF!</definedName>
    <definedName name="F">#REF!</definedName>
    <definedName name="FA" localSheetId="5">#REF!</definedName>
    <definedName name="FA">#REF!</definedName>
    <definedName name="fac" localSheetId="5">#REF!</definedName>
    <definedName name="fac">#REF!</definedName>
    <definedName name="facom">'[55]TBAL9697 -group wise  sdpl'!$A$34</definedName>
    <definedName name="fafur">'[55]TBAL9697 -group wise  sdpl'!$A$34</definedName>
    <definedName name="faofeq">'[55]TBAL9697 -group wise  sdpl'!$A$34</definedName>
    <definedName name="faplm">'[55]TBAL9697 -group wise  sdpl'!$A$34</definedName>
    <definedName name="fapms">'[55]TBAL9697 -group wise  sdpl'!$A$34</definedName>
    <definedName name="faveh">'[55]TBAL9697 -group wise  sdpl'!$A$34</definedName>
    <definedName name="Fax">"#REF!"</definedName>
    <definedName name="Fax_1">"#REF!"</definedName>
    <definedName name="Fax_1_3" localSheetId="3">#REF!</definedName>
    <definedName name="Fax_1_3" localSheetId="4">#REF!</definedName>
    <definedName name="Fax_1_3" localSheetId="5">#REF!</definedName>
    <definedName name="Fax_1_3">#REF!</definedName>
    <definedName name="Fax_3" localSheetId="5">#REF!</definedName>
    <definedName name="Fax_3">#REF!</definedName>
    <definedName name="Fax_3_1">"#REF!"</definedName>
    <definedName name="Fax_3_3" localSheetId="3">#REF!</definedName>
    <definedName name="Fax_3_3" localSheetId="4">#REF!</definedName>
    <definedName name="Fax_3_3" localSheetId="5">#REF!</definedName>
    <definedName name="Fax_3_3">#REF!</definedName>
    <definedName name="Fb" localSheetId="5">#REF!</definedName>
    <definedName name="Fb">#REF!</definedName>
    <definedName name="FBR">[97]HPL!$B$70</definedName>
    <definedName name="FC" localSheetId="0" hidden="1">{#N/A,#N/A,FALSE,"gc (2)"}</definedName>
    <definedName name="FC" hidden="1">{#N/A,#N/A,FALSE,"gc (2)"}</definedName>
    <definedName name="feb_qty_rev_3" localSheetId="3">#REF!</definedName>
    <definedName name="feb_qty_rev_3" localSheetId="4">#REF!</definedName>
    <definedName name="feb_qty_rev_3" localSheetId="5">#REF!</definedName>
    <definedName name="feb_qty_rev_3">#REF!</definedName>
    <definedName name="feb_rev4_qty" localSheetId="5">#REF!</definedName>
    <definedName name="feb_rev4_qty">#REF!</definedName>
    <definedName name="Fences___Gates" localSheetId="5">[37]Detail!#REF!</definedName>
    <definedName name="Fences___Gates">[37]Detail!#REF!</definedName>
    <definedName name="FF" localSheetId="3">#REF!</definedName>
    <definedName name="FF" localSheetId="4">#REF!</definedName>
    <definedName name="FF" localSheetId="5">#REF!</definedName>
    <definedName name="FF">#REF!</definedName>
    <definedName name="FFR">[31]MG!$G$214</definedName>
    <definedName name="fgececf" localSheetId="3">#REF!</definedName>
    <definedName name="fgececf" localSheetId="4">#REF!</definedName>
    <definedName name="fgececf" localSheetId="5">#REF!</definedName>
    <definedName name="fgececf">#REF!</definedName>
    <definedName name="fgf" localSheetId="5">#REF!</definedName>
    <definedName name="fgf">#REF!</definedName>
    <definedName name="fgh" localSheetId="0" hidden="1">{"office ltcg",#N/A,FALSE,"gain01";"IT LTCG",#N/A,FALSE,"gain01"}</definedName>
    <definedName name="fgh" hidden="1">{"office ltcg",#N/A,FALSE,"gain01";"IT LTCG",#N/A,FALSE,"gain01"}</definedName>
    <definedName name="fh" localSheetId="4">#REF!</definedName>
    <definedName name="fh" localSheetId="5">#REF!</definedName>
    <definedName name="fh">#REF!</definedName>
    <definedName name="Fhwl" localSheetId="5">#REF!</definedName>
    <definedName name="Fhwl">#REF!</definedName>
    <definedName name="fil" localSheetId="5" hidden="1">#REF!</definedName>
    <definedName name="fil" hidden="1">#REF!</definedName>
    <definedName name="File.Type" localSheetId="5" hidden="1">#REF!</definedName>
    <definedName name="File.Type" hidden="1">#REF!</definedName>
    <definedName name="fill" localSheetId="5" hidden="1">[98]Set!#REF!</definedName>
    <definedName name="fill" hidden="1">[98]Set!#REF!</definedName>
    <definedName name="fill." localSheetId="5" hidden="1">[98]Set!#REF!</definedName>
    <definedName name="fill." hidden="1">[98]Set!#REF!</definedName>
    <definedName name="filtermaterial" localSheetId="3">#REF!</definedName>
    <definedName name="filtermaterial" localSheetId="4">#REF!</definedName>
    <definedName name="filtermaterial" localSheetId="5">#REF!</definedName>
    <definedName name="filtermaterial">#REF!</definedName>
    <definedName name="Fin" localSheetId="0" hidden="1">{#N/A,#N/A,TRUE,"Financials";#N/A,#N/A,TRUE,"Operating Statistics";#N/A,#N/A,TRUE,"Capex &amp; Depreciation";#N/A,#N/A,TRUE,"Debt"}</definedName>
    <definedName name="Fin" hidden="1">{#N/A,#N/A,TRUE,"Financials";#N/A,#N/A,TRUE,"Operating Statistics";#N/A,#N/A,TRUE,"Capex &amp; Depreciation";#N/A,#N/A,TRUE,"Debt"}</definedName>
    <definedName name="Fine_Sand" localSheetId="4">#REF!</definedName>
    <definedName name="Fine_Sand" localSheetId="5">#REF!</definedName>
    <definedName name="Fine_Sand">#REF!</definedName>
    <definedName name="Fire_Protection" localSheetId="4">[37]Detail!#REF!</definedName>
    <definedName name="Fire_Protection" localSheetId="5">[37]Detail!#REF!</definedName>
    <definedName name="Fire_Protection">[37]Detail!#REF!</definedName>
    <definedName name="FiscalIDNum" localSheetId="3">#REF!</definedName>
    <definedName name="FiscalIDNum" localSheetId="4">#REF!</definedName>
    <definedName name="FiscalIDNum" localSheetId="5">#REF!</definedName>
    <definedName name="FiscalIDNum">#REF!</definedName>
    <definedName name="FiscalIDNum_4" localSheetId="5">#REF!</definedName>
    <definedName name="FiscalIDNum_4">#REF!</definedName>
    <definedName name="FiscalIDNum_6" localSheetId="5">#REF!</definedName>
    <definedName name="FiscalIDNum_6">#REF!</definedName>
    <definedName name="FIT" localSheetId="5">#REF!</definedName>
    <definedName name="FIT">#REF!</definedName>
    <definedName name="FIT___0" localSheetId="5">#REF!</definedName>
    <definedName name="FIT___0">#REF!</definedName>
    <definedName name="FIT___13" localSheetId="5">#REF!</definedName>
    <definedName name="FIT___13">#REF!</definedName>
    <definedName name="Fitments" localSheetId="5">[37]Detail!#REF!</definedName>
    <definedName name="Fitments">[37]Detail!#REF!</definedName>
    <definedName name="fixed_asset" localSheetId="3">#REF!</definedName>
    <definedName name="fixed_asset" localSheetId="4">#REF!</definedName>
    <definedName name="fixed_asset" localSheetId="5">#REF!</definedName>
    <definedName name="fixed_asset">#REF!</definedName>
    <definedName name="fj_100" localSheetId="5">#REF!</definedName>
    <definedName name="fj_100">#REF!</definedName>
    <definedName name="fj_150" localSheetId="5">#REF!</definedName>
    <definedName name="fj_150">#REF!</definedName>
    <definedName name="fj_200" localSheetId="5">#REF!</definedName>
    <definedName name="fj_200">#REF!</definedName>
    <definedName name="fj_25" localSheetId="5">#REF!</definedName>
    <definedName name="fj_25">#REF!</definedName>
    <definedName name="fj_250" localSheetId="5">#REF!</definedName>
    <definedName name="fj_250">#REF!</definedName>
    <definedName name="fj_300" localSheetId="5">#REF!</definedName>
    <definedName name="fj_300">#REF!</definedName>
    <definedName name="fj_32" localSheetId="5">#REF!</definedName>
    <definedName name="fj_32">#REF!</definedName>
    <definedName name="fj_40" localSheetId="5">#REF!</definedName>
    <definedName name="fj_40">#REF!</definedName>
    <definedName name="fj_400" localSheetId="5">#REF!</definedName>
    <definedName name="fj_400">#REF!</definedName>
    <definedName name="fj_50" localSheetId="5">#REF!</definedName>
    <definedName name="fj_50">#REF!</definedName>
    <definedName name="fj_500" localSheetId="5">#REF!</definedName>
    <definedName name="fj_500">#REF!</definedName>
    <definedName name="fj_65" localSheetId="5">#REF!</definedName>
    <definedName name="fj_65">#REF!</definedName>
    <definedName name="fj_80" localSheetId="5">#REF!</definedName>
    <definedName name="fj_80">#REF!</definedName>
    <definedName name="Fl" localSheetId="5">#REF!</definedName>
    <definedName name="Fl">#REF!</definedName>
    <definedName name="flag1" localSheetId="5">#REF!</definedName>
    <definedName name="flag1">#REF!</definedName>
    <definedName name="Flame_Finished_Granite_Green_Fanatsy" localSheetId="5">#REF!</definedName>
    <definedName name="Flame_Finished_Granite_Green_Fanatsy">#REF!</definedName>
    <definedName name="flatstone" localSheetId="5">#REF!</definedName>
    <definedName name="flatstone">#REF!</definedName>
    <definedName name="Floor" localSheetId="5">#REF!</definedName>
    <definedName name="Floor">#REF!</definedName>
    <definedName name="Floor_Fin" localSheetId="3">'[58]Fin Sum'!$B$1:$B$26</definedName>
    <definedName name="Floor_Fin" localSheetId="4">'[58]Fin Sum'!$B$1:$B$26</definedName>
    <definedName name="Floor_Fin">'[59]Fin Sum'!$B$1:$B$26</definedName>
    <definedName name="Floor_Finishes" localSheetId="3">[37]Detail!#REF!</definedName>
    <definedName name="Floor_Finishes" localSheetId="4">[37]Detail!#REF!</definedName>
    <definedName name="Floor_Finishes" localSheetId="5">[37]Detail!#REF!</definedName>
    <definedName name="Floor_Finishes">[37]Detail!#REF!</definedName>
    <definedName name="Floorsqty" localSheetId="3">#REF!</definedName>
    <definedName name="Floorsqty" localSheetId="4">#REF!</definedName>
    <definedName name="Floorsqty" localSheetId="5">#REF!</definedName>
    <definedName name="Floorsqty">#REF!</definedName>
    <definedName name="Floriana_Marble" localSheetId="5">#REF!</definedName>
    <definedName name="Floriana_Marble">#REF!</definedName>
    <definedName name="fm" localSheetId="5">#REF!</definedName>
    <definedName name="fm">#REF!</definedName>
    <definedName name="fo" localSheetId="5">#REF!</definedName>
    <definedName name="fo">#REF!</definedName>
    <definedName name="Footings" localSheetId="5">#REF!</definedName>
    <definedName name="Footings">#REF!</definedName>
    <definedName name="format" localSheetId="5">'[99]Beam at Ground flr lvl(Steel)'!#REF!</definedName>
    <definedName name="format">'[99]Beam at Ground flr lvl(Steel)'!#REF!</definedName>
    <definedName name="FormTitle" localSheetId="3">#REF!</definedName>
    <definedName name="FormTitle" localSheetId="4">#REF!</definedName>
    <definedName name="FormTitle" localSheetId="5">#REF!</definedName>
    <definedName name="FormTitle">#REF!</definedName>
    <definedName name="FormTitle_4" localSheetId="5">#REF!</definedName>
    <definedName name="FormTitle_4">#REF!</definedName>
    <definedName name="FormTitle_6" localSheetId="5">#REF!</definedName>
    <definedName name="FormTitle_6">#REF!</definedName>
    <definedName name="Formula1" localSheetId="5">#REF!</definedName>
    <definedName name="Formula1">#REF!</definedName>
    <definedName name="Formula2" localSheetId="5">#REF!</definedName>
    <definedName name="Formula2">#REF!</definedName>
    <definedName name="Fp" localSheetId="5">#REF!</definedName>
    <definedName name="Fp">#REF!</definedName>
    <definedName name="FREESALE_AREA" localSheetId="3">'[51]Area Statement'!#REF!</definedName>
    <definedName name="FREESALE_AREA" localSheetId="4">'[51]Area Statement'!#REF!</definedName>
    <definedName name="FREESALE_AREA" localSheetId="5">'[52]Area Statement'!#REF!</definedName>
    <definedName name="FREESALE_AREA">'[52]Area Statement'!#REF!</definedName>
    <definedName name="frncis" localSheetId="3">#REF!</definedName>
    <definedName name="frncis" localSheetId="4">#REF!</definedName>
    <definedName name="frncis" localSheetId="5">#REF!</definedName>
    <definedName name="frncis">#REF!</definedName>
    <definedName name="Fs" localSheetId="5">#REF!</definedName>
    <definedName name="Fs">#REF!</definedName>
    <definedName name="fsfsafsd...loo" localSheetId="5">#REF!</definedName>
    <definedName name="fsfsafsd...loo">#REF!</definedName>
    <definedName name="fsg" localSheetId="5">#REF!</definedName>
    <definedName name="fsg">#REF!</definedName>
    <definedName name="FSRVRFR" localSheetId="5">#REF!</definedName>
    <definedName name="FSRVRFR">#REF!</definedName>
    <definedName name="FT" localSheetId="5">#REF!</definedName>
    <definedName name="FT">#REF!</definedName>
    <definedName name="FUEL" localSheetId="5">#REF!</definedName>
    <definedName name="FUEL">#REF!</definedName>
    <definedName name="Fuel_Coal" localSheetId="5">#REF!</definedName>
    <definedName name="Fuel_Coal">#REF!</definedName>
    <definedName name="Full_Model_Name">[81]Model!$C$6</definedName>
    <definedName name="FURNITURE" localSheetId="3">#REF!</definedName>
    <definedName name="FURNITURE" localSheetId="4">#REF!</definedName>
    <definedName name="FURNITURE" localSheetId="5">#REF!</definedName>
    <definedName name="FURNITURE">#REF!</definedName>
    <definedName name="Fuse" localSheetId="5">#REF!</definedName>
    <definedName name="Fuse">#REF!</definedName>
    <definedName name="Fv" localSheetId="5">#REF!</definedName>
    <definedName name="Fv">#REF!</definedName>
    <definedName name="g" localSheetId="5">#REF!</definedName>
    <definedName name="g">#REF!</definedName>
    <definedName name="g1622." localSheetId="5">#REF!</definedName>
    <definedName name="g1622.">#REF!</definedName>
    <definedName name="g27.35" localSheetId="5">#REF!</definedName>
    <definedName name="g27.35">#REF!</definedName>
    <definedName name="g2707." localSheetId="5">#REF!</definedName>
    <definedName name="g2707.">#REF!</definedName>
    <definedName name="G31j1620" localSheetId="5">#REF!</definedName>
    <definedName name="G31j1620">#REF!</definedName>
    <definedName name="g5410." localSheetId="5">#REF!</definedName>
    <definedName name="g5410.">#REF!</definedName>
    <definedName name="GA_B" localSheetId="5">#REF!</definedName>
    <definedName name="GA_B">#REF!</definedName>
    <definedName name="gama" localSheetId="5">#REF!</definedName>
    <definedName name="gama">#REF!</definedName>
    <definedName name="gamah" localSheetId="5">#REF!</definedName>
    <definedName name="gamah">#REF!</definedName>
    <definedName name="gas_cost" localSheetId="5">#REF!</definedName>
    <definedName name="gas_cost">#REF!</definedName>
    <definedName name="gas_factor" localSheetId="5">#REF!</definedName>
    <definedName name="gas_factor">#REF!</definedName>
    <definedName name="Gas_Service" localSheetId="5">[37]Detail!#REF!</definedName>
    <definedName name="Gas_Service">[37]Detail!#REF!</definedName>
    <definedName name="gd">[100]PROG_DATA!$B$6</definedName>
    <definedName name="gen" localSheetId="3">#REF!</definedName>
    <definedName name="gen" localSheetId="4">#REF!</definedName>
    <definedName name="gen" localSheetId="5">#REF!</definedName>
    <definedName name="gen">#REF!</definedName>
    <definedName name="GENGO" localSheetId="5">#REF!</definedName>
    <definedName name="GENGO">#REF!</definedName>
    <definedName name="gepcorpexpense" localSheetId="5">#REF!</definedName>
    <definedName name="gepcorpexpense">#REF!</definedName>
    <definedName name="gepcorpincome" localSheetId="5">#REF!</definedName>
    <definedName name="gepcorpincome">#REF!</definedName>
    <definedName name="gepexpense" localSheetId="5">#REF!</definedName>
    <definedName name="gepexpense">#REF!</definedName>
    <definedName name="gepincome" localSheetId="5">#REF!</definedName>
    <definedName name="gepincome">#REF!</definedName>
    <definedName name="GF" localSheetId="5">#REF!</definedName>
    <definedName name="GF">#REF!</definedName>
    <definedName name="GFA" localSheetId="5">#REF!</definedName>
    <definedName name="GFA">#REF!</definedName>
    <definedName name="gfh" localSheetId="5">#REF!</definedName>
    <definedName name="gfh">#REF!</definedName>
    <definedName name="GG_G" localSheetId="5">#REF!</definedName>
    <definedName name="GG_G">#REF!</definedName>
    <definedName name="ggggg" localSheetId="5">[101]電気設備表!#REF!</definedName>
    <definedName name="ggggg">[101]電気設備表!#REF!</definedName>
    <definedName name="gh" localSheetId="5">'[99]Beam at Ground flr lvl(Steel)'!#REF!</definedName>
    <definedName name="gh">'[99]Beam at Ground flr lvl(Steel)'!#REF!</definedName>
    <definedName name="ghj" localSheetId="0" hidden="1">{#N/A,#N/A,FALSE,"gc (2)"}</definedName>
    <definedName name="ghj" hidden="1">{#N/A,#N/A,FALSE,"gc (2)"}</definedName>
    <definedName name="GHJT" localSheetId="3">#REF!</definedName>
    <definedName name="GHJT" localSheetId="4">#REF!</definedName>
    <definedName name="GHJT" localSheetId="5">#REF!</definedName>
    <definedName name="GHJT">#REF!</definedName>
    <definedName name="gi_100" localSheetId="5">#REF!</definedName>
    <definedName name="gi_100">#REF!</definedName>
    <definedName name="gi_150" localSheetId="5">#REF!</definedName>
    <definedName name="gi_150">#REF!</definedName>
    <definedName name="gi_200" localSheetId="5">#REF!</definedName>
    <definedName name="gi_200">#REF!</definedName>
    <definedName name="gi_25" localSheetId="5">#REF!</definedName>
    <definedName name="gi_25">#REF!</definedName>
    <definedName name="gi_250" localSheetId="5">#REF!</definedName>
    <definedName name="gi_250">#REF!</definedName>
    <definedName name="gi_300" localSheetId="5">#REF!</definedName>
    <definedName name="gi_300">#REF!</definedName>
    <definedName name="gi_32" localSheetId="5">#REF!</definedName>
    <definedName name="gi_32">#REF!</definedName>
    <definedName name="gi_40" localSheetId="5">#REF!</definedName>
    <definedName name="gi_40">#REF!</definedName>
    <definedName name="gi_400" localSheetId="5">#REF!</definedName>
    <definedName name="gi_400">#REF!</definedName>
    <definedName name="gi_50" localSheetId="5">#REF!</definedName>
    <definedName name="gi_50">#REF!</definedName>
    <definedName name="gi_500" localSheetId="5">#REF!</definedName>
    <definedName name="gi_500">#REF!</definedName>
    <definedName name="gi_600" localSheetId="5">#REF!</definedName>
    <definedName name="gi_600">#REF!</definedName>
    <definedName name="gi_65" localSheetId="5">#REF!</definedName>
    <definedName name="gi_65">#REF!</definedName>
    <definedName name="gi_80" localSheetId="5">#REF!</definedName>
    <definedName name="gi_80">#REF!</definedName>
    <definedName name="GL" localSheetId="5">#REF!</definedName>
    <definedName name="GL">#REF!</definedName>
    <definedName name="GLA" localSheetId="5">#REF!</definedName>
    <definedName name="GLA">#REF!</definedName>
    <definedName name="glb_100" localSheetId="5">#REF!</definedName>
    <definedName name="glb_100">#REF!</definedName>
    <definedName name="glb_150" localSheetId="5">#REF!</definedName>
    <definedName name="glb_150">#REF!</definedName>
    <definedName name="glb_200" localSheetId="5">#REF!</definedName>
    <definedName name="glb_200">#REF!</definedName>
    <definedName name="glb_25" localSheetId="5">#REF!</definedName>
    <definedName name="glb_25">#REF!</definedName>
    <definedName name="glb_250" localSheetId="5">#REF!</definedName>
    <definedName name="glb_250">#REF!</definedName>
    <definedName name="glb_300" localSheetId="5">#REF!</definedName>
    <definedName name="glb_300">#REF!</definedName>
    <definedName name="glb_32" localSheetId="5">#REF!</definedName>
    <definedName name="glb_32">#REF!</definedName>
    <definedName name="glb_40" localSheetId="5">#REF!</definedName>
    <definedName name="glb_40">#REF!</definedName>
    <definedName name="glb_50" localSheetId="5">#REF!</definedName>
    <definedName name="glb_50">#REF!</definedName>
    <definedName name="glb_65" localSheetId="5">#REF!</definedName>
    <definedName name="glb_65">#REF!</definedName>
    <definedName name="glb_80" localSheetId="5">#REF!</definedName>
    <definedName name="glb_80">#REF!</definedName>
    <definedName name="GMAmount" localSheetId="5">#REF!</definedName>
    <definedName name="GMAmount">#REF!</definedName>
    <definedName name="GMAmount_4" localSheetId="5">#REF!</definedName>
    <definedName name="GMAmount_4">#REF!</definedName>
    <definedName name="GMAmount_6" localSheetId="5">#REF!</definedName>
    <definedName name="GMAmount_6">#REF!</definedName>
    <definedName name="GMPercent" localSheetId="5">#REF!</definedName>
    <definedName name="GMPercent">#REF!</definedName>
    <definedName name="GMPercent_4" localSheetId="5">#REF!</definedName>
    <definedName name="GMPercent_4">#REF!</definedName>
    <definedName name="GMPercent_6" localSheetId="5">#REF!</definedName>
    <definedName name="GMPercent_6">#REF!</definedName>
    <definedName name="GP" localSheetId="5">#REF!</definedName>
    <definedName name="GP">#REF!</definedName>
    <definedName name="GR" localSheetId="5">#REF!</definedName>
    <definedName name="GR">#REF!</definedName>
    <definedName name="granite_brown" localSheetId="5">#REF!</definedName>
    <definedName name="granite_brown">#REF!</definedName>
    <definedName name="grind" localSheetId="5">#REF!</definedName>
    <definedName name="grind">#REF!</definedName>
    <definedName name="Gross_Floor_Area">'[81]CONSTRUCTION COMPONENT'!$G$53</definedName>
    <definedName name="Gross_Margin">[81]Model!$C$7</definedName>
    <definedName name="Group1" localSheetId="3">#REF!</definedName>
    <definedName name="Group1" localSheetId="4">#REF!</definedName>
    <definedName name="Group1" localSheetId="5">#REF!</definedName>
    <definedName name="Group1">#REF!</definedName>
    <definedName name="Group2" localSheetId="5">#REF!</definedName>
    <definedName name="Group2">#REF!</definedName>
    <definedName name="Group3" localSheetId="5">#REF!</definedName>
    <definedName name="Group3">#REF!</definedName>
    <definedName name="Group4" localSheetId="5">#REF!</definedName>
    <definedName name="Group4">#REF!</definedName>
    <definedName name="gs" localSheetId="5">#REF!</definedName>
    <definedName name="gs">#REF!</definedName>
    <definedName name="gupta"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v_100" localSheetId="4">#REF!</definedName>
    <definedName name="gv_100" localSheetId="5">#REF!</definedName>
    <definedName name="gv_100">#REF!</definedName>
    <definedName name="gv_150" localSheetId="5">#REF!</definedName>
    <definedName name="gv_150">#REF!</definedName>
    <definedName name="gv_200" localSheetId="5">#REF!</definedName>
    <definedName name="gv_200">#REF!</definedName>
    <definedName name="gv_25" localSheetId="5">#REF!</definedName>
    <definedName name="gv_25">#REF!</definedName>
    <definedName name="gv_250" localSheetId="5">#REF!</definedName>
    <definedName name="gv_250">#REF!</definedName>
    <definedName name="gv_300" localSheetId="5">#REF!</definedName>
    <definedName name="gv_300">#REF!</definedName>
    <definedName name="gv_32" localSheetId="5">#REF!</definedName>
    <definedName name="gv_32">#REF!</definedName>
    <definedName name="gv_40" localSheetId="5">#REF!</definedName>
    <definedName name="gv_40">#REF!</definedName>
    <definedName name="gv_400" localSheetId="5">#REF!</definedName>
    <definedName name="gv_400">#REF!</definedName>
    <definedName name="gv_50" localSheetId="5">#REF!</definedName>
    <definedName name="gv_50">#REF!</definedName>
    <definedName name="gv_500" localSheetId="5">#REF!</definedName>
    <definedName name="gv_500">#REF!</definedName>
    <definedName name="gv_65" localSheetId="5">#REF!</definedName>
    <definedName name="gv_65">#REF!</definedName>
    <definedName name="gv_80" localSheetId="5">#REF!</definedName>
    <definedName name="gv_80">#REF!</definedName>
    <definedName name="H" localSheetId="5">#REF!</definedName>
    <definedName name="H">#REF!</definedName>
    <definedName name="H___0" localSheetId="5">#REF!</definedName>
    <definedName name="H___0">#REF!</definedName>
    <definedName name="H___13" localSheetId="5">#REF!</definedName>
    <definedName name="H___13">#REF!</definedName>
    <definedName name="H0" localSheetId="5">#REF!</definedName>
    <definedName name="H0">#REF!</definedName>
    <definedName name="H0___0" localSheetId="5">#REF!</definedName>
    <definedName name="H0___0">#REF!</definedName>
    <definedName name="H0___13" localSheetId="5">#REF!</definedName>
    <definedName name="H0___13">#REF!</definedName>
    <definedName name="HANNI" localSheetId="5">#REF!</definedName>
    <definedName name="HANNI">#REF!</definedName>
    <definedName name="HARI" localSheetId="5">#REF!</definedName>
    <definedName name="HARI">#REF!</definedName>
    <definedName name="Hcbdw" localSheetId="5">[102]Timesheet!#REF!</definedName>
    <definedName name="Hcbdw">[102]Timesheet!#REF!</definedName>
    <definedName name="Hcw" localSheetId="5">[102]Timesheet!#REF!</definedName>
    <definedName name="Hcw">[102]Timesheet!#REF!</definedName>
    <definedName name="HDFC" localSheetId="3">#REF!</definedName>
    <definedName name="HDFC" localSheetId="4">#REF!</definedName>
    <definedName name="HDFC" localSheetId="5">#REF!</definedName>
    <definedName name="HDFC">#REF!</definedName>
    <definedName name="Headings" localSheetId="3">[103]Headings!$A$2:$K$123</definedName>
    <definedName name="Headings" localSheetId="4">[103]Headings!$A$2:$K$123</definedName>
    <definedName name="Headings">[104]Headings!$A$2:$K$123</definedName>
    <definedName name="Headings_16" localSheetId="3">[103]Headings!$A$2:$K$123</definedName>
    <definedName name="Headings_16" localSheetId="4">[103]Headings!$A$2:$K$123</definedName>
    <definedName name="Headings_16">[104]Headings!$A$2:$K$123</definedName>
    <definedName name="Headings_3" localSheetId="3">[103]Headings!$A$2:$K$123</definedName>
    <definedName name="Headings_3" localSheetId="4">[103]Headings!$A$2:$K$123</definedName>
    <definedName name="Headings_3">[104]Headings!$A$2:$K$123</definedName>
    <definedName name="Headings_4" localSheetId="3">[17]Headings!$A$2:$K$123</definedName>
    <definedName name="Headings_4" localSheetId="4">[17]Headings!$A$2:$K$123</definedName>
    <definedName name="Headings_4">[18]Headings!$A$2:$K$123</definedName>
    <definedName name="Headings_6" localSheetId="3">[17]Headings!$A$2:$K$123</definedName>
    <definedName name="Headings_6" localSheetId="4">[17]Headings!$A$2:$K$123</definedName>
    <definedName name="Headings_6">[18]Headings!$A$2:$K$123</definedName>
    <definedName name="Headings_9" localSheetId="3">[103]Headings!$A$2:$K$123</definedName>
    <definedName name="Headings_9" localSheetId="4">[103]Headings!$A$2:$K$123</definedName>
    <definedName name="Headings_9">[104]Headings!$A$2:$K$123</definedName>
    <definedName name="Hel">'[105]labour rates'!$C$5</definedName>
    <definedName name="hf" localSheetId="3">#REF!</definedName>
    <definedName name="hf" localSheetId="4">#REF!</definedName>
    <definedName name="hf" localSheetId="5">#REF!</definedName>
    <definedName name="hf">#REF!</definedName>
    <definedName name="hfi" localSheetId="5">#REF!</definedName>
    <definedName name="hfi">#REF!</definedName>
    <definedName name="hg">[106]Construction!$S$36:$S$74</definedName>
    <definedName name="hgr" localSheetId="3">#REF!</definedName>
    <definedName name="hgr" localSheetId="4">#REF!</definedName>
    <definedName name="hgr" localSheetId="5">#REF!</definedName>
    <definedName name="hgr">#REF!</definedName>
    <definedName name="hh" localSheetId="5">#REF!</definedName>
    <definedName name="hh">#REF!</definedName>
    <definedName name="hh___0" localSheetId="5">#REF!</definedName>
    <definedName name="hh___0">#REF!</definedName>
    <definedName name="hh___13" localSheetId="5">#REF!</definedName>
    <definedName name="hh___13">#REF!</definedName>
    <definedName name="Hhpc" localSheetId="5">[102]Timesheet!#REF!</definedName>
    <definedName name="Hhpc">[102]Timesheet!#REF!</definedName>
    <definedName name="hi" localSheetId="3">#REF!</definedName>
    <definedName name="hi" localSheetId="4">#REF!</definedName>
    <definedName name="hi" localSheetId="5">#REF!</definedName>
    <definedName name="hi">#REF!</definedName>
    <definedName name="HINDHUSTAN" localSheetId="5">#REF!</definedName>
    <definedName name="HINDHUSTAN">#REF!</definedName>
    <definedName name="HIns" localSheetId="5">#REF!</definedName>
    <definedName name="HIns">#REF!</definedName>
    <definedName name="Hipc" localSheetId="5">[102]Timesheet!#REF!</definedName>
    <definedName name="Hipc">[102]Timesheet!#REF!</definedName>
    <definedName name="Hlp" localSheetId="5">[102]Timesheet!#REF!</definedName>
    <definedName name="Hlp">[102]Timesheet!#REF!</definedName>
    <definedName name="hmp" localSheetId="3">#REF!</definedName>
    <definedName name="hmp" localSheetId="4">#REF!</definedName>
    <definedName name="hmp" localSheetId="5">#REF!</definedName>
    <definedName name="hmp">#REF!</definedName>
    <definedName name="ho" localSheetId="5">#REF!</definedName>
    <definedName name="ho">#REF!</definedName>
    <definedName name="ho___0" localSheetId="5">#REF!</definedName>
    <definedName name="ho___0">#REF!</definedName>
    <definedName name="ho___13" localSheetId="5">#REF!</definedName>
    <definedName name="ho___13">#REF!</definedName>
    <definedName name="hoi" localSheetId="5">#REF!</definedName>
    <definedName name="hoi">#REF!</definedName>
    <definedName name="hS" localSheetId="5">#REF!</definedName>
    <definedName name="hS">#REF!</definedName>
    <definedName name="hS___0" localSheetId="5">#REF!</definedName>
    <definedName name="hS___0">#REF!</definedName>
    <definedName name="hS___13" localSheetId="5">#REF!</definedName>
    <definedName name="hS___13">#REF!</definedName>
    <definedName name="Hs_atm" localSheetId="5">[102]Timesheet!#REF!</definedName>
    <definedName name="Hs_atm">[102]Timesheet!#REF!</definedName>
    <definedName name="HSS" localSheetId="3">#REF!</definedName>
    <definedName name="HSS" localSheetId="4">#REF!</definedName>
    <definedName name="HSS" localSheetId="5">#REF!</definedName>
    <definedName name="HSS">#REF!</definedName>
    <definedName name="HST" localSheetId="3">[22]GE!#REF!</definedName>
    <definedName name="HST" localSheetId="4">[22]GE!#REF!</definedName>
    <definedName name="HST" localSheetId="5">[22]GE!#REF!</definedName>
    <definedName name="HST">[22]GE!#REF!</definedName>
    <definedName name="HSTR">[31]MG!$H$214</definedName>
    <definedName name="HTML_CodePage" hidden="1">1252</definedName>
    <definedName name="HTML_Control" localSheetId="3" hidden="1">{"'Proforma'!$A$1:$J$189"}</definedName>
    <definedName name="HTML_Control" localSheetId="4" hidden="1">{"'Proforma'!$A$1:$J$189"}</definedName>
    <definedName name="HTML_Control" localSheetId="0"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Hu" localSheetId="3">#REF!</definedName>
    <definedName name="Hu" localSheetId="4">#REF!</definedName>
    <definedName name="Hu" localSheetId="5">#REF!</definedName>
    <definedName name="Hu">#REF!</definedName>
    <definedName name="Hu___0" localSheetId="5">#REF!</definedName>
    <definedName name="Hu___0">#REF!</definedName>
    <definedName name="Hu___13" localSheetId="5">#REF!</definedName>
    <definedName name="Hu___13">#REF!</definedName>
    <definedName name="hvacrates" localSheetId="5">#REF!</definedName>
    <definedName name="hvacrates">#REF!</definedName>
    <definedName name="Hw_atm" localSheetId="3">[102]Timesheet!#REF!</definedName>
    <definedName name="Hw_atm" localSheetId="4">[102]Timesheet!#REF!</definedName>
    <definedName name="Hw_atm" localSheetId="5">[102]Timesheet!#REF!</definedName>
    <definedName name="Hw_atm">[102]Timesheet!#REF!</definedName>
    <definedName name="HX" localSheetId="3">#REF!</definedName>
    <definedName name="HX" localSheetId="4">#REF!</definedName>
    <definedName name="HX" localSheetId="5">#REF!</definedName>
    <definedName name="HX">#REF!</definedName>
    <definedName name="hxa" localSheetId="5">#REF!</definedName>
    <definedName name="hxa">#REF!</definedName>
    <definedName name="hxb" localSheetId="5">#REF!</definedName>
    <definedName name="hxb">#REF!</definedName>
    <definedName name="hxc" localSheetId="5">#REF!</definedName>
    <definedName name="hxc">#REF!</definedName>
    <definedName name="hxd" localSheetId="5">#REF!</definedName>
    <definedName name="hxd">#REF!</definedName>
    <definedName name="hxi" localSheetId="5">#REF!</definedName>
    <definedName name="hxi">#REF!</definedName>
    <definedName name="hysd" localSheetId="5">#REF!</definedName>
    <definedName name="hysd">#REF!</definedName>
    <definedName name="hz" localSheetId="5">#REF!</definedName>
    <definedName name="hz">#REF!</definedName>
    <definedName name="HZQ" localSheetId="3">[107]预算!#REF!</definedName>
    <definedName name="HZQ" localSheetId="4">[107]预算!#REF!</definedName>
    <definedName name="HZQ" localSheetId="5">[107]预算!#REF!</definedName>
    <definedName name="HZQ">[107]预算!#REF!</definedName>
    <definedName name="I" localSheetId="3">#REF!</definedName>
    <definedName name="I" localSheetId="4">#REF!</definedName>
    <definedName name="I" localSheetId="5">#REF!</definedName>
    <definedName name="I">#REF!</definedName>
    <definedName name="I___0" localSheetId="5">#REF!</definedName>
    <definedName name="I___0">#REF!</definedName>
    <definedName name="I___13" localSheetId="5">#REF!</definedName>
    <definedName name="I___13">#REF!</definedName>
    <definedName name="I_P1" localSheetId="3">[28]見積書!#REF!</definedName>
    <definedName name="I_P1" localSheetId="4">[28]見積書!#REF!</definedName>
    <definedName name="I_P1" localSheetId="5">[28]見積書!#REF!</definedName>
    <definedName name="I_P1">[28]見積書!#REF!</definedName>
    <definedName name="I_PA1" localSheetId="3">#REF!</definedName>
    <definedName name="I_PA1" localSheetId="4">#REF!</definedName>
    <definedName name="I_PA1" localSheetId="5">#REF!</definedName>
    <definedName name="I_PA1">#REF!</definedName>
    <definedName name="I_PPP" localSheetId="5">#REF!</definedName>
    <definedName name="I_PPP">#REF!</definedName>
    <definedName name="IDCGK" localSheetId="3">City&amp;" "&amp;State</definedName>
    <definedName name="IDCGK" localSheetId="4">City&amp;" "&amp;State</definedName>
    <definedName name="IDCGK" localSheetId="0">City&amp;" "&amp;State</definedName>
    <definedName name="IDCGK">City&amp;" "&amp;State</definedName>
    <definedName name="IDCGK_7" localSheetId="3">City&amp;" "&amp;State</definedName>
    <definedName name="IDCGK_7" localSheetId="4">City&amp;" "&amp;State</definedName>
    <definedName name="IDCGK_7" localSheetId="0">City&amp;" "&amp;State</definedName>
    <definedName name="IDCGK_7">City&amp;" "&amp;State</definedName>
    <definedName name="idiot" localSheetId="0" hidden="1">{"dep. full detail",#N/A,FALSE,"annex";"3cd annex",#N/A,FALSE,"annex";"co. dep.",#N/A,FALSE,"annex"}</definedName>
    <definedName name="idiot" hidden="1">{"dep. full detail",#N/A,FALSE,"annex";"3cd annex",#N/A,FALSE,"annex";"co. dep.",#N/A,FALSE,"annex"}</definedName>
    <definedName name="ie" localSheetId="3">#REF!</definedName>
    <definedName name="ie" localSheetId="4">#REF!</definedName>
    <definedName name="ie" localSheetId="5">#REF!</definedName>
    <definedName name="ie">#REF!</definedName>
    <definedName name="If" localSheetId="5">#REF!</definedName>
    <definedName name="If">#REF!</definedName>
    <definedName name="Ig" localSheetId="5">#REF!</definedName>
    <definedName name="Ig">#REF!</definedName>
    <definedName name="Ig___0" localSheetId="5">#REF!</definedName>
    <definedName name="Ig___0">#REF!</definedName>
    <definedName name="Ig___13" localSheetId="5">#REF!</definedName>
    <definedName name="Ig___13">#REF!</definedName>
    <definedName name="In" localSheetId="0" hidden="1">{#N/A,#N/A,FALSE,"gc (2)"}</definedName>
    <definedName name="In" hidden="1">{#N/A,#N/A,FALSE,"gc (2)"}</definedName>
    <definedName name="in_100" localSheetId="4">#REF!</definedName>
    <definedName name="in_100" localSheetId="5">#REF!</definedName>
    <definedName name="in_100">#REF!</definedName>
    <definedName name="in_150" localSheetId="5">#REF!</definedName>
    <definedName name="in_150">#REF!</definedName>
    <definedName name="in_200" localSheetId="5">#REF!</definedName>
    <definedName name="in_200">#REF!</definedName>
    <definedName name="in_25" localSheetId="5">#REF!</definedName>
    <definedName name="in_25">#REF!</definedName>
    <definedName name="in_250" localSheetId="5">#REF!</definedName>
    <definedName name="in_250">#REF!</definedName>
    <definedName name="in_300" localSheetId="5">#REF!</definedName>
    <definedName name="in_300">#REF!</definedName>
    <definedName name="in_32" localSheetId="5">#REF!</definedName>
    <definedName name="in_32">#REF!</definedName>
    <definedName name="in_40" localSheetId="5">#REF!</definedName>
    <definedName name="in_40">#REF!</definedName>
    <definedName name="in_400" localSheetId="5">#REF!</definedName>
    <definedName name="in_400">#REF!</definedName>
    <definedName name="in_50" localSheetId="5">#REF!</definedName>
    <definedName name="in_50">#REF!</definedName>
    <definedName name="in_500" localSheetId="5">#REF!</definedName>
    <definedName name="in_500">#REF!</definedName>
    <definedName name="in_600" localSheetId="5">#REF!</definedName>
    <definedName name="in_600">#REF!</definedName>
    <definedName name="in_65" localSheetId="5">#REF!</definedName>
    <definedName name="in_65">#REF!</definedName>
    <definedName name="in_80" localSheetId="5">#REF!</definedName>
    <definedName name="in_80">#REF!</definedName>
    <definedName name="income" localSheetId="5">#REF!</definedName>
    <definedName name="income">#REF!</definedName>
    <definedName name="income_7" localSheetId="5">#REF!</definedName>
    <definedName name="income_7">#REF!</definedName>
    <definedName name="Incurr" localSheetId="0" hidden="1">{#N/A,#N/A,FALSE,"gc (2)"}</definedName>
    <definedName name="Incurr" hidden="1">{#N/A,#N/A,FALSE,"gc (2)"}</definedName>
    <definedName name="indf" localSheetId="4">#REF!</definedName>
    <definedName name="indf" localSheetId="5">#REF!</definedName>
    <definedName name="indf">#REF!</definedName>
    <definedName name="indf_4" localSheetId="5">#REF!</definedName>
    <definedName name="indf_4">#REF!</definedName>
    <definedName name="indf_6" localSheetId="5">#REF!</definedName>
    <definedName name="indf_6">#REF!</definedName>
    <definedName name="inflation" localSheetId="3">[108]NPV!$B$40</definedName>
    <definedName name="inflation" localSheetId="4">[108]NPV!$B$40</definedName>
    <definedName name="inflation">[109]NPV!$B$40</definedName>
    <definedName name="INFra" localSheetId="0" hidden="1">{#N/A,#N/A,FALSE,"VARIATIONS";#N/A,#N/A,FALSE,"BUDGET";#N/A,#N/A,FALSE,"CIVIL QNTY VAR";#N/A,#N/A,FALSE,"SUMMARY";#N/A,#N/A,FALSE,"MATERIAL VAR"}</definedName>
    <definedName name="INFra" hidden="1">{#N/A,#N/A,FALSE,"VARIATIONS";#N/A,#N/A,FALSE,"BUDGET";#N/A,#N/A,FALSE,"CIVIL QNTY VAR";#N/A,#N/A,FALSE,"SUMMARY";#N/A,#N/A,FALSE,"MATERIAL VAR"}</definedName>
    <definedName name="insert_rows_1" localSheetId="3">'[110]Basement Budget'!#REF!</definedName>
    <definedName name="insert_rows_1" localSheetId="4">'[110]Basement Budget'!#REF!</definedName>
    <definedName name="insert_rows_1" localSheetId="5">'[110]Basement Budget'!#REF!</definedName>
    <definedName name="insert_rows_1">'[110]Basement Budget'!#REF!</definedName>
    <definedName name="insertplate_and_exp_joint" localSheetId="3">#REF!</definedName>
    <definedName name="insertplate_and_exp_joint" localSheetId="4">#REF!</definedName>
    <definedName name="insertplate_and_exp_joint" localSheetId="5">#REF!</definedName>
    <definedName name="insertplate_and_exp_joint">#REF!</definedName>
    <definedName name="InstBillingMethod" localSheetId="5">#REF!</definedName>
    <definedName name="InstBillingMethod">#REF!</definedName>
    <definedName name="InstBillingMethod_4" localSheetId="5">#REF!</definedName>
    <definedName name="InstBillingMethod_4">#REF!</definedName>
    <definedName name="InstBillingMethod_6" localSheetId="5">#REF!</definedName>
    <definedName name="InstBillingMethod_6">#REF!</definedName>
    <definedName name="instf" localSheetId="5">#REF!</definedName>
    <definedName name="instf">#REF!</definedName>
    <definedName name="instf_4" localSheetId="5">#REF!</definedName>
    <definedName name="instf_4">#REF!</definedName>
    <definedName name="instf_6" localSheetId="5">#REF!</definedName>
    <definedName name="instf_6">#REF!</definedName>
    <definedName name="INT_S3" localSheetId="5">[66]Costing!#REF!</definedName>
    <definedName name="INT_S3">[66]Costing!#REF!</definedName>
    <definedName name="int_S5" localSheetId="5">[66]Costing!#REF!</definedName>
    <definedName name="int_S5">[66]Costing!#REF!</definedName>
    <definedName name="Interior" localSheetId="3">#REF!</definedName>
    <definedName name="Interior" localSheetId="4">#REF!</definedName>
    <definedName name="Interior" localSheetId="5">#REF!</definedName>
    <definedName name="Interior">#REF!</definedName>
    <definedName name="Internal_Plaster" localSheetId="5">#REF!</definedName>
    <definedName name="Internal_Plaster">#REF!</definedName>
    <definedName name="Internal_Screens" localSheetId="5">[37]Detail!#REF!</definedName>
    <definedName name="Internal_Screens">[37]Detail!#REF!</definedName>
    <definedName name="INV_SCH" localSheetId="3">#REF!</definedName>
    <definedName name="INV_SCH" localSheetId="4">#REF!</definedName>
    <definedName name="INV_SCH" localSheetId="5">#REF!</definedName>
    <definedName name="INV_SCH">#REF!</definedName>
    <definedName name="investment" localSheetId="5">#REF!</definedName>
    <definedName name="investment">#REF!</definedName>
    <definedName name="IOLIST">'[111]IO LIST'!$A$1:$O$134</definedName>
    <definedName name="IP_IP" localSheetId="3">[28]見積書!#REF!</definedName>
    <definedName name="IP_IP" localSheetId="4">[28]見積書!#REF!</definedName>
    <definedName name="IP_IP" localSheetId="5">[28]見積書!#REF!</definedName>
    <definedName name="IP_IP">[28]見積書!#REF!</definedName>
    <definedName name="ipu" localSheetId="3">#REF!</definedName>
    <definedName name="ipu" localSheetId="4">#REF!</definedName>
    <definedName name="ipu" localSheetId="5">#REF!</definedName>
    <definedName name="ipu">#REF!</definedName>
    <definedName name="ipu___0" localSheetId="5">#REF!</definedName>
    <definedName name="ipu___0">#REF!</definedName>
    <definedName name="ipu___13" localSheetId="5">#REF!</definedName>
    <definedName name="ipu___13">#REF!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39245.8345138889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 localSheetId="3">#REF!</definedName>
    <definedName name="Is" localSheetId="4">#REF!</definedName>
    <definedName name="Is" localSheetId="5">#REF!</definedName>
    <definedName name="Is">#REF!</definedName>
    <definedName name="IS200_4" localSheetId="3">[66]Costing!#REF!</definedName>
    <definedName name="IS200_4" localSheetId="4">[66]Costing!#REF!</definedName>
    <definedName name="IS200_4" localSheetId="5">[66]Costing!#REF!</definedName>
    <definedName name="IS200_4">[66]Costing!#REF!</definedName>
    <definedName name="Issue" localSheetId="3">OFFSET('[51]Risk Analysis'!$Q$4,0,0,'[51]Risk Analysis'!$S$8,1)</definedName>
    <definedName name="Issue" localSheetId="4">OFFSET('[51]Risk Analysis'!$Q$4,0,0,'[51]Risk Analysis'!$S$8,1)</definedName>
    <definedName name="Issue">OFFSET('[52]Risk Analysis'!$Q$4,0,0,'[52]Risk Analysis'!$S$8,1)</definedName>
    <definedName name="issue_summ">'[112]water prop.'!$A$1</definedName>
    <definedName name="J" localSheetId="3">#REF!</definedName>
    <definedName name="J" localSheetId="4">#REF!</definedName>
    <definedName name="J" localSheetId="5">#REF!</definedName>
    <definedName name="J">#REF!</definedName>
    <definedName name="ｊ" localSheetId="3">[113]電気設備表!#REF!</definedName>
    <definedName name="ｊ" localSheetId="4">[113]電気設備表!#REF!</definedName>
    <definedName name="ｊ" localSheetId="5">[113]電気設備表!#REF!</definedName>
    <definedName name="ｊ">[113]電気設備表!#REF!</definedName>
    <definedName name="Jamuna_Sand" localSheetId="3">#REF!</definedName>
    <definedName name="Jamuna_Sand" localSheetId="4">#REF!</definedName>
    <definedName name="Jamuna_Sand" localSheetId="5">#REF!</definedName>
    <definedName name="Jamuna_Sand">#REF!</definedName>
    <definedName name="Jay" localSheetId="0" hidden="1">{#N/A,#N/A,FALSE,"gc (2)"}</definedName>
    <definedName name="Jay" hidden="1">{#N/A,#N/A,FALSE,"gc (2)"}</definedName>
    <definedName name="JEJS" localSheetId="4">#REF!</definedName>
    <definedName name="JEJS" localSheetId="5">#REF!</definedName>
    <definedName name="JEJS">#REF!</definedName>
    <definedName name="JEJS___0" localSheetId="5">#REF!</definedName>
    <definedName name="JEJS___0">#REF!</definedName>
    <definedName name="JEJS___11" localSheetId="5">#REF!</definedName>
    <definedName name="JEJS___11">#REF!</definedName>
    <definedName name="JEJS___12" localSheetId="5">#REF!</definedName>
    <definedName name="JEJS___12">#REF!</definedName>
    <definedName name="JEJS___13" localSheetId="5">#REF!</definedName>
    <definedName name="JEJS___13">#REF!</definedName>
    <definedName name="JEJS___4" localSheetId="5">#REF!</definedName>
    <definedName name="JEJS___4">#REF!</definedName>
    <definedName name="JIM">[114]Construction!$S$36:$S$74</definedName>
    <definedName name="job" localSheetId="3">#REF!</definedName>
    <definedName name="job" localSheetId="4">#REF!</definedName>
    <definedName name="job" localSheetId="5">#REF!</definedName>
    <definedName name="job">#REF!</definedName>
    <definedName name="job___0" localSheetId="5">#REF!</definedName>
    <definedName name="job___0">#REF!</definedName>
    <definedName name="job___11" localSheetId="5">#REF!</definedName>
    <definedName name="job___11">#REF!</definedName>
    <definedName name="job___12" localSheetId="5">#REF!</definedName>
    <definedName name="job___12">#REF!</definedName>
    <definedName name="JobID" localSheetId="5">#REF!</definedName>
    <definedName name="JobID">#REF!</definedName>
    <definedName name="Jobname" localSheetId="5">#REF!</definedName>
    <definedName name="Jobname">#REF!</definedName>
    <definedName name="Jobtypes">[115]FORM7!$R$3:$S$7</definedName>
    <definedName name="Jobtypes_3">[116]FORM7!$R$3:$S$7</definedName>
    <definedName name="johnson1" localSheetId="3">#REF!</definedName>
    <definedName name="johnson1" localSheetId="4">#REF!</definedName>
    <definedName name="johnson1" localSheetId="5">#REF!</definedName>
    <definedName name="johnson1">#REF!</definedName>
    <definedName name="joint" localSheetId="5">#REF!</definedName>
    <definedName name="joint">#REF!</definedName>
    <definedName name="june" localSheetId="5">#REF!</definedName>
    <definedName name="june">#REF!</definedName>
    <definedName name="K" localSheetId="5">#REF!</definedName>
    <definedName name="K">#REF!</definedName>
    <definedName name="ｋ" localSheetId="5">[113]電気設備表!#REF!</definedName>
    <definedName name="ｋ">[113]電気設備表!#REF!</definedName>
    <definedName name="K___0" localSheetId="3">#REF!</definedName>
    <definedName name="K___0" localSheetId="4">#REF!</definedName>
    <definedName name="K___0" localSheetId="5">#REF!</definedName>
    <definedName name="K___0">#REF!</definedName>
    <definedName name="K___13" localSheetId="5">#REF!</definedName>
    <definedName name="K___13">#REF!</definedName>
    <definedName name="K_10R" localSheetId="5">#REF!</definedName>
    <definedName name="K_10R">#REF!</definedName>
    <definedName name="K_15R" localSheetId="5">#REF!</definedName>
    <definedName name="K_15R">#REF!</definedName>
    <definedName name="K_20R" localSheetId="5">#REF!</definedName>
    <definedName name="K_20R">#REF!</definedName>
    <definedName name="k1_table" localSheetId="5">#REF!</definedName>
    <definedName name="k1_table">#REF!</definedName>
    <definedName name="K10L" localSheetId="5">[22]ABB!#REF!</definedName>
    <definedName name="K10L">[22]ABB!#REF!</definedName>
    <definedName name="K10R" localSheetId="3">#REF!</definedName>
    <definedName name="K10R" localSheetId="4">#REF!</definedName>
    <definedName name="K10R" localSheetId="5">#REF!</definedName>
    <definedName name="K10R">#REF!</definedName>
    <definedName name="k12.5r">[117]Costing!$H$45</definedName>
    <definedName name="K15L" localSheetId="3">[22]ABB!#REF!</definedName>
    <definedName name="K15L" localSheetId="4">[22]ABB!#REF!</definedName>
    <definedName name="K15L" localSheetId="5">[22]ABB!#REF!</definedName>
    <definedName name="K15L">[22]ABB!#REF!</definedName>
    <definedName name="K15R" localSheetId="3">[22]GE!#REF!</definedName>
    <definedName name="K15R" localSheetId="4">[22]GE!#REF!</definedName>
    <definedName name="K15R" localSheetId="5">[22]GE!#REF!</definedName>
    <definedName name="K15R">[22]GE!#REF!</definedName>
    <definedName name="k1x" localSheetId="3">[35]Design!#REF!</definedName>
    <definedName name="k1x" localSheetId="4">[35]Design!#REF!</definedName>
    <definedName name="k1x" localSheetId="5">[36]Design!#REF!</definedName>
    <definedName name="k1x">[36]Design!#REF!</definedName>
    <definedName name="k1y" localSheetId="3">[35]Design!#REF!</definedName>
    <definedName name="k1y" localSheetId="4">[35]Design!#REF!</definedName>
    <definedName name="k1y" localSheetId="5">[36]Design!#REF!</definedName>
    <definedName name="k1y">[36]Design!#REF!</definedName>
    <definedName name="K20R" localSheetId="3">#REF!</definedName>
    <definedName name="K20R" localSheetId="4">#REF!</definedName>
    <definedName name="K20R" localSheetId="5">#REF!</definedName>
    <definedName name="K20R">#REF!</definedName>
    <definedName name="K25R" localSheetId="5">#REF!</definedName>
    <definedName name="K25R">#REF!</definedName>
    <definedName name="k2x" localSheetId="3">[35]Design!#REF!</definedName>
    <definedName name="k2x" localSheetId="4">[35]Design!#REF!</definedName>
    <definedName name="k2x" localSheetId="5">[36]Design!#REF!</definedName>
    <definedName name="k2x">[36]Design!#REF!</definedName>
    <definedName name="k2y" localSheetId="3">[35]Design!#REF!</definedName>
    <definedName name="k2y" localSheetId="4">[35]Design!#REF!</definedName>
    <definedName name="k2y" localSheetId="5">[36]Design!#REF!</definedName>
    <definedName name="k2y">[36]Design!#REF!</definedName>
    <definedName name="k37.5r">[117]Costing!$F$45</definedName>
    <definedName name="k50r" localSheetId="3">#REF!</definedName>
    <definedName name="k50r" localSheetId="4">#REF!</definedName>
    <definedName name="k50r" localSheetId="5">#REF!</definedName>
    <definedName name="k50r">#REF!</definedName>
    <definedName name="K50RA" localSheetId="5">#REF!</definedName>
    <definedName name="K50RA">#REF!</definedName>
    <definedName name="K5L" localSheetId="5">[22]ABB!#REF!</definedName>
    <definedName name="K5L">[22]ABB!#REF!</definedName>
    <definedName name="K5R" localSheetId="5">[22]GE!#REF!</definedName>
    <definedName name="K5R">[22]GE!#REF!</definedName>
    <definedName name="ka" localSheetId="3">#REF!</definedName>
    <definedName name="ka" localSheetId="4">#REF!</definedName>
    <definedName name="ka" localSheetId="5">#REF!</definedName>
    <definedName name="ka">#REF!</definedName>
    <definedName name="Kail_II_nd_class_board" localSheetId="5">#REF!</definedName>
    <definedName name="Kail_II_nd_class_board">#REF!</definedName>
    <definedName name="Kail_II_nd_class_scantling" localSheetId="5">#REF!</definedName>
    <definedName name="Kail_II_nd_class_scantling">#REF!</definedName>
    <definedName name="kal" localSheetId="5">#REF!</definedName>
    <definedName name="kal">#REF!</definedName>
    <definedName name="kapil">'[118]labour rates'!$C$6</definedName>
    <definedName name="KARA" localSheetId="3">#REF!</definedName>
    <definedName name="KARA" localSheetId="4">#REF!</definedName>
    <definedName name="KARA" localSheetId="5">#REF!</definedName>
    <definedName name="KARA">#REF!</definedName>
    <definedName name="KARNA" localSheetId="5">#REF!</definedName>
    <definedName name="KARNA">#REF!</definedName>
    <definedName name="kb" localSheetId="5">#REF!</definedName>
    <definedName name="kb">#REF!</definedName>
    <definedName name="kc" localSheetId="5">#REF!</definedName>
    <definedName name="kc">#REF!</definedName>
    <definedName name="keisan5">"オプション 5"</definedName>
    <definedName name="keisan6">"オプション 6"</definedName>
    <definedName name="keisan7">"オプション 7"</definedName>
    <definedName name="KEN" localSheetId="3">#REF!</definedName>
    <definedName name="KEN" localSheetId="4">#REF!</definedName>
    <definedName name="KEN" localSheetId="5">#REF!</definedName>
    <definedName name="KEN">#REF!</definedName>
    <definedName name="Kerosene_Oil" localSheetId="5">#REF!</definedName>
    <definedName name="Kerosene_Oil">#REF!</definedName>
    <definedName name="KEYOFF" localSheetId="5">#REF!</definedName>
    <definedName name="KEYOFF">#REF!</definedName>
    <definedName name="KEYON" localSheetId="5">#REF!</definedName>
    <definedName name="KEYON">#REF!</definedName>
    <definedName name="Kh" localSheetId="5">#REF!</definedName>
    <definedName name="Kh">#REF!</definedName>
    <definedName name="Kh___0" localSheetId="5">#REF!</definedName>
    <definedName name="Kh___0">#REF!</definedName>
    <definedName name="Kh___13" localSheetId="5">#REF!</definedName>
    <definedName name="Kh___13">#REF!</definedName>
    <definedName name="khal">'[105]labour rates'!$C$4</definedName>
    <definedName name="khd" localSheetId="4">#REF!</definedName>
    <definedName name="khd" localSheetId="5">#REF!</definedName>
    <definedName name="khd">#REF!</definedName>
    <definedName name="khf" localSheetId="5">#REF!</definedName>
    <definedName name="khf">#REF!</definedName>
    <definedName name="Ki" localSheetId="5">#REF!</definedName>
    <definedName name="Ki">#REF!</definedName>
    <definedName name="Ki___0" localSheetId="5">#REF!</definedName>
    <definedName name="Ki___0">#REF!</definedName>
    <definedName name="Ki___13" localSheetId="5">#REF!</definedName>
    <definedName name="Ki___13">#REF!</definedName>
    <definedName name="Ki1___0" localSheetId="5">#REF!</definedName>
    <definedName name="Ki1___0">#REF!</definedName>
    <definedName name="Ki1___13" localSheetId="5">#REF!</definedName>
    <definedName name="Ki1___13">#REF!</definedName>
    <definedName name="Ki2___0" localSheetId="5">#REF!</definedName>
    <definedName name="Ki2___0">#REF!</definedName>
    <definedName name="Ki2___13" localSheetId="5">#REF!</definedName>
    <definedName name="Ki2___13">#REF!</definedName>
    <definedName name="Kii" localSheetId="5">#REF!</definedName>
    <definedName name="Kii">#REF!</definedName>
    <definedName name="Kii___0" localSheetId="5">#REF!</definedName>
    <definedName name="Kii___0">#REF!</definedName>
    <definedName name="Kii___13" localSheetId="5">#REF!</definedName>
    <definedName name="Kii___13">#REF!</definedName>
    <definedName name="kiosk_abb_fab" localSheetId="5">#REF!</definedName>
    <definedName name="kiosk_abb_fab">#REF!</definedName>
    <definedName name="kiosk_abb_mat" localSheetId="5">#REF!</definedName>
    <definedName name="kiosk_abb_mat">#REF!</definedName>
    <definedName name="kiosk_mg_fab" localSheetId="5">#REF!</definedName>
    <definedName name="kiosk_mg_fab">#REF!</definedName>
    <definedName name="KIOSK_mg_mat" localSheetId="5">#REF!</definedName>
    <definedName name="KIOSK_mg_mat">#REF!</definedName>
    <definedName name="KIRO" localSheetId="5">#REF!</definedName>
    <definedName name="KIRO">#REF!</definedName>
    <definedName name="kk" localSheetId="5">#REF!</definedName>
    <definedName name="kk">#REF!</definedName>
    <definedName name="Km" localSheetId="5">#REF!</definedName>
    <definedName name="Km">#REF!</definedName>
    <definedName name="Km___0" localSheetId="5">#REF!</definedName>
    <definedName name="Km___0">#REF!</definedName>
    <definedName name="Km___13" localSheetId="5">#REF!</definedName>
    <definedName name="Km___13">#REF!</definedName>
    <definedName name="Ks" localSheetId="5">#REF!</definedName>
    <definedName name="Ks">#REF!</definedName>
    <definedName name="Ks___0" localSheetId="5">#REF!</definedName>
    <definedName name="Ks___0">#REF!</definedName>
    <definedName name="Ks___13" localSheetId="5">#REF!</definedName>
    <definedName name="Ks___13">#REF!</definedName>
    <definedName name="ksd" localSheetId="5">#REF!</definedName>
    <definedName name="ksd">#REF!</definedName>
    <definedName name="ksf" localSheetId="5">#REF!</definedName>
    <definedName name="ksf">#REF!</definedName>
    <definedName name="KVAR10" localSheetId="5">#REF!</definedName>
    <definedName name="KVAR10">#REF!</definedName>
    <definedName name="KVAR10S" localSheetId="5">#REF!</definedName>
    <definedName name="KVAR10S">#REF!</definedName>
    <definedName name="KVAR15" localSheetId="5">#REF!</definedName>
    <definedName name="KVAR15">#REF!</definedName>
    <definedName name="KVAR15S" localSheetId="5">#REF!</definedName>
    <definedName name="KVAR15S">#REF!</definedName>
    <definedName name="KVAR20" localSheetId="5">#REF!</definedName>
    <definedName name="KVAR20">#REF!</definedName>
    <definedName name="KVAR20S" localSheetId="5">#REF!</definedName>
    <definedName name="KVAR20S">#REF!</definedName>
    <definedName name="kvar25" localSheetId="5">#REF!</definedName>
    <definedName name="kvar25">#REF!</definedName>
    <definedName name="KVAR251" localSheetId="5">#REF!</definedName>
    <definedName name="KVAR251">#REF!</definedName>
    <definedName name="kvar34" localSheetId="5">#REF!</definedName>
    <definedName name="kvar34">#REF!</definedName>
    <definedName name="KW" localSheetId="3">[3]NPV!$B$40</definedName>
    <definedName name="KW" localSheetId="4">[3]NPV!$B$40</definedName>
    <definedName name="KW">[4]NPV!$B$40</definedName>
    <definedName name="kwh" localSheetId="3">#REF!</definedName>
    <definedName name="kwh" localSheetId="4">#REF!</definedName>
    <definedName name="kwh" localSheetId="5">#REF!</definedName>
    <definedName name="kwh">#REF!</definedName>
    <definedName name="KWH_3Ø" localSheetId="3">[66]Costing!#REF!</definedName>
    <definedName name="KWH_3Ø" localSheetId="4">[66]Costing!#REF!</definedName>
    <definedName name="KWH_3Ø" localSheetId="5">[66]Costing!#REF!</definedName>
    <definedName name="KWH_3Ø">[66]Costing!#REF!</definedName>
    <definedName name="L" localSheetId="3">#REF!</definedName>
    <definedName name="L" localSheetId="4">#REF!</definedName>
    <definedName name="L" localSheetId="5">#REF!</definedName>
    <definedName name="L">#REF!</definedName>
    <definedName name="ｌ" localSheetId="3">[113]電気設備表!#REF!</definedName>
    <definedName name="ｌ" localSheetId="4">[113]電気設備表!#REF!</definedName>
    <definedName name="ｌ" localSheetId="5">[113]電気設備表!#REF!</definedName>
    <definedName name="ｌ">[113]電気設備表!#REF!</definedName>
    <definedName name="L___0" localSheetId="3">#REF!</definedName>
    <definedName name="L___0" localSheetId="4">#REF!</definedName>
    <definedName name="L___0" localSheetId="5">#REF!</definedName>
    <definedName name="L___0">#REF!</definedName>
    <definedName name="L___13" localSheetId="5">#REF!</definedName>
    <definedName name="L___13">#REF!</definedName>
    <definedName name="l1x" localSheetId="5">#REF!</definedName>
    <definedName name="l1x">#REF!</definedName>
    <definedName name="l2x" localSheetId="5">#REF!</definedName>
    <definedName name="l2x">#REF!</definedName>
    <definedName name="labourrate" localSheetId="3">'[12]MASTER_RATE ANALYSIS'!$A$184:$G$345</definedName>
    <definedName name="labourrate" localSheetId="4">'[12]MASTER_RATE ANALYSIS'!$A$184:$G$345</definedName>
    <definedName name="labourrate">'[13]MASTER_RATE ANALYSIS'!$A$184:$G$345</definedName>
    <definedName name="LACS">[119]PLAN_FEB97!$A$2</definedName>
    <definedName name="LALA" localSheetId="0" hidden="1">{#N/A,#N/A,TRUE,"Front";#N/A,#N/A,TRUE,"Simple Letter";#N/A,#N/A,TRUE,"Inside";#N/A,#N/A,TRUE,"Contents";#N/A,#N/A,TRUE,"Basis";#N/A,#N/A,TRUE,"Inclusions";#N/A,#N/A,TRUE,"Exclusions";#N/A,#N/A,TRUE,"Areas";#N/A,#N/A,TRUE,"Summary";#N/A,#N/A,TRUE,"Detail"}</definedName>
    <definedName name="LALA" hidden="1">{#N/A,#N/A,TRUE,"Front";#N/A,#N/A,TRUE,"Simple Letter";#N/A,#N/A,TRUE,"Inside";#N/A,#N/A,TRUE,"Contents";#N/A,#N/A,TRUE,"Basis";#N/A,#N/A,TRUE,"Inclusions";#N/A,#N/A,TRUE,"Exclusions";#N/A,#N/A,TRUE,"Areas";#N/A,#N/A,TRUE,"Summary";#N/A,#N/A,TRUE,"Detail"}</definedName>
    <definedName name="LAMP" localSheetId="3">#REF!</definedName>
    <definedName name="LAMP" localSheetId="4">#REF!</definedName>
    <definedName name="LAMP" localSheetId="5">#REF!</definedName>
    <definedName name="LAMP">#REF!</definedName>
    <definedName name="LAMP___0" localSheetId="5">#REF!</definedName>
    <definedName name="LAMP___0">#REF!</definedName>
    <definedName name="LAMP___13" localSheetId="5">#REF!</definedName>
    <definedName name="LAMP___13">#REF!</definedName>
    <definedName name="Land_adv" localSheetId="5">#REF!</definedName>
    <definedName name="Land_adv">#REF!</definedName>
    <definedName name="landacqcost" localSheetId="5">#REF!</definedName>
    <definedName name="landacqcost">#REF!</definedName>
    <definedName name="Landscaping" localSheetId="5">[37]Detail!#REF!</definedName>
    <definedName name="Landscaping">[37]Detail!#REF!</definedName>
    <definedName name="LBH" localSheetId="4">#REF!</definedName>
    <definedName name="LBH" localSheetId="5">#REF!</definedName>
    <definedName name="LBH">#REF!</definedName>
    <definedName name="LBR">[97]HPL!$D$70</definedName>
    <definedName name="Lc" localSheetId="3">#REF!</definedName>
    <definedName name="Lc" localSheetId="4">#REF!</definedName>
    <definedName name="Lc" localSheetId="5">#REF!</definedName>
    <definedName name="Lc">#REF!</definedName>
    <definedName name="Lc___0" localSheetId="5">#REF!</definedName>
    <definedName name="Lc___0">#REF!</definedName>
    <definedName name="Lc___13" localSheetId="5">#REF!</definedName>
    <definedName name="Lc___13">#REF!</definedName>
    <definedName name="LCAR100" localSheetId="5">#REF!</definedName>
    <definedName name="LCAR100">#REF!</definedName>
    <definedName name="LD">[100]PROG_DATA!$B$7</definedName>
    <definedName name="Lead" localSheetId="3">#REF!</definedName>
    <definedName name="Lead" localSheetId="4">#REF!</definedName>
    <definedName name="Lead" localSheetId="5">#REF!</definedName>
    <definedName name="Lead">#REF!</definedName>
    <definedName name="lef" localSheetId="5">#REF!</definedName>
    <definedName name="lef">#REF!</definedName>
    <definedName name="lel" localSheetId="5">#REF!</definedName>
    <definedName name="lel">#REF!</definedName>
    <definedName name="len" localSheetId="5">#REF!</definedName>
    <definedName name="len">#REF!</definedName>
    <definedName name="Leva" localSheetId="5">#REF!</definedName>
    <definedName name="Leva">#REF!</definedName>
    <definedName name="levelling" localSheetId="5">#REF!</definedName>
    <definedName name="levelling">#REF!</definedName>
    <definedName name="LF" localSheetId="5">#REF!</definedName>
    <definedName name="LF">#REF!</definedName>
    <definedName name="LG" localSheetId="5">#REF!</definedName>
    <definedName name="LG">#REF!</definedName>
    <definedName name="Lib" localSheetId="5">#REF!</definedName>
    <definedName name="Lib">#REF!</definedName>
    <definedName name="lift_abb_fab" localSheetId="5">[20]Mat_Cost!#REF!</definedName>
    <definedName name="lift_abb_fab">[20]Mat_Cost!#REF!</definedName>
    <definedName name="lift_abb_mat" localSheetId="5">[20]Mat_Cost!#REF!</definedName>
    <definedName name="lift_abb_mat">[20]Mat_Cost!#REF!</definedName>
    <definedName name="lift_mg_fab" localSheetId="5">[20]Mat_Cost!#REF!</definedName>
    <definedName name="lift_mg_fab">[20]Mat_Cost!#REF!</definedName>
    <definedName name="lift_mg_mat" localSheetId="5">[20]Mat_Cost!#REF!</definedName>
    <definedName name="lift_mg_mat">[20]Mat_Cost!#REF!</definedName>
    <definedName name="limcount" hidden="1">1</definedName>
    <definedName name="LINE_1" localSheetId="5">[1]電気設備表!#REF!</definedName>
    <definedName name="LINE_1">[1]電気設備表!#REF!</definedName>
    <definedName name="LINE_2" localSheetId="5">[1]電気設備表!#REF!</definedName>
    <definedName name="LINE_2">[1]電気設備表!#REF!</definedName>
    <definedName name="LINTEL" localSheetId="4">#REF!</definedName>
    <definedName name="LINTEL" localSheetId="5">#REF!</definedName>
    <definedName name="LINTEL">#REF!</definedName>
    <definedName name="LIST" localSheetId="5">#REF!</definedName>
    <definedName name="LIST">#REF!</definedName>
    <definedName name="LIST_1" localSheetId="5">[1]電気設備表!#REF!</definedName>
    <definedName name="LIST_1">[1]電気設備表!#REF!</definedName>
    <definedName name="LIST_2" localSheetId="5">[1]電気設備表!#REF!</definedName>
    <definedName name="LIST_2">[1]電気設備表!#REF!</definedName>
    <definedName name="LIST_3" localSheetId="5">[1]電気設備表!#REF!</definedName>
    <definedName name="LIST_3">[1]電気設備表!#REF!</definedName>
    <definedName name="LLALALLA" localSheetId="0" hidden="1">{#N/A,#N/A,TRUE,"Front";#N/A,#N/A,TRUE,"Simple Letter";#N/A,#N/A,TRUE,"Inside";#N/A,#N/A,TRUE,"Contents";#N/A,#N/A,TRUE,"Basis";#N/A,#N/A,TRUE,"Inclusions";#N/A,#N/A,TRUE,"Exclusions";#N/A,#N/A,TRUE,"Areas";#N/A,#N/A,TRUE,"Summary";#N/A,#N/A,TRUE,"Detail"}</definedName>
    <definedName name="LLALALLA" hidden="1">{#N/A,#N/A,TRUE,"Front";#N/A,#N/A,TRUE,"Simple Letter";#N/A,#N/A,TRUE,"Inside";#N/A,#N/A,TRUE,"Contents";#N/A,#N/A,TRUE,"Basis";#N/A,#N/A,TRUE,"Inclusions";#N/A,#N/A,TRUE,"Exclusions";#N/A,#N/A,TRUE,"Areas";#N/A,#N/A,TRUE,"Summary";#N/A,#N/A,TRUE,"Detail"}</definedName>
    <definedName name="lm" localSheetId="3">#REF!</definedName>
    <definedName name="lm" localSheetId="4">#REF!</definedName>
    <definedName name="lm" localSheetId="5">#REF!</definedName>
    <definedName name="lm">#REF!</definedName>
    <definedName name="load" localSheetId="5">#REF!</definedName>
    <definedName name="load">#REF!</definedName>
    <definedName name="loans_adv" localSheetId="5">#REF!</definedName>
    <definedName name="loans_adv">#REF!</definedName>
    <definedName name="local" localSheetId="5">#REF!</definedName>
    <definedName name="local">#REF!</definedName>
    <definedName name="local2" localSheetId="5">#REF!</definedName>
    <definedName name="local2">#REF!</definedName>
    <definedName name="Location" localSheetId="3">City&amp;" "&amp;State</definedName>
    <definedName name="Location" localSheetId="4">City&amp;" "&amp;State</definedName>
    <definedName name="Location" localSheetId="0">City&amp;" "&amp;State</definedName>
    <definedName name="Location">City&amp;" "&amp;State</definedName>
    <definedName name="Location_7" localSheetId="3">City&amp;" "&amp;State</definedName>
    <definedName name="Location_7" localSheetId="4">City&amp;" "&amp;State</definedName>
    <definedName name="Location_7" localSheetId="0">City&amp;" "&amp;State</definedName>
    <definedName name="Location_7">City&amp;" "&amp;State</definedName>
    <definedName name="lodr" localSheetId="3">#REF!</definedName>
    <definedName name="lodr" localSheetId="4">#REF!</definedName>
    <definedName name="lodr" localSheetId="5">#REF!</definedName>
    <definedName name="lodr">#REF!</definedName>
    <definedName name="look" localSheetId="5">#REF!</definedName>
    <definedName name="look">#REF!</definedName>
    <definedName name="Lr" localSheetId="5">#REF!</definedName>
    <definedName name="Lr">#REF!</definedName>
    <definedName name="Lr___0" localSheetId="5">#REF!</definedName>
    <definedName name="Lr___0">#REF!</definedName>
    <definedName name="Lr___13" localSheetId="5">#REF!</definedName>
    <definedName name="Lr___13">#REF!</definedName>
    <definedName name="lsest" localSheetId="5">#REF!</definedName>
    <definedName name="lsest">#REF!</definedName>
    <definedName name="lshead" localSheetId="5">#REF!</definedName>
    <definedName name="lshead">#REF!</definedName>
    <definedName name="LSNO1">[120]Lead!$P$6</definedName>
    <definedName name="LSNO13">[120]Lead!$P$22</definedName>
    <definedName name="LSNO14">[120]Lead!$P$23</definedName>
    <definedName name="LSNO2">[120]Lead!$P$7</definedName>
    <definedName name="LSNO23">[120]Lead!$P$31</definedName>
    <definedName name="LSNO25">[120]Lead!$P$32</definedName>
    <definedName name="LSNO3">[120]Lead!$P$8</definedName>
    <definedName name="ltf" localSheetId="3">#REF!</definedName>
    <definedName name="ltf" localSheetId="4">#REF!</definedName>
    <definedName name="ltf" localSheetId="5">#REF!</definedName>
    <definedName name="ltf">#REF!</definedName>
    <definedName name="LUMEN" localSheetId="5">#REF!</definedName>
    <definedName name="LUMEN">#REF!</definedName>
    <definedName name="LUMEN___0" localSheetId="5">#REF!</definedName>
    <definedName name="LUMEN___0">#REF!</definedName>
    <definedName name="LUMEN___13" localSheetId="5">#REF!</definedName>
    <definedName name="LUMEN___13">#REF!</definedName>
    <definedName name="LUX" localSheetId="5">#REF!</definedName>
    <definedName name="LUX">#REF!</definedName>
    <definedName name="LUX___0" localSheetId="5">#REF!</definedName>
    <definedName name="LUX___0">#REF!</definedName>
    <definedName name="LUX___13" localSheetId="5">#REF!</definedName>
    <definedName name="LUX___13">#REF!</definedName>
    <definedName name="Lx" localSheetId="5">#REF!</definedName>
    <definedName name="Lx">#REF!</definedName>
    <definedName name="Lx___0" localSheetId="5">#REF!</definedName>
    <definedName name="Lx___0">#REF!</definedName>
    <definedName name="Lx___13" localSheetId="5">#REF!</definedName>
    <definedName name="Lx___13">#REF!</definedName>
    <definedName name="m" localSheetId="5">#REF!</definedName>
    <definedName name="m">#REF!</definedName>
    <definedName name="m___0" localSheetId="5">#REF!</definedName>
    <definedName name="m___0">#REF!</definedName>
    <definedName name="m___13" localSheetId="5">#REF!</definedName>
    <definedName name="m___13">#REF!</definedName>
    <definedName name="m_100" localSheetId="5">#REF!</definedName>
    <definedName name="m_100">#REF!</definedName>
    <definedName name="m_100_16KA" localSheetId="5">#REF!</definedName>
    <definedName name="m_100_16KA">#REF!</definedName>
    <definedName name="m_100_25kA" localSheetId="5">#REF!</definedName>
    <definedName name="m_100_25kA">#REF!</definedName>
    <definedName name="m_125_25kA" localSheetId="5">#REF!</definedName>
    <definedName name="m_125_25kA">#REF!</definedName>
    <definedName name="m_160_st" localSheetId="5">#REF!</definedName>
    <definedName name="m_160_st">#REF!</definedName>
    <definedName name="M_25_box_Culvert" localSheetId="5">#REF!</definedName>
    <definedName name="M_25_box_Culvert">#REF!</definedName>
    <definedName name="m_250_st" localSheetId="5">#REF!</definedName>
    <definedName name="m_250_st">#REF!</definedName>
    <definedName name="m_400_4p_mt" localSheetId="5">#REF!</definedName>
    <definedName name="m_400_4p_mt">#REF!</definedName>
    <definedName name="M_63_3N" localSheetId="5">#REF!</definedName>
    <definedName name="M_63_3N">#REF!</definedName>
    <definedName name="M1_" localSheetId="5">#REF!</definedName>
    <definedName name="M1_">#REF!</definedName>
    <definedName name="M100B" localSheetId="5">#REF!</definedName>
    <definedName name="M100B">#REF!</definedName>
    <definedName name="M100IL" localSheetId="5">#REF!</definedName>
    <definedName name="M100IL">#REF!</definedName>
    <definedName name="m125b" localSheetId="5">#REF!</definedName>
    <definedName name="m125b">#REF!</definedName>
    <definedName name="M125IL" localSheetId="5">#REF!</definedName>
    <definedName name="M125IL">#REF!</definedName>
    <definedName name="m15flooring" localSheetId="5">#REF!</definedName>
    <definedName name="m15flooring">#REF!</definedName>
    <definedName name="M160B" localSheetId="5">#REF!</definedName>
    <definedName name="M160B">#REF!</definedName>
    <definedName name="M1x" localSheetId="3">[35]Design!#REF!</definedName>
    <definedName name="M1x" localSheetId="4">[35]Design!#REF!</definedName>
    <definedName name="M1x" localSheetId="5">[36]Design!#REF!</definedName>
    <definedName name="M1x">[36]Design!#REF!</definedName>
    <definedName name="M1y" localSheetId="3">[35]Design!#REF!</definedName>
    <definedName name="M1y" localSheetId="4">[35]Design!#REF!</definedName>
    <definedName name="M1y" localSheetId="5">[36]Design!#REF!</definedName>
    <definedName name="M1y">[36]Design!#REF!</definedName>
    <definedName name="M2_" localSheetId="3">#REF!</definedName>
    <definedName name="M2_" localSheetId="4">#REF!</definedName>
    <definedName name="M2_" localSheetId="5">#REF!</definedName>
    <definedName name="M2_">#REF!</definedName>
    <definedName name="M200B" localSheetId="5">#REF!</definedName>
    <definedName name="M200B">#REF!</definedName>
    <definedName name="m250b" localSheetId="5">#REF!</definedName>
    <definedName name="m250b">#REF!</definedName>
    <definedName name="M250IL" localSheetId="5">#REF!</definedName>
    <definedName name="M250IL">#REF!</definedName>
    <definedName name="M2x" localSheetId="3">[35]Design!#REF!</definedName>
    <definedName name="M2x" localSheetId="4">[35]Design!#REF!</definedName>
    <definedName name="M2x" localSheetId="5">[36]Design!#REF!</definedName>
    <definedName name="M2x">[36]Design!#REF!</definedName>
    <definedName name="M2y" localSheetId="3">[35]Design!#REF!</definedName>
    <definedName name="M2y" localSheetId="4">[35]Design!#REF!</definedName>
    <definedName name="M2y" localSheetId="5">[36]Design!#REF!</definedName>
    <definedName name="M2y">[36]Design!#REF!</definedName>
    <definedName name="M32_2" localSheetId="5">[66]Costing!#REF!</definedName>
    <definedName name="M32_2">[66]Costing!#REF!</definedName>
    <definedName name="M32F" localSheetId="3">#REF!</definedName>
    <definedName name="M32F" localSheetId="4">#REF!</definedName>
    <definedName name="M32F" localSheetId="5">#REF!</definedName>
    <definedName name="M32F">#REF!</definedName>
    <definedName name="m400b" localSheetId="5">#REF!</definedName>
    <definedName name="m400b">#REF!</definedName>
    <definedName name="m400bs" localSheetId="5">#REF!</definedName>
    <definedName name="m400bs">#REF!</definedName>
    <definedName name="M400IL" localSheetId="5">#REF!</definedName>
    <definedName name="M400IL">#REF!</definedName>
    <definedName name="M4D" localSheetId="5">#REF!</definedName>
    <definedName name="M4D">#REF!</definedName>
    <definedName name="M4F" localSheetId="5">#REF!</definedName>
    <definedName name="M4F">#REF!</definedName>
    <definedName name="M630B" localSheetId="5">#REF!</definedName>
    <definedName name="M630B">#REF!</definedName>
    <definedName name="M630IL" localSheetId="5">#REF!</definedName>
    <definedName name="M630IL">#REF!</definedName>
    <definedName name="M63F" localSheetId="5">#REF!</definedName>
    <definedName name="M63F">#REF!</definedName>
    <definedName name="m800b" localSheetId="5">#REF!</definedName>
    <definedName name="m800b">#REF!</definedName>
    <definedName name="M800BS" localSheetId="5">#REF!</definedName>
    <definedName name="M800BS">#REF!</definedName>
    <definedName name="M800IL" localSheetId="5">#REF!</definedName>
    <definedName name="M800IL">#REF!</definedName>
    <definedName name="Ma" localSheetId="5">[102]Timesheet!#REF!</definedName>
    <definedName name="Ma">[102]Timesheet!#REF!</definedName>
    <definedName name="Ma_v" localSheetId="5">[102]Timesheet!#REF!</definedName>
    <definedName name="Ma_v">[102]Timesheet!#REF!</definedName>
    <definedName name="MACRO" localSheetId="3">#REF!</definedName>
    <definedName name="MACRO" localSheetId="4">#REF!</definedName>
    <definedName name="MACRO" localSheetId="5">#REF!</definedName>
    <definedName name="MACRO">#REF!</definedName>
    <definedName name="MACRO2" localSheetId="5">#REF!</definedName>
    <definedName name="MACRO2">#REF!</definedName>
    <definedName name="MACRO3" localSheetId="5">#REF!</definedName>
    <definedName name="MACRO3">#REF!</definedName>
    <definedName name="maintexpense" localSheetId="5">#REF!</definedName>
    <definedName name="maintexpense">#REF!</definedName>
    <definedName name="maintincome" localSheetId="5">#REF!</definedName>
    <definedName name="maintincome">#REF!</definedName>
    <definedName name="makuro" localSheetId="5">#REF!</definedName>
    <definedName name="makuro">#REF!</definedName>
    <definedName name="man" localSheetId="5">#REF!</definedName>
    <definedName name="man">#REF!</definedName>
    <definedName name="man___0" localSheetId="5">#REF!</definedName>
    <definedName name="man___0">#REF!</definedName>
    <definedName name="man___11" localSheetId="5">#REF!</definedName>
    <definedName name="man___11">#REF!</definedName>
    <definedName name="man___12" localSheetId="5">#REF!</definedName>
    <definedName name="man___12">#REF!</definedName>
    <definedName name="manday1" localSheetId="5">#REF!</definedName>
    <definedName name="manday1">#REF!</definedName>
    <definedName name="manday1___0" localSheetId="5">#REF!</definedName>
    <definedName name="manday1___0">#REF!</definedName>
    <definedName name="manday1___11" localSheetId="5">#REF!</definedName>
    <definedName name="manday1___11">#REF!</definedName>
    <definedName name="manday1___12" localSheetId="5">#REF!</definedName>
    <definedName name="manday1___12">#REF!</definedName>
    <definedName name="MANHOL" localSheetId="5">#REF!</definedName>
    <definedName name="MANHOL">#REF!</definedName>
    <definedName name="Marble_Dust" localSheetId="5">#REF!</definedName>
    <definedName name="Marble_Dust">#REF!</definedName>
    <definedName name="march_qty" localSheetId="5">#REF!</definedName>
    <definedName name="march_qty">#REF!</definedName>
    <definedName name="MarketType" localSheetId="5">#REF!</definedName>
    <definedName name="MarketType">#REF!</definedName>
    <definedName name="MarketType_4" localSheetId="5">#REF!</definedName>
    <definedName name="MarketType_4">#REF!</definedName>
    <definedName name="MarketType_6" localSheetId="5">#REF!</definedName>
    <definedName name="MarketType_6">#REF!</definedName>
    <definedName name="MarketType_Text" localSheetId="5">#REF!</definedName>
    <definedName name="MarketType_Text">#REF!</definedName>
    <definedName name="MarketType_Text_4" localSheetId="5">#REF!</definedName>
    <definedName name="MarketType_Text_4">#REF!</definedName>
    <definedName name="MarketType_Text_6" localSheetId="5">#REF!</definedName>
    <definedName name="MarketType_Text_6">#REF!</definedName>
    <definedName name="MAS" localSheetId="5">#REF!</definedName>
    <definedName name="MAS">#REF!</definedName>
    <definedName name="Masonary" localSheetId="3">'[121]Builtup Area'!#REF!</definedName>
    <definedName name="Masonary" localSheetId="4">'[121]Builtup Area'!#REF!</definedName>
    <definedName name="Masonary" localSheetId="5">'[122]Builtup Area'!#REF!</definedName>
    <definedName name="Masonary">'[122]Builtup Area'!#REF!</definedName>
    <definedName name="MATE" localSheetId="3">#REF!</definedName>
    <definedName name="MATE" localSheetId="4">#REF!</definedName>
    <definedName name="MATE" localSheetId="5">#REF!</definedName>
    <definedName name="MATE">#REF!</definedName>
    <definedName name="MATERIAL" localSheetId="5">#REF!</definedName>
    <definedName name="MATERIAL">#REF!</definedName>
    <definedName name="MaterialList">'[2]Material List '!$C$4:$C$9960</definedName>
    <definedName name="MATV" localSheetId="4">#REF!</definedName>
    <definedName name="MATV" localSheetId="5">#REF!</definedName>
    <definedName name="MATV">#REF!</definedName>
    <definedName name="MAZI" localSheetId="4">[53]Sheet1!#REF!</definedName>
    <definedName name="MAZI" localSheetId="5">[53]Sheet1!#REF!</definedName>
    <definedName name="MAZI">[53]Sheet1!#REF!</definedName>
    <definedName name="Mb" localSheetId="5">[102]Timesheet!#REF!</definedName>
    <definedName name="Mb">[102]Timesheet!#REF!</definedName>
    <definedName name="Mb_v" localSheetId="5">[102]Timesheet!#REF!</definedName>
    <definedName name="Mb_v">[102]Timesheet!#REF!</definedName>
    <definedName name="mb100_3" localSheetId="5">[66]Costing!#REF!</definedName>
    <definedName name="mb100_3">[66]Costing!#REF!</definedName>
    <definedName name="MB1000F" localSheetId="3">#REF!</definedName>
    <definedName name="MB1000F" localSheetId="4">#REF!</definedName>
    <definedName name="MB1000F" localSheetId="5">#REF!</definedName>
    <definedName name="MB1000F">#REF!</definedName>
    <definedName name="MB1000M" localSheetId="5">#REF!</definedName>
    <definedName name="MB1000M">#REF!</definedName>
    <definedName name="MB1000M1" localSheetId="5">#REF!</definedName>
    <definedName name="MB1000M1">#REF!</definedName>
    <definedName name="MB1000MA" localSheetId="5">#REF!</definedName>
    <definedName name="MB1000MA">#REF!</definedName>
    <definedName name="MB100A" localSheetId="5">#REF!</definedName>
    <definedName name="MB100A">#REF!</definedName>
    <definedName name="MB100AS" localSheetId="5">#REF!</definedName>
    <definedName name="MB100AS">#REF!</definedName>
    <definedName name="MB100F" localSheetId="5">#REF!</definedName>
    <definedName name="MB100F">#REF!</definedName>
    <definedName name="MB100FF" localSheetId="5">[24]Costing!#REF!</definedName>
    <definedName name="MB100FF">[24]Costing!#REF!</definedName>
    <definedName name="MB100FFS" localSheetId="3">#REF!</definedName>
    <definedName name="MB100FFS" localSheetId="4">#REF!</definedName>
    <definedName name="MB100FFS" localSheetId="5">#REF!</definedName>
    <definedName name="MB100FFS">#REF!</definedName>
    <definedName name="mb100fg" localSheetId="3">[24]Costing!#REF!</definedName>
    <definedName name="mb100fg" localSheetId="4">[24]Costing!#REF!</definedName>
    <definedName name="mb100fg" localSheetId="5">[24]Costing!#REF!</definedName>
    <definedName name="mb100fg">[24]Costing!#REF!</definedName>
    <definedName name="mb100fs" localSheetId="3">#REF!</definedName>
    <definedName name="mb100fs" localSheetId="4">#REF!</definedName>
    <definedName name="mb100fs" localSheetId="5">#REF!</definedName>
    <definedName name="mb100fs">#REF!</definedName>
    <definedName name="mb100fsS" localSheetId="5">#REF!</definedName>
    <definedName name="mb100fsS">#REF!</definedName>
    <definedName name="mb100p" localSheetId="5">#REF!</definedName>
    <definedName name="mb100p">#REF!</definedName>
    <definedName name="MB100PA" localSheetId="5">#REF!</definedName>
    <definedName name="MB100PA">#REF!</definedName>
    <definedName name="MB100S" localSheetId="5">#REF!</definedName>
    <definedName name="MB100S">#REF!</definedName>
    <definedName name="mb100s_3" localSheetId="5">[66]Costing!#REF!</definedName>
    <definedName name="mb100s_3">[66]Costing!#REF!</definedName>
    <definedName name="MB100S1" localSheetId="3">#REF!</definedName>
    <definedName name="MB100S1" localSheetId="4">#REF!</definedName>
    <definedName name="MB100S1" localSheetId="5">#REF!</definedName>
    <definedName name="MB100S1">#REF!</definedName>
    <definedName name="MB100S1S" localSheetId="5">#REF!</definedName>
    <definedName name="MB100S1S">#REF!</definedName>
    <definedName name="MB100SF" localSheetId="5">#REF!</definedName>
    <definedName name="MB100SF">#REF!</definedName>
    <definedName name="MB100SS" localSheetId="5">#REF!</definedName>
    <definedName name="MB100SS">#REF!</definedName>
    <definedName name="MB100T" localSheetId="5">#REF!</definedName>
    <definedName name="MB100T">#REF!</definedName>
    <definedName name="MB100T1" localSheetId="5">#REF!</definedName>
    <definedName name="MB100T1">#REF!</definedName>
    <definedName name="mb100tg" localSheetId="5">[24]Costing!#REF!</definedName>
    <definedName name="mb100tg">[24]Costing!#REF!</definedName>
    <definedName name="MB100TS" localSheetId="3">#REF!</definedName>
    <definedName name="MB100TS" localSheetId="4">#REF!</definedName>
    <definedName name="MB100TS" localSheetId="5">#REF!</definedName>
    <definedName name="MB100TS">#REF!</definedName>
    <definedName name="MB100TSS" localSheetId="5">#REF!</definedName>
    <definedName name="MB100TSS">#REF!</definedName>
    <definedName name="MB100W" localSheetId="5">#REF!</definedName>
    <definedName name="MB100W">#REF!</definedName>
    <definedName name="MB100WA" localSheetId="5">#REF!</definedName>
    <definedName name="MB100WA">#REF!</definedName>
    <definedName name="MB100WF" localSheetId="5">#REF!</definedName>
    <definedName name="MB100WF">#REF!</definedName>
    <definedName name="MB100WFA" localSheetId="5">#REF!</definedName>
    <definedName name="MB100WFA">#REF!</definedName>
    <definedName name="MB1200M1" localSheetId="5">#REF!</definedName>
    <definedName name="MB1200M1">#REF!</definedName>
    <definedName name="mb125_4" localSheetId="5">[66]Costing!#REF!</definedName>
    <definedName name="mb125_4">[66]Costing!#REF!</definedName>
    <definedName name="MB125A" localSheetId="3">#REF!</definedName>
    <definedName name="MB125A" localSheetId="4">#REF!</definedName>
    <definedName name="MB125A" localSheetId="5">#REF!</definedName>
    <definedName name="MB125A">#REF!</definedName>
    <definedName name="MB125AS" localSheetId="5">#REF!</definedName>
    <definedName name="MB125AS">#REF!</definedName>
    <definedName name="MB125C" localSheetId="5">#REF!</definedName>
    <definedName name="MB125C">#REF!</definedName>
    <definedName name="MB125Cs" localSheetId="5">#REF!</definedName>
    <definedName name="MB125Cs">#REF!</definedName>
    <definedName name="mb125fs" localSheetId="5">#REF!</definedName>
    <definedName name="mb125fs">#REF!</definedName>
    <definedName name="mb125fsS" localSheetId="5">#REF!</definedName>
    <definedName name="mb125fsS">#REF!</definedName>
    <definedName name="MB125M" localSheetId="5">#REF!</definedName>
    <definedName name="MB125M">#REF!</definedName>
    <definedName name="MB125Ms" localSheetId="5">#REF!</definedName>
    <definedName name="MB125Ms">#REF!</definedName>
    <definedName name="MB125S" localSheetId="5">#REF!</definedName>
    <definedName name="MB125S">#REF!</definedName>
    <definedName name="MB125SS" localSheetId="5">#REF!</definedName>
    <definedName name="MB125SS">#REF!</definedName>
    <definedName name="MB125TS" localSheetId="5">#REF!</definedName>
    <definedName name="MB125TS">#REF!</definedName>
    <definedName name="MB125TSS" localSheetId="5">#REF!</definedName>
    <definedName name="MB125TSS">#REF!</definedName>
    <definedName name="MB160A" localSheetId="5">#REF!</definedName>
    <definedName name="MB160A">#REF!</definedName>
    <definedName name="MB160AS" localSheetId="5">#REF!</definedName>
    <definedName name="MB160AS">#REF!</definedName>
    <definedName name="MB160F" localSheetId="5">[24]Costing!#REF!</definedName>
    <definedName name="MB160F">[24]Costing!#REF!</definedName>
    <definedName name="mb160fg" localSheetId="5">[24]Costing!#REF!</definedName>
    <definedName name="mb160fg">[24]Costing!#REF!</definedName>
    <definedName name="mb160p" localSheetId="3">#REF!</definedName>
    <definedName name="mb160p" localSheetId="4">#REF!</definedName>
    <definedName name="mb160p" localSheetId="5">#REF!</definedName>
    <definedName name="mb160p">#REF!</definedName>
    <definedName name="MB160PA" localSheetId="5">#REF!</definedName>
    <definedName name="MB160PA">#REF!</definedName>
    <definedName name="mb160sf" localSheetId="5">#REF!</definedName>
    <definedName name="mb160sf">#REF!</definedName>
    <definedName name="MB160SS" localSheetId="5">#REF!</definedName>
    <definedName name="MB160SS">#REF!</definedName>
    <definedName name="MB160T" localSheetId="5">#REF!</definedName>
    <definedName name="MB160T">#REF!</definedName>
    <definedName name="mb160tg" localSheetId="5">[24]Costing!#REF!</definedName>
    <definedName name="mb160tg">[24]Costing!#REF!</definedName>
    <definedName name="mb200_3" localSheetId="5">[66]Costing!#REF!</definedName>
    <definedName name="mb200_3">[66]Costing!#REF!</definedName>
    <definedName name="mb200_4" localSheetId="5">[66]Costing!#REF!</definedName>
    <definedName name="mb200_4">[66]Costing!#REF!</definedName>
    <definedName name="MB200A" localSheetId="3">#REF!</definedName>
    <definedName name="MB200A" localSheetId="4">#REF!</definedName>
    <definedName name="MB200A" localSheetId="5">#REF!</definedName>
    <definedName name="MB200A">#REF!</definedName>
    <definedName name="MB200AS" localSheetId="5">#REF!</definedName>
    <definedName name="MB200AS">#REF!</definedName>
    <definedName name="MB200C" localSheetId="5">#REF!</definedName>
    <definedName name="MB200C">#REF!</definedName>
    <definedName name="MB200Cs" localSheetId="5">#REF!</definedName>
    <definedName name="MB200Cs">#REF!</definedName>
    <definedName name="MB200FS" localSheetId="5">#REF!</definedName>
    <definedName name="MB200FS">#REF!</definedName>
    <definedName name="MB200G" localSheetId="5">[22]GE!#REF!</definedName>
    <definedName name="MB200G">[22]GE!#REF!</definedName>
    <definedName name="MB200M" localSheetId="3">#REF!</definedName>
    <definedName name="MB200M" localSheetId="4">#REF!</definedName>
    <definedName name="MB200M" localSheetId="5">#REF!</definedName>
    <definedName name="MB200M">#REF!</definedName>
    <definedName name="MB200M1" localSheetId="5">#REF!</definedName>
    <definedName name="MB200M1">#REF!</definedName>
    <definedName name="MB200S" localSheetId="5">#REF!</definedName>
    <definedName name="MB200S">#REF!</definedName>
    <definedName name="MB200SS" localSheetId="5">#REF!</definedName>
    <definedName name="MB200SS">#REF!</definedName>
    <definedName name="MB200T" localSheetId="5">#REF!</definedName>
    <definedName name="MB200T">#REF!</definedName>
    <definedName name="MB200T1" localSheetId="5">#REF!</definedName>
    <definedName name="MB200T1">#REF!</definedName>
    <definedName name="mb200tg" localSheetId="5">[24]Costing!#REF!</definedName>
    <definedName name="mb200tg">[24]Costing!#REF!</definedName>
    <definedName name="MB200TS" localSheetId="3">#REF!</definedName>
    <definedName name="MB200TS" localSheetId="4">#REF!</definedName>
    <definedName name="MB200TS" localSheetId="5">#REF!</definedName>
    <definedName name="MB200TS">#REF!</definedName>
    <definedName name="MB200TSS" localSheetId="5">#REF!</definedName>
    <definedName name="MB200TSS">#REF!</definedName>
    <definedName name="mb250_3" localSheetId="5">[66]Costing!#REF!</definedName>
    <definedName name="mb250_3">[66]Costing!#REF!</definedName>
    <definedName name="mb250_4" localSheetId="5">[66]Costing!#REF!</definedName>
    <definedName name="mb250_4">[66]Costing!#REF!</definedName>
    <definedName name="MB250A" localSheetId="3">#REF!</definedName>
    <definedName name="MB250A" localSheetId="4">#REF!</definedName>
    <definedName name="MB250A" localSheetId="5">#REF!</definedName>
    <definedName name="MB250A">#REF!</definedName>
    <definedName name="MB250AS" localSheetId="5">#REF!</definedName>
    <definedName name="MB250AS">#REF!</definedName>
    <definedName name="MB250C" localSheetId="5">#REF!</definedName>
    <definedName name="MB250C">#REF!</definedName>
    <definedName name="MB250Cs" localSheetId="5">#REF!</definedName>
    <definedName name="MB250Cs">#REF!</definedName>
    <definedName name="mb250f" localSheetId="5">#REF!</definedName>
    <definedName name="mb250f">#REF!</definedName>
    <definedName name="MB250M" localSheetId="5">#REF!</definedName>
    <definedName name="MB250M">#REF!</definedName>
    <definedName name="MB250M1" localSheetId="5">#REF!</definedName>
    <definedName name="MB250M1">#REF!</definedName>
    <definedName name="MB250MC" localSheetId="5">#REF!</definedName>
    <definedName name="MB250MC">#REF!</definedName>
    <definedName name="MB250MCA" localSheetId="5">#REF!</definedName>
    <definedName name="MB250MCA">#REF!</definedName>
    <definedName name="MB250Ms" localSheetId="5">#REF!</definedName>
    <definedName name="MB250Ms">#REF!</definedName>
    <definedName name="MB250S" localSheetId="5">#REF!</definedName>
    <definedName name="MB250S">#REF!</definedName>
    <definedName name="MB250SS" localSheetId="5">#REF!</definedName>
    <definedName name="MB250SS">#REF!</definedName>
    <definedName name="MB250T" localSheetId="5">#REF!</definedName>
    <definedName name="MB250T">#REF!</definedName>
    <definedName name="MB250T1" localSheetId="5">#REF!</definedName>
    <definedName name="MB250T1">#REF!</definedName>
    <definedName name="MB250TA" localSheetId="5">#REF!</definedName>
    <definedName name="MB250TA">#REF!</definedName>
    <definedName name="MB250TAS" localSheetId="5">#REF!</definedName>
    <definedName name="MB250TAS">#REF!</definedName>
    <definedName name="MB250TS" localSheetId="5">#REF!</definedName>
    <definedName name="MB250TS">#REF!</definedName>
    <definedName name="MB250TSS" localSheetId="5">#REF!</definedName>
    <definedName name="MB250TSS">#REF!</definedName>
    <definedName name="mb400_3" localSheetId="5">[66]Costing!#REF!</definedName>
    <definedName name="mb400_3">[66]Costing!#REF!</definedName>
    <definedName name="MB400A" localSheetId="3">#REF!</definedName>
    <definedName name="MB400A" localSheetId="4">#REF!</definedName>
    <definedName name="MB400A" localSheetId="5">#REF!</definedName>
    <definedName name="MB400A">#REF!</definedName>
    <definedName name="MB400AS" localSheetId="5">#REF!</definedName>
    <definedName name="MB400AS">#REF!</definedName>
    <definedName name="mb400c" localSheetId="5">#REF!</definedName>
    <definedName name="mb400c">#REF!</definedName>
    <definedName name="mb400c1" localSheetId="5">#REF!</definedName>
    <definedName name="mb400c1">#REF!</definedName>
    <definedName name="MB400CS" localSheetId="5">#REF!</definedName>
    <definedName name="MB400CS">#REF!</definedName>
    <definedName name="mb400e" localSheetId="5">#REF!</definedName>
    <definedName name="mb400e">#REF!</definedName>
    <definedName name="mb400eS" localSheetId="5">#REF!</definedName>
    <definedName name="mb400eS">#REF!</definedName>
    <definedName name="mb400f" localSheetId="5">#REF!</definedName>
    <definedName name="mb400f">#REF!</definedName>
    <definedName name="MB400FD">[31]MG!$C$86</definedName>
    <definedName name="mb400ff" localSheetId="3">#REF!</definedName>
    <definedName name="mb400ff" localSheetId="4">#REF!</definedName>
    <definedName name="mb400ff" localSheetId="5">#REF!</definedName>
    <definedName name="mb400ff">#REF!</definedName>
    <definedName name="mb400ffS" localSheetId="5">#REF!</definedName>
    <definedName name="mb400ffS">#REF!</definedName>
    <definedName name="mb400fg" localSheetId="5">[24]Costing!#REF!</definedName>
    <definedName name="mb400fg">[24]Costing!#REF!</definedName>
    <definedName name="MB400FS" localSheetId="3">#REF!</definedName>
    <definedName name="MB400FS" localSheetId="4">#REF!</definedName>
    <definedName name="MB400FS" localSheetId="5">#REF!</definedName>
    <definedName name="MB400FS">#REF!</definedName>
    <definedName name="mb400fsS" localSheetId="5">#REF!</definedName>
    <definedName name="mb400fsS">#REF!</definedName>
    <definedName name="MB400M" localSheetId="5">#REF!</definedName>
    <definedName name="MB400M">#REF!</definedName>
    <definedName name="MB400M1" localSheetId="5">#REF!</definedName>
    <definedName name="MB400M1">#REF!</definedName>
    <definedName name="MB400MA" localSheetId="5">#REF!</definedName>
    <definedName name="MB400MA">#REF!</definedName>
    <definedName name="MB400MC" localSheetId="5">#REF!</definedName>
    <definedName name="MB400MC">#REF!</definedName>
    <definedName name="MB400MCA" localSheetId="5">#REF!</definedName>
    <definedName name="MB400MCA">#REF!</definedName>
    <definedName name="MB400Ms" localSheetId="5">#REF!</definedName>
    <definedName name="MB400Ms">#REF!</definedName>
    <definedName name="MB400S" localSheetId="5">#REF!</definedName>
    <definedName name="MB400S">#REF!</definedName>
    <definedName name="MB400SA" localSheetId="5">#REF!</definedName>
    <definedName name="MB400SA">#REF!</definedName>
    <definedName name="MB400SS" localSheetId="5">#REF!</definedName>
    <definedName name="MB400SS">#REF!</definedName>
    <definedName name="MB400T">[25]Costing!$B$13</definedName>
    <definedName name="mb400t1" localSheetId="3">#REF!</definedName>
    <definedName name="mb400t1" localSheetId="4">#REF!</definedName>
    <definedName name="mb400t1" localSheetId="5">#REF!</definedName>
    <definedName name="mb400t1">#REF!</definedName>
    <definedName name="MB400TA" localSheetId="5">#REF!</definedName>
    <definedName name="MB400TA">#REF!</definedName>
    <definedName name="MB400TAS" localSheetId="5">#REF!</definedName>
    <definedName name="MB400TAS">#REF!</definedName>
    <definedName name="mb400tg" localSheetId="5">[24]Costing!#REF!</definedName>
    <definedName name="mb400tg">[24]Costing!#REF!</definedName>
    <definedName name="MB400TS" localSheetId="3">#REF!</definedName>
    <definedName name="MB400TS" localSheetId="4">#REF!</definedName>
    <definedName name="MB400TS" localSheetId="5">#REF!</definedName>
    <definedName name="MB400TS">#REF!</definedName>
    <definedName name="MB400TSS" localSheetId="5">#REF!</definedName>
    <definedName name="MB400TSS">#REF!</definedName>
    <definedName name="MB630A" localSheetId="5">#REF!</definedName>
    <definedName name="MB630A">#REF!</definedName>
    <definedName name="MB630AS" localSheetId="5">#REF!</definedName>
    <definedName name="MB630AS">#REF!</definedName>
    <definedName name="mb630d" localSheetId="5">[24]Costing!#REF!</definedName>
    <definedName name="mb630d">[24]Costing!#REF!</definedName>
    <definedName name="mb630ds" localSheetId="3">#REF!</definedName>
    <definedName name="mb630ds" localSheetId="4">#REF!</definedName>
    <definedName name="mb630ds" localSheetId="5">#REF!</definedName>
    <definedName name="mb630ds">#REF!</definedName>
    <definedName name="mb630e" localSheetId="5">#REF!</definedName>
    <definedName name="mb630e">#REF!</definedName>
    <definedName name="mb630eS" localSheetId="5">#REF!</definedName>
    <definedName name="mb630eS">#REF!</definedName>
    <definedName name="mb630eS\" localSheetId="5">#REF!</definedName>
    <definedName name="mb630eS\">#REF!</definedName>
    <definedName name="MB630F" localSheetId="5">#REF!</definedName>
    <definedName name="MB630F">#REF!</definedName>
    <definedName name="MB630FA" localSheetId="5">#REF!</definedName>
    <definedName name="MB630FA">#REF!</definedName>
    <definedName name="MB630M" localSheetId="5">#REF!</definedName>
    <definedName name="MB630M">#REF!</definedName>
    <definedName name="MB630MA" localSheetId="5">#REF!</definedName>
    <definedName name="MB630MA">#REF!</definedName>
    <definedName name="MB630MC" localSheetId="5">#REF!</definedName>
    <definedName name="MB630MC">#REF!</definedName>
    <definedName name="MB630MCA" localSheetId="5">#REF!</definedName>
    <definedName name="MB630MCA">#REF!</definedName>
    <definedName name="MB630S" localSheetId="5">#REF!</definedName>
    <definedName name="MB630S">#REF!</definedName>
    <definedName name="MB630SA" localSheetId="5">#REF!</definedName>
    <definedName name="MB630SA">#REF!</definedName>
    <definedName name="MB630SS" localSheetId="5">#REF!</definedName>
    <definedName name="MB630SS">#REF!</definedName>
    <definedName name="MB630U" localSheetId="5">#REF!</definedName>
    <definedName name="MB630U">#REF!</definedName>
    <definedName name="MB630UA" localSheetId="5">#REF!</definedName>
    <definedName name="MB630UA">#REF!</definedName>
    <definedName name="MB63T" localSheetId="5">#REF!</definedName>
    <definedName name="MB63T">#REF!</definedName>
    <definedName name="mb800_3" localSheetId="5">[66]Costing!#REF!</definedName>
    <definedName name="mb800_3">[66]Costing!#REF!</definedName>
    <definedName name="MB800A" localSheetId="3">#REF!</definedName>
    <definedName name="MB800A" localSheetId="4">#REF!</definedName>
    <definedName name="MB800A" localSheetId="5">#REF!</definedName>
    <definedName name="MB800A">#REF!</definedName>
    <definedName name="MB800AS" localSheetId="5">#REF!</definedName>
    <definedName name="MB800AS">#REF!</definedName>
    <definedName name="MB800F">[23]Cost_any!$B$31</definedName>
    <definedName name="MB800M" localSheetId="3">#REF!</definedName>
    <definedName name="MB800M" localSheetId="4">#REF!</definedName>
    <definedName name="MB800M" localSheetId="5">#REF!</definedName>
    <definedName name="MB800M">#REF!</definedName>
    <definedName name="MB800M1" localSheetId="5">#REF!</definedName>
    <definedName name="MB800M1">#REF!</definedName>
    <definedName name="MB800MA" localSheetId="5">#REF!</definedName>
    <definedName name="MB800MA">#REF!</definedName>
    <definedName name="MB800S" localSheetId="5">#REF!</definedName>
    <definedName name="MB800S">#REF!</definedName>
    <definedName name="MB800SS" localSheetId="5">#REF!</definedName>
    <definedName name="MB800SS">#REF!</definedName>
    <definedName name="MB800T" localSheetId="5">#REF!</definedName>
    <definedName name="MB800T">#REF!</definedName>
    <definedName name="mb800te" localSheetId="5">[24]Costing!#REF!</definedName>
    <definedName name="mb800te">[24]Costing!#REF!</definedName>
    <definedName name="mb800teg" localSheetId="5">[24]Costing!#REF!</definedName>
    <definedName name="mb800teg">[24]Costing!#REF!</definedName>
    <definedName name="mb800tg" localSheetId="5">[24]Costing!#REF!</definedName>
    <definedName name="mb800tg">[24]Costing!#REF!</definedName>
    <definedName name="Mc" localSheetId="5">[102]Timesheet!#REF!</definedName>
    <definedName name="Mc">[102]Timesheet!#REF!</definedName>
    <definedName name="Mc_v" localSheetId="5">[102]Timesheet!#REF!</definedName>
    <definedName name="Mc_v">[102]Timesheet!#REF!</definedName>
    <definedName name="MC20D" localSheetId="3">#REF!</definedName>
    <definedName name="MC20D" localSheetId="4">#REF!</definedName>
    <definedName name="MC20D" localSheetId="5">#REF!</definedName>
    <definedName name="MC20D">#REF!</definedName>
    <definedName name="MC32F" localSheetId="5">#REF!</definedName>
    <definedName name="MC32F">#REF!</definedName>
    <definedName name="mcb32f" localSheetId="5">#REF!</definedName>
    <definedName name="mcb32f">#REF!</definedName>
    <definedName name="MCB32S" localSheetId="5">#REF!</definedName>
    <definedName name="MCB32S">#REF!</definedName>
    <definedName name="MCB32T" localSheetId="5">#REF!</definedName>
    <definedName name="MCB32T">#REF!</definedName>
    <definedName name="mcb40f" localSheetId="5">#REF!</definedName>
    <definedName name="mcb40f">#REF!</definedName>
    <definedName name="MCB4D" localSheetId="5">#REF!</definedName>
    <definedName name="MCB4D">#REF!</definedName>
    <definedName name="MCB4F" localSheetId="5">#REF!</definedName>
    <definedName name="MCB4F">#REF!</definedName>
    <definedName name="mcb63f" localSheetId="5">#REF!</definedName>
    <definedName name="mcb63f">#REF!</definedName>
    <definedName name="MCB63T" localSheetId="5">#REF!</definedName>
    <definedName name="MCB63T">#REF!</definedName>
    <definedName name="mcc1_abb_fab" localSheetId="5">[20]Mat_Cost!#REF!</definedName>
    <definedName name="mcc1_abb_fab">[20]Mat_Cost!#REF!</definedName>
    <definedName name="mcc1_abb_mat" localSheetId="5">[20]Mat_Cost!#REF!</definedName>
    <definedName name="mcc1_abb_mat">[20]Mat_Cost!#REF!</definedName>
    <definedName name="mcc1_mg_fab" localSheetId="5">[20]Mat_Cost!#REF!</definedName>
    <definedName name="mcc1_mg_fab">[20]Mat_Cost!#REF!</definedName>
    <definedName name="mcc1_mg_mat" localSheetId="5">[20]Mat_Cost!#REF!</definedName>
    <definedName name="mcc1_mg_mat">[20]Mat_Cost!#REF!</definedName>
    <definedName name="mcc1a_abb_fab" localSheetId="5">[20]Mat_Cost!#REF!</definedName>
    <definedName name="mcc1a_abb_fab">[20]Mat_Cost!#REF!</definedName>
    <definedName name="mcc1a_abb_mat" localSheetId="5">[20]Mat_Cost!#REF!</definedName>
    <definedName name="mcc1a_abb_mat">[20]Mat_Cost!#REF!</definedName>
    <definedName name="mcc1a_mg_fab" localSheetId="5">[20]Mat_Cost!#REF!</definedName>
    <definedName name="mcc1a_mg_fab">[20]Mat_Cost!#REF!</definedName>
    <definedName name="mcc1a_mg_mat" localSheetId="5">[20]Mat_Cost!#REF!</definedName>
    <definedName name="mcc1a_mg_mat">[20]Mat_Cost!#REF!</definedName>
    <definedName name="mcc2_abb_fab" localSheetId="5">[20]Mat_Cost!#REF!</definedName>
    <definedName name="mcc2_abb_fab">[20]Mat_Cost!#REF!</definedName>
    <definedName name="mcc2_abb_mat" localSheetId="5">[20]Mat_Cost!#REF!</definedName>
    <definedName name="mcc2_abb_mat">[20]Mat_Cost!#REF!</definedName>
    <definedName name="mcc2_mg_fab" localSheetId="5">[20]Mat_Cost!#REF!</definedName>
    <definedName name="mcc2_mg_fab">[20]Mat_Cost!#REF!</definedName>
    <definedName name="mcc2_mg_mat" localSheetId="5">[20]Mat_Cost!#REF!</definedName>
    <definedName name="mcc2_mg_mat">[20]Mat_Cost!#REF!</definedName>
    <definedName name="mcc3_abb_fab" localSheetId="5">[20]Mat_Cost!#REF!</definedName>
    <definedName name="mcc3_abb_fab">[20]Mat_Cost!#REF!</definedName>
    <definedName name="mcc3_abb_mat" localSheetId="5">[20]Mat_Cost!#REF!</definedName>
    <definedName name="mcc3_abb_mat">[20]Mat_Cost!#REF!</definedName>
    <definedName name="mcc3_mg_fab" localSheetId="5">[20]Mat_Cost!#REF!</definedName>
    <definedName name="mcc3_mg_fab">[20]Mat_Cost!#REF!</definedName>
    <definedName name="mcc3_mg_mat" localSheetId="5">[20]Mat_Cost!#REF!</definedName>
    <definedName name="mcc3_mg_mat">[20]Mat_Cost!#REF!</definedName>
    <definedName name="MCCB100" localSheetId="5">[20]Cost_Any.!#REF!</definedName>
    <definedName name="MCCB100">[20]Cost_Any.!#REF!</definedName>
    <definedName name="MCCB125" localSheetId="5">[20]Cost_Any.!#REF!</definedName>
    <definedName name="MCCB125">[20]Cost_Any.!#REF!</definedName>
    <definedName name="MCCB200" localSheetId="5">[20]Cost_Any.!#REF!</definedName>
    <definedName name="MCCB200">[20]Cost_Any.!#REF!</definedName>
    <definedName name="MCCB32" localSheetId="5">[20]Cost_Any.!#REF!</definedName>
    <definedName name="MCCB32">[20]Cost_Any.!#REF!</definedName>
    <definedName name="Md" localSheetId="5">[102]Timesheet!#REF!</definedName>
    <definedName name="Md">[102]Timesheet!#REF!</definedName>
    <definedName name="MDM" localSheetId="3">#REF!</definedName>
    <definedName name="MDM" localSheetId="4">#REF!</definedName>
    <definedName name="MDM" localSheetId="5">#REF!</definedName>
    <definedName name="MDM">#REF!</definedName>
    <definedName name="MDMK" localSheetId="5">#REF!</definedName>
    <definedName name="MDMK">#REF!</definedName>
    <definedName name="MDMP" localSheetId="5">#REF!</definedName>
    <definedName name="MDMP">#REF!</definedName>
    <definedName name="MDR">[31]MG!$D$214</definedName>
    <definedName name="Mechanical" localSheetId="3">[37]Detail!#REF!</definedName>
    <definedName name="Mechanical" localSheetId="4">[37]Detail!#REF!</definedName>
    <definedName name="Mechanical" localSheetId="5">[37]Detail!#REF!</definedName>
    <definedName name="Mechanical">[37]Detail!#REF!</definedName>
    <definedName name="meest" localSheetId="3">#REF!</definedName>
    <definedName name="meest" localSheetId="4">#REF!</definedName>
    <definedName name="meest" localSheetId="5">#REF!</definedName>
    <definedName name="meest">#REF!</definedName>
    <definedName name="mehead" localSheetId="5">#REF!</definedName>
    <definedName name="mehead">#REF!</definedName>
    <definedName name="MENU" localSheetId="5">#REF!</definedName>
    <definedName name="MENU">#REF!</definedName>
    <definedName name="MENU2" localSheetId="5">[1]電気設備表!#REF!</definedName>
    <definedName name="MENU2">[1]電気設備表!#REF!</definedName>
    <definedName name="MENU3" localSheetId="5">[1]電気設備表!#REF!</definedName>
    <definedName name="MENU3">[1]電気設備表!#REF!</definedName>
    <definedName name="MER" localSheetId="3">'[123]Project Budget Worksheet'!$A$1:$H$106</definedName>
    <definedName name="MER" localSheetId="4">'[123]Project Budget Worksheet'!$A$1:$H$106</definedName>
    <definedName name="MER">'[124]Project Budget Worksheet'!$A$1:$H$106</definedName>
    <definedName name="MF" localSheetId="3">#REF!</definedName>
    <definedName name="MF" localSheetId="4">#REF!</definedName>
    <definedName name="MF" localSheetId="5">#REF!</definedName>
    <definedName name="MF">#REF!</definedName>
    <definedName name="MF___0" localSheetId="5">#REF!</definedName>
    <definedName name="MF___0">#REF!</definedName>
    <definedName name="MF___13" localSheetId="5">#REF!</definedName>
    <definedName name="MF___13">#REF!</definedName>
    <definedName name="mff" localSheetId="5">#REF!</definedName>
    <definedName name="mff">#REF!</definedName>
    <definedName name="MG125TPMCCB" localSheetId="5">#REF!</definedName>
    <definedName name="MG125TPMCCB">#REF!</definedName>
    <definedName name="MG12ACON" localSheetId="5">#REF!</definedName>
    <definedName name="MG12ACON">#REF!</definedName>
    <definedName name="MG18ACON" localSheetId="5">#REF!</definedName>
    <definedName name="MG18ACON">#REF!</definedName>
    <definedName name="MG1TO3" localSheetId="5">#REF!</definedName>
    <definedName name="MG1TO3">#REF!</definedName>
    <definedName name="MG250AMCCB" localSheetId="5">[24]Costing!#REF!</definedName>
    <definedName name="MG250AMCCB">[24]Costing!#REF!</definedName>
    <definedName name="MG25ACON" localSheetId="3">#REF!</definedName>
    <definedName name="MG25ACON" localSheetId="4">#REF!</definedName>
    <definedName name="MG25ACON" localSheetId="5">#REF!</definedName>
    <definedName name="MG25ACON">#REF!</definedName>
    <definedName name="MG400AMCCB" localSheetId="3">[24]Costing!#REF!</definedName>
    <definedName name="MG400AMCCB" localSheetId="4">[24]Costing!#REF!</definedName>
    <definedName name="MG400AMCCB" localSheetId="5">[24]Costing!#REF!</definedName>
    <definedName name="MG400AMCCB">[24]Costing!#REF!</definedName>
    <definedName name="MG630AMCCB" localSheetId="5">[24]Costing!#REF!</definedName>
    <definedName name="MG630AMCCB">[24]Costing!#REF!</definedName>
    <definedName name="MG630AMCCBA" localSheetId="5">[24]Costing!#REF!</definedName>
    <definedName name="MG630AMCCBA">[24]Costing!#REF!</definedName>
    <definedName name="MG63AMCCB" localSheetId="5">[24]Costing!#REF!</definedName>
    <definedName name="MG63AMCCB">[24]Costing!#REF!</definedName>
    <definedName name="MG7.5" localSheetId="3">#REF!</definedName>
    <definedName name="MG7.5" localSheetId="4">#REF!</definedName>
    <definedName name="MG7.5" localSheetId="5">#REF!</definedName>
    <definedName name="MG7.5">#REF!</definedName>
    <definedName name="mg70acon" localSheetId="3">[24]Costing!#REF!</definedName>
    <definedName name="mg70acon" localSheetId="4">[24]Costing!#REF!</definedName>
    <definedName name="mg70acon" localSheetId="5">[24]Costing!#REF!</definedName>
    <definedName name="mg70acon">[24]Costing!#REF!</definedName>
    <definedName name="MG800AMCCB" localSheetId="5">[24]Costing!#REF!</definedName>
    <definedName name="MG800AMCCB">[24]Costing!#REF!</definedName>
    <definedName name="MG9ACON" localSheetId="3">#REF!</definedName>
    <definedName name="MG9ACON" localSheetId="4">#REF!</definedName>
    <definedName name="MG9ACON" localSheetId="5">#REF!</definedName>
    <definedName name="MG9ACON">#REF!</definedName>
    <definedName name="mgf" localSheetId="5">#REF!</definedName>
    <definedName name="mgf">#REF!</definedName>
    <definedName name="mgmcc1mat" localSheetId="5">[20]Mat_Cost!#REF!</definedName>
    <definedName name="mgmcc1mat">[20]Mat_Cost!#REF!</definedName>
    <definedName name="Mhpc" localSheetId="3">[102]Timesheet!#REF!:[102]Timesheet!#REF!</definedName>
    <definedName name="Mhpc" localSheetId="4">[102]Timesheet!#REF!:[102]Timesheet!#REF!</definedName>
    <definedName name="Mhpc" localSheetId="5">[102]Timesheet!#REF!:[102]Timesheet!#REF!</definedName>
    <definedName name="Mhpc">[102]Timesheet!#REF!:[102]Timesheet!#REF!</definedName>
    <definedName name="Mhpipd" localSheetId="3">[102]Timesheet!#REF!</definedName>
    <definedName name="Mhpipd" localSheetId="4">[102]Timesheet!#REF!</definedName>
    <definedName name="Mhpipd" localSheetId="5">[102]Timesheet!#REF!</definedName>
    <definedName name="Mhpipd">[102]Timesheet!#REF!</definedName>
    <definedName name="Mhps" localSheetId="5">[102]Timesheet!#REF!</definedName>
    <definedName name="Mhps">[102]Timesheet!#REF!</definedName>
    <definedName name="MI" localSheetId="3">#REF!</definedName>
    <definedName name="MI" localSheetId="4">#REF!</definedName>
    <definedName name="MI" localSheetId="5">#REF!</definedName>
    <definedName name="MI">#REF!</definedName>
    <definedName name="MI_100" localSheetId="5">#REF!</definedName>
    <definedName name="MI_100">#REF!</definedName>
    <definedName name="MI_160" localSheetId="5">#REF!</definedName>
    <definedName name="MI_160">#REF!</definedName>
    <definedName name="MI_250" localSheetId="5">#REF!</definedName>
    <definedName name="MI_250">#REF!</definedName>
    <definedName name="mico3485" localSheetId="5">#REF!</definedName>
    <definedName name="mico3485">#REF!</definedName>
    <definedName name="MIL" localSheetId="5">#REF!</definedName>
    <definedName name="MIL">#REF!</definedName>
    <definedName name="Mipc" localSheetId="3">[102]Timesheet!#REF!:[102]Timesheet!#REF!</definedName>
    <definedName name="Mipc" localSheetId="4">[102]Timesheet!#REF!:[102]Timesheet!#REF!</definedName>
    <definedName name="Mipc" localSheetId="5">[102]Timesheet!#REF!:[102]Timesheet!#REF!</definedName>
    <definedName name="Mipc">[102]Timesheet!#REF!:[102]Timesheet!#REF!</definedName>
    <definedName name="Mips" localSheetId="3">[102]Timesheet!#REF!</definedName>
    <definedName name="Mips" localSheetId="4">[102]Timesheet!#REF!</definedName>
    <definedName name="Mips" localSheetId="5">[102]Timesheet!#REF!</definedName>
    <definedName name="Mips">[102]Timesheet!#REF!</definedName>
    <definedName name="MIT" localSheetId="3">#REF!</definedName>
    <definedName name="MIT" localSheetId="4">#REF!</definedName>
    <definedName name="MIT" localSheetId="5">#REF!</definedName>
    <definedName name="MIT">#REF!</definedName>
    <definedName name="Mkt" localSheetId="0" hidden="1">{#N/A,#N/A,FALSE,"VARIATIONS";#N/A,#N/A,FALSE,"BUDGET";#N/A,#N/A,FALSE,"CIVIL QNTY VAR";#N/A,#N/A,FALSE,"SUMMARY";#N/A,#N/A,FALSE,"MATERIAL VAR"}</definedName>
    <definedName name="Mkt" hidden="1">{#N/A,#N/A,FALSE,"VARIATIONS";#N/A,#N/A,FALSE,"BUDGET";#N/A,#N/A,FALSE,"CIVIL QNTY VAR";#N/A,#N/A,FALSE,"SUMMARY";#N/A,#N/A,FALSE,"MATERIAL VAR"}</definedName>
    <definedName name="ML" localSheetId="4">#REF!</definedName>
    <definedName name="ML" localSheetId="5">#REF!</definedName>
    <definedName name="ML">#REF!</definedName>
    <definedName name="MLCP" localSheetId="3">City&amp;" "&amp;State</definedName>
    <definedName name="MLCP" localSheetId="4">City&amp;" "&amp;State</definedName>
    <definedName name="MLCP" localSheetId="0">City&amp;" "&amp;State</definedName>
    <definedName name="MLCP">City&amp;" "&amp;State</definedName>
    <definedName name="MLCP_7" localSheetId="3">City&amp;" "&amp;State</definedName>
    <definedName name="MLCP_7" localSheetId="4">City&amp;" "&amp;State</definedName>
    <definedName name="MLCP_7" localSheetId="0">City&amp;" "&amp;State</definedName>
    <definedName name="MLCP_7">City&amp;" "&amp;State</definedName>
    <definedName name="mldl" localSheetId="0" hidden="1">{#N/A,#N/A,FALSE,"VARIATIONS";#N/A,#N/A,FALSE,"BUDGET";#N/A,#N/A,FALSE,"CIVIL QNTY VAR";#N/A,#N/A,FALSE,"SUMMARY";#N/A,#N/A,FALSE,"MATERIAL VAR"}</definedName>
    <definedName name="mldl" hidden="1">{#N/A,#N/A,FALSE,"VARIATIONS";#N/A,#N/A,FALSE,"BUDGET";#N/A,#N/A,FALSE,"CIVIL QNTY VAR";#N/A,#N/A,FALSE,"SUMMARY";#N/A,#N/A,FALSE,"MATERIAL VAR"}</definedName>
    <definedName name="Mlpc" localSheetId="3">[102]Timesheet!#REF!</definedName>
    <definedName name="Mlpc" localSheetId="4">[102]Timesheet!#REF!</definedName>
    <definedName name="Mlpc" localSheetId="5">[102]Timesheet!#REF!</definedName>
    <definedName name="Mlpc">[102]Timesheet!#REF!</definedName>
    <definedName name="Mlpd" localSheetId="3">[102]Timesheet!#REF!</definedName>
    <definedName name="Mlpd" localSheetId="4">[102]Timesheet!#REF!</definedName>
    <definedName name="Mlpd" localSheetId="5">[102]Timesheet!#REF!</definedName>
    <definedName name="Mlpd">[102]Timesheet!#REF!</definedName>
    <definedName name="Mlps" localSheetId="5">[102]Timesheet!#REF!</definedName>
    <definedName name="Mlps">[102]Timesheet!#REF!</definedName>
    <definedName name="mm" localSheetId="3">#REF!</definedName>
    <definedName name="mm" localSheetId="4">#REF!</definedName>
    <definedName name="mm" localSheetId="5">#REF!</definedName>
    <definedName name="mm">#REF!</definedName>
    <definedName name="MMList" localSheetId="5">#REF!</definedName>
    <definedName name="MMList">#REF!</definedName>
    <definedName name="MMList1" localSheetId="5">#REF!</definedName>
    <definedName name="MMList1">#REF!</definedName>
    <definedName name="MMList2">'[2]Labour Rate '!$B$4:$B$73</definedName>
    <definedName name="MMList3">'[2](M+L)'!$B$4:$B$1071</definedName>
    <definedName name="MO" localSheetId="4">#REF!</definedName>
    <definedName name="MO" localSheetId="5">#REF!</definedName>
    <definedName name="MO">#REF!</definedName>
    <definedName name="Mobile_crane" localSheetId="5">#REF!</definedName>
    <definedName name="Mobile_crane">#REF!</definedName>
    <definedName name="Model_Name">[81]Model!$C$4</definedName>
    <definedName name="Money_type" localSheetId="3">#REF!</definedName>
    <definedName name="Money_type" localSheetId="4">#REF!</definedName>
    <definedName name="Money_type" localSheetId="5">#REF!</definedName>
    <definedName name="Money_type">#REF!</definedName>
    <definedName name="MONTH" localSheetId="5">#REF!</definedName>
    <definedName name="MONTH">#REF!</definedName>
    <definedName name="Month1" localSheetId="5">#REF!</definedName>
    <definedName name="Month1">#REF!</definedName>
    <definedName name="Mot250mccb_a" localSheetId="5">#REF!</definedName>
    <definedName name="Mot250mccb_a">#REF!</definedName>
    <definedName name="MP" localSheetId="5">#REF!</definedName>
    <definedName name="MP">#REF!</definedName>
    <definedName name="MP1.2" localSheetId="5">#REF!</definedName>
    <definedName name="MP1.2">#REF!</definedName>
    <definedName name="MP10A" localSheetId="5">#REF!</definedName>
    <definedName name="MP10A">#REF!</definedName>
    <definedName name="MP11A" localSheetId="5">#REF!</definedName>
    <definedName name="MP11A">#REF!</definedName>
    <definedName name="MP11S" localSheetId="5">#REF!</definedName>
    <definedName name="MP11S">#REF!</definedName>
    <definedName name="MP15S" localSheetId="5">#REF!</definedName>
    <definedName name="MP15S">#REF!</definedName>
    <definedName name="MP1A" localSheetId="5">#REF!</definedName>
    <definedName name="MP1A">#REF!</definedName>
    <definedName name="MP2.5" localSheetId="5">#REF!</definedName>
    <definedName name="MP2.5">#REF!</definedName>
    <definedName name="MP2.5S" localSheetId="5">#REF!</definedName>
    <definedName name="MP2.5S">#REF!</definedName>
    <definedName name="MP3.7" localSheetId="5">#REF!</definedName>
    <definedName name="MP3.7">#REF!</definedName>
    <definedName name="MP3.7S" localSheetId="5">#REF!</definedName>
    <definedName name="MP3.7S">#REF!</definedName>
    <definedName name="MP5A" localSheetId="5">#REF!</definedName>
    <definedName name="MP5A">#REF!</definedName>
    <definedName name="MP7.5" localSheetId="5">#REF!</definedName>
    <definedName name="MP7.5">#REF!</definedName>
    <definedName name="MP7.5S" localSheetId="5">#REF!</definedName>
    <definedName name="MP7.5S">#REF!</definedName>
    <definedName name="MPCB15" localSheetId="5">[20]Cost_Any.!#REF!</definedName>
    <definedName name="MPCB15">[20]Cost_Any.!#REF!</definedName>
    <definedName name="MPCB63" localSheetId="5">[20]Cost_Any.!#REF!</definedName>
    <definedName name="MPCB63">[20]Cost_Any.!#REF!</definedName>
    <definedName name="mr10resi"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0" hidden="1">{#N/A,#N/A,TRUE,"Financials";#N/A,#N/A,TRUE,"Operating Statistics";#N/A,#N/A,TRUE,"Capex &amp; Depreciation";#N/A,#N/A,TRUE,"Debt"}</definedName>
    <definedName name="mr10residen" hidden="1">{#N/A,#N/A,TRUE,"Financials";#N/A,#N/A,TRUE,"Operating Statistics";#N/A,#N/A,TRUE,"Capex &amp; Depreciation";#N/A,#N/A,TRUE,"Debt"}</definedName>
    <definedName name="MS_bar" localSheetId="3">#REF!</definedName>
    <definedName name="MS_bar" localSheetId="4">#REF!</definedName>
    <definedName name="MS_bar" localSheetId="5">#REF!</definedName>
    <definedName name="MS_bar">#REF!</definedName>
    <definedName name="MS_bar_6mm" localSheetId="5">#REF!</definedName>
    <definedName name="MS_bar_6mm">#REF!</definedName>
    <definedName name="MS_Tube_40mm" localSheetId="5">#REF!</definedName>
    <definedName name="MS_Tube_40mm">#REF!</definedName>
    <definedName name="MS200202rev2" localSheetId="5">#REF!</definedName>
    <definedName name="MS200202rev2">#REF!</definedName>
    <definedName name="ms2002may1706" localSheetId="5">#REF!</definedName>
    <definedName name="ms2002may1706">#REF!</definedName>
    <definedName name="MSG" localSheetId="5">#REF!</definedName>
    <definedName name="MSG">#REF!</definedName>
    <definedName name="msjune1807" localSheetId="5">#REF!</definedName>
    <definedName name="msjune1807">#REF!</definedName>
    <definedName name="MT" localSheetId="5">#REF!</definedName>
    <definedName name="MT">#REF!</definedName>
    <definedName name="MTV" localSheetId="5">#REF!</definedName>
    <definedName name="MTV">#REF!</definedName>
    <definedName name="Mural_Tiles" localSheetId="5">#REF!</definedName>
    <definedName name="Mural_Tiles">#REF!</definedName>
    <definedName name="n" localSheetId="5">#REF!</definedName>
    <definedName name="n">#REF!</definedName>
    <definedName name="N___0" localSheetId="5">#REF!</definedName>
    <definedName name="N___0">#REF!</definedName>
    <definedName name="N___13" localSheetId="5">#REF!</definedName>
    <definedName name="N___13">#REF!</definedName>
    <definedName name="N_S" localSheetId="5">#REF!</definedName>
    <definedName name="N_S">#REF!</definedName>
    <definedName name="N1FLAT" localSheetId="5">#REF!</definedName>
    <definedName name="N1FLAT">#REF!</definedName>
    <definedName name="n1x" localSheetId="5">#REF!</definedName>
    <definedName name="n1x">#REF!</definedName>
    <definedName name="n1y" localSheetId="5">#REF!</definedName>
    <definedName name="n1y">#REF!</definedName>
    <definedName name="n2x" localSheetId="5">#REF!</definedName>
    <definedName name="n2x">#REF!</definedName>
    <definedName name="n2y" localSheetId="5">#REF!</definedName>
    <definedName name="n2y">#REF!</definedName>
    <definedName name="N33BR" localSheetId="5">#REF!</definedName>
    <definedName name="N33BR">#REF!</definedName>
    <definedName name="N34BR" localSheetId="5">#REF!</definedName>
    <definedName name="N34BR">#REF!</definedName>
    <definedName name="N3PNA" localSheetId="5">#REF!</definedName>
    <definedName name="N3PNA">#REF!</definedName>
    <definedName name="N3PNB" localSheetId="5">#REF!</definedName>
    <definedName name="N3PNB">#REF!</definedName>
    <definedName name="n5flat" localSheetId="5">#REF!</definedName>
    <definedName name="n5flat">#REF!</definedName>
    <definedName name="n5pent" localSheetId="5">#REF!</definedName>
    <definedName name="n5pent">#REF!</definedName>
    <definedName name="N6FLAT" localSheetId="5">#REF!</definedName>
    <definedName name="N6FLAT">#REF!</definedName>
    <definedName name="N6PENT" localSheetId="5">#REF!</definedName>
    <definedName name="N6PENT">#REF!</definedName>
    <definedName name="NA_1" localSheetId="5">#REF!</definedName>
    <definedName name="NA_1">#REF!</definedName>
    <definedName name="NA_10" localSheetId="5">#REF!</definedName>
    <definedName name="NA_10">#REF!</definedName>
    <definedName name="NA_11" localSheetId="5">#REF!</definedName>
    <definedName name="NA_11">#REF!</definedName>
    <definedName name="NA_12" localSheetId="5">#REF!</definedName>
    <definedName name="NA_12">#REF!</definedName>
    <definedName name="NA_13" localSheetId="5">#REF!</definedName>
    <definedName name="NA_13">#REF!</definedName>
    <definedName name="NA_14" localSheetId="5">#REF!</definedName>
    <definedName name="NA_14">#REF!</definedName>
    <definedName name="NA_16" localSheetId="5">#REF!</definedName>
    <definedName name="NA_16">#REF!</definedName>
    <definedName name="NA_17" localSheetId="5">#REF!</definedName>
    <definedName name="NA_17">#REF!</definedName>
    <definedName name="NA_18" localSheetId="5">#REF!</definedName>
    <definedName name="NA_18">#REF!</definedName>
    <definedName name="NA_19" localSheetId="5">#REF!</definedName>
    <definedName name="NA_19">#REF!</definedName>
    <definedName name="NA_2" localSheetId="5">#REF!</definedName>
    <definedName name="NA_2">#REF!</definedName>
    <definedName name="NA_20" localSheetId="5">#REF!</definedName>
    <definedName name="NA_20">#REF!</definedName>
    <definedName name="NA_21" localSheetId="5">#REF!</definedName>
    <definedName name="NA_21">#REF!</definedName>
    <definedName name="NA_22" localSheetId="5">#REF!</definedName>
    <definedName name="NA_22">#REF!</definedName>
    <definedName name="NA_24" localSheetId="5">#REF!</definedName>
    <definedName name="NA_24">#REF!</definedName>
    <definedName name="NA_25" localSheetId="5">#REF!</definedName>
    <definedName name="NA_25">#REF!</definedName>
    <definedName name="NA_26" localSheetId="5">#REF!</definedName>
    <definedName name="NA_26">#REF!</definedName>
    <definedName name="NA_27" localSheetId="5">#REF!</definedName>
    <definedName name="NA_27">#REF!</definedName>
    <definedName name="NA_28" localSheetId="5">#REF!</definedName>
    <definedName name="NA_28">#REF!</definedName>
    <definedName name="NA_29" localSheetId="5">#REF!</definedName>
    <definedName name="NA_29">#REF!</definedName>
    <definedName name="NA_3" localSheetId="5">#REF!</definedName>
    <definedName name="NA_3">#REF!</definedName>
    <definedName name="NA_5" localSheetId="5">#REF!</definedName>
    <definedName name="NA_5">#REF!</definedName>
    <definedName name="NA_6" localSheetId="5">#REF!</definedName>
    <definedName name="NA_6">#REF!</definedName>
    <definedName name="NA_7" localSheetId="5">#REF!</definedName>
    <definedName name="NA_7">#REF!</definedName>
    <definedName name="NA_8" localSheetId="5">#REF!</definedName>
    <definedName name="NA_8">#REF!</definedName>
    <definedName name="NA_9" localSheetId="5">#REF!</definedName>
    <definedName name="NA_9">#REF!</definedName>
    <definedName name="NAJU" localSheetId="5">[28]見積書!#REF!</definedName>
    <definedName name="NAJU">[28]見積書!#REF!</definedName>
    <definedName name="Name">"#REF!"</definedName>
    <definedName name="Name_3" localSheetId="3">#REF!</definedName>
    <definedName name="Name_3" localSheetId="4">#REF!</definedName>
    <definedName name="Name_3" localSheetId="5">#REF!</definedName>
    <definedName name="Name_3">#REF!</definedName>
    <definedName name="name5" localSheetId="5">#REF!</definedName>
    <definedName name="name5">#REF!</definedName>
    <definedName name="name6" localSheetId="5">#REF!</definedName>
    <definedName name="name6">#REF!</definedName>
    <definedName name="NAMT" localSheetId="5">#REF!</definedName>
    <definedName name="NAMT">#REF!</definedName>
    <definedName name="ND" localSheetId="5">#REF!</definedName>
    <definedName name="ND">#REF!</definedName>
    <definedName name="NDR" localSheetId="5">#REF!</definedName>
    <definedName name="NDR">#REF!</definedName>
    <definedName name="net_cost_list" localSheetId="5">#REF!</definedName>
    <definedName name="net_cost_list">#REF!</definedName>
    <definedName name="new" localSheetId="3">'[93]INDIGINEOUS ITEMS '!#REF!</definedName>
    <definedName name="new" localSheetId="4">'[93]INDIGINEOUS ITEMS '!#REF!</definedName>
    <definedName name="new" localSheetId="5">'[94]INDIGINEOUS ITEMS '!#REF!</definedName>
    <definedName name="new">'[95]INDIGINEOUS ITEMS '!#REF!</definedName>
    <definedName name="Nitin" localSheetId="3" hidden="1">'[56]Sheet3 (2)'!$A$60:$A$76</definedName>
    <definedName name="Nitin" localSheetId="4" hidden="1">'[56]Sheet3 (2)'!$A$60:$A$76</definedName>
    <definedName name="Nitin" hidden="1">'[57]Sheet3 (2)'!$A$60:$A$76</definedName>
    <definedName name="NN" localSheetId="3">#REF!</definedName>
    <definedName name="NN" localSheetId="4">#REF!</definedName>
    <definedName name="NN" localSheetId="5">#REF!</definedName>
    <definedName name="NN">#REF!</definedName>
    <definedName name="NN___0" localSheetId="5">#REF!</definedName>
    <definedName name="NN___0">#REF!</definedName>
    <definedName name="NN___13" localSheetId="5">#REF!</definedName>
    <definedName name="NN___13">#REF!</definedName>
    <definedName name="nonmodular" localSheetId="5">#REF!</definedName>
    <definedName name="nonmodular">#REF!</definedName>
    <definedName name="nonmodular_4" localSheetId="5">#REF!</definedName>
    <definedName name="nonmodular_4">#REF!</definedName>
    <definedName name="nonmodular_6" localSheetId="5">#REF!</definedName>
    <definedName name="nonmodular_6">#REF!</definedName>
    <definedName name="NorthAndSouth">[85]INDEX!$D$67:$G$69,[85]INDEX!$D$72:$G$74</definedName>
    <definedName name="NS" localSheetId="3">#REF!</definedName>
    <definedName name="NS" localSheetId="4">#REF!</definedName>
    <definedName name="NS" localSheetId="5">#REF!</definedName>
    <definedName name="NS">#REF!</definedName>
    <definedName name="NSSR1" localSheetId="5">#REF!</definedName>
    <definedName name="NSSR1">#REF!</definedName>
    <definedName name="NSSR10" localSheetId="5">#REF!</definedName>
    <definedName name="NSSR10">#REF!</definedName>
    <definedName name="NSSR100" localSheetId="5">#REF!</definedName>
    <definedName name="NSSR100">#REF!</definedName>
    <definedName name="NSSR101" localSheetId="5">#REF!</definedName>
    <definedName name="NSSR101">#REF!</definedName>
    <definedName name="NSSR102" localSheetId="5">#REF!</definedName>
    <definedName name="NSSR102">#REF!</definedName>
    <definedName name="NSSR103" localSheetId="5">#REF!</definedName>
    <definedName name="NSSR103">#REF!</definedName>
    <definedName name="NSSR104" localSheetId="5">#REF!</definedName>
    <definedName name="NSSR104">#REF!</definedName>
    <definedName name="NSSR105" localSheetId="5">#REF!</definedName>
    <definedName name="NSSR105">#REF!</definedName>
    <definedName name="NSSR106" localSheetId="5">#REF!</definedName>
    <definedName name="NSSR106">#REF!</definedName>
    <definedName name="NSSR107" localSheetId="5">#REF!</definedName>
    <definedName name="NSSR107">#REF!</definedName>
    <definedName name="NSSR108" localSheetId="5">#REF!</definedName>
    <definedName name="NSSR108">#REF!</definedName>
    <definedName name="NSSR109" localSheetId="5">#REF!</definedName>
    <definedName name="NSSR109">#REF!</definedName>
    <definedName name="NSSR11" localSheetId="5">#REF!</definedName>
    <definedName name="NSSR11">#REF!</definedName>
    <definedName name="NSSR110" localSheetId="5">#REF!</definedName>
    <definedName name="NSSR110">#REF!</definedName>
    <definedName name="NSSR111" localSheetId="5">#REF!</definedName>
    <definedName name="NSSR111">#REF!</definedName>
    <definedName name="NSSR112" localSheetId="5">#REF!</definedName>
    <definedName name="NSSR112">#REF!</definedName>
    <definedName name="NSSR113" localSheetId="5">#REF!</definedName>
    <definedName name="NSSR113">#REF!</definedName>
    <definedName name="NSSR114" localSheetId="5">#REF!</definedName>
    <definedName name="NSSR114">#REF!</definedName>
    <definedName name="NSSR115" localSheetId="5">#REF!</definedName>
    <definedName name="NSSR115">#REF!</definedName>
    <definedName name="NSSR116" localSheetId="5">#REF!</definedName>
    <definedName name="NSSR116">#REF!</definedName>
    <definedName name="NSSR117" localSheetId="5">#REF!</definedName>
    <definedName name="NSSR117">#REF!</definedName>
    <definedName name="NSSR118" localSheetId="5">#REF!</definedName>
    <definedName name="NSSR118">#REF!</definedName>
    <definedName name="NSSR119" localSheetId="5">#REF!</definedName>
    <definedName name="NSSR119">#REF!</definedName>
    <definedName name="NSSR12" localSheetId="5">#REF!</definedName>
    <definedName name="NSSR12">#REF!</definedName>
    <definedName name="NSSR120" localSheetId="5">#REF!</definedName>
    <definedName name="NSSR120">#REF!</definedName>
    <definedName name="NSSR121" localSheetId="5">#REF!</definedName>
    <definedName name="NSSR121">#REF!</definedName>
    <definedName name="NSSR122" localSheetId="5">#REF!</definedName>
    <definedName name="NSSR122">#REF!</definedName>
    <definedName name="NSSR123" localSheetId="5">#REF!</definedName>
    <definedName name="NSSR123">#REF!</definedName>
    <definedName name="NSSR124" localSheetId="5">#REF!</definedName>
    <definedName name="NSSR124">#REF!</definedName>
    <definedName name="NSSR125" localSheetId="5">#REF!</definedName>
    <definedName name="NSSR125">#REF!</definedName>
    <definedName name="NSSR126" localSheetId="5">#REF!</definedName>
    <definedName name="NSSR126">#REF!</definedName>
    <definedName name="NSSR127" localSheetId="5">#REF!</definedName>
    <definedName name="NSSR127">#REF!</definedName>
    <definedName name="NSSR128" localSheetId="5">#REF!</definedName>
    <definedName name="NSSR128">#REF!</definedName>
    <definedName name="NSSR129" localSheetId="5">#REF!</definedName>
    <definedName name="NSSR129">#REF!</definedName>
    <definedName name="NSSR13" localSheetId="5">#REF!</definedName>
    <definedName name="NSSR13">#REF!</definedName>
    <definedName name="NSSR130" localSheetId="5">#REF!</definedName>
    <definedName name="NSSR130">#REF!</definedName>
    <definedName name="NSSR131" localSheetId="5">#REF!</definedName>
    <definedName name="NSSR131">#REF!</definedName>
    <definedName name="NSSR132" localSheetId="5">#REF!</definedName>
    <definedName name="NSSR132">#REF!</definedName>
    <definedName name="NSSR133" localSheetId="5">#REF!</definedName>
    <definedName name="NSSR133">#REF!</definedName>
    <definedName name="NSSR134" localSheetId="5">#REF!</definedName>
    <definedName name="NSSR134">#REF!</definedName>
    <definedName name="NSSR135" localSheetId="5">#REF!</definedName>
    <definedName name="NSSR135">#REF!</definedName>
    <definedName name="NSSR136" localSheetId="5">#REF!</definedName>
    <definedName name="NSSR136">#REF!</definedName>
    <definedName name="NSSR137" localSheetId="5">#REF!</definedName>
    <definedName name="NSSR137">#REF!</definedName>
    <definedName name="NSSR138" localSheetId="5">#REF!</definedName>
    <definedName name="NSSR138">#REF!</definedName>
    <definedName name="NSSR139" localSheetId="5">#REF!</definedName>
    <definedName name="NSSR139">#REF!</definedName>
    <definedName name="NSSR14" localSheetId="5">#REF!</definedName>
    <definedName name="NSSR14">#REF!</definedName>
    <definedName name="NSSR140" localSheetId="5">#REF!</definedName>
    <definedName name="NSSR140">#REF!</definedName>
    <definedName name="NSSR141" localSheetId="5">#REF!</definedName>
    <definedName name="NSSR141">#REF!</definedName>
    <definedName name="NSSR142" localSheetId="5">#REF!</definedName>
    <definedName name="NSSR142">#REF!</definedName>
    <definedName name="NSSR143" localSheetId="5">#REF!</definedName>
    <definedName name="NSSR143">#REF!</definedName>
    <definedName name="NSSR144" localSheetId="5">#REF!</definedName>
    <definedName name="NSSR144">#REF!</definedName>
    <definedName name="NSSR145" localSheetId="5">#REF!</definedName>
    <definedName name="NSSR145">#REF!</definedName>
    <definedName name="NSSR146" localSheetId="5">#REF!</definedName>
    <definedName name="NSSR146">#REF!</definedName>
    <definedName name="NSSR147" localSheetId="5">#REF!</definedName>
    <definedName name="NSSR147">#REF!</definedName>
    <definedName name="NSSR148" localSheetId="5">#REF!</definedName>
    <definedName name="NSSR148">#REF!</definedName>
    <definedName name="NSSR149" localSheetId="5">#REF!</definedName>
    <definedName name="NSSR149">#REF!</definedName>
    <definedName name="NSSR15" localSheetId="5">#REF!</definedName>
    <definedName name="NSSR15">#REF!</definedName>
    <definedName name="NSSR150" localSheetId="5">#REF!</definedName>
    <definedName name="NSSR150">#REF!</definedName>
    <definedName name="NSSR151" localSheetId="5">#REF!</definedName>
    <definedName name="NSSR151">#REF!</definedName>
    <definedName name="NSSR152" localSheetId="5">#REF!</definedName>
    <definedName name="NSSR152">#REF!</definedName>
    <definedName name="NSSR153" localSheetId="5">#REF!</definedName>
    <definedName name="NSSR153">#REF!</definedName>
    <definedName name="NSSR154" localSheetId="5">#REF!</definedName>
    <definedName name="NSSR154">#REF!</definedName>
    <definedName name="NSSR155" localSheetId="5">#REF!</definedName>
    <definedName name="NSSR155">#REF!</definedName>
    <definedName name="NSSR156" localSheetId="5">#REF!</definedName>
    <definedName name="NSSR156">#REF!</definedName>
    <definedName name="NSSR157" localSheetId="5">#REF!</definedName>
    <definedName name="NSSR157">#REF!</definedName>
    <definedName name="NSSR158" localSheetId="5">#REF!</definedName>
    <definedName name="NSSR158">#REF!</definedName>
    <definedName name="NSSR159" localSheetId="5">#REF!</definedName>
    <definedName name="NSSR159">#REF!</definedName>
    <definedName name="NSSR16" localSheetId="5">#REF!</definedName>
    <definedName name="NSSR16">#REF!</definedName>
    <definedName name="NSSR160" localSheetId="5">#REF!</definedName>
    <definedName name="NSSR160">#REF!</definedName>
    <definedName name="NSSR161" localSheetId="5">#REF!</definedName>
    <definedName name="NSSR161">#REF!</definedName>
    <definedName name="NSSR162" localSheetId="5">#REF!</definedName>
    <definedName name="NSSR162">#REF!</definedName>
    <definedName name="NSSR163" localSheetId="5">#REF!</definedName>
    <definedName name="NSSR163">#REF!</definedName>
    <definedName name="NSSR164" localSheetId="5">#REF!</definedName>
    <definedName name="NSSR164">#REF!</definedName>
    <definedName name="NSSR165" localSheetId="5">#REF!</definedName>
    <definedName name="NSSR165">#REF!</definedName>
    <definedName name="NSSR166" localSheetId="5">#REF!</definedName>
    <definedName name="NSSR166">#REF!</definedName>
    <definedName name="NSSR167" localSheetId="5">#REF!</definedName>
    <definedName name="NSSR167">#REF!</definedName>
    <definedName name="NSSR168" localSheetId="5">#REF!</definedName>
    <definedName name="NSSR168">#REF!</definedName>
    <definedName name="NSSR169" localSheetId="5">#REF!</definedName>
    <definedName name="NSSR169">#REF!</definedName>
    <definedName name="NSSR17" localSheetId="5">#REF!</definedName>
    <definedName name="NSSR17">#REF!</definedName>
    <definedName name="NSSR170" localSheetId="5">#REF!</definedName>
    <definedName name="NSSR170">#REF!</definedName>
    <definedName name="NSSR171" localSheetId="5">#REF!</definedName>
    <definedName name="NSSR171">#REF!</definedName>
    <definedName name="NSSR172" localSheetId="5">#REF!</definedName>
    <definedName name="NSSR172">#REF!</definedName>
    <definedName name="NSSR173" localSheetId="5">#REF!</definedName>
    <definedName name="NSSR173">#REF!</definedName>
    <definedName name="NSSR174" localSheetId="5">#REF!</definedName>
    <definedName name="NSSR174">#REF!</definedName>
    <definedName name="NSSR18" localSheetId="5">#REF!</definedName>
    <definedName name="NSSR18">#REF!</definedName>
    <definedName name="NSSR19" localSheetId="5">#REF!</definedName>
    <definedName name="NSSR19">#REF!</definedName>
    <definedName name="NSSR2" localSheetId="5">#REF!</definedName>
    <definedName name="NSSR2">#REF!</definedName>
    <definedName name="NSSR20" localSheetId="5">#REF!</definedName>
    <definedName name="NSSR20">#REF!</definedName>
    <definedName name="NSSR21" localSheetId="5">#REF!</definedName>
    <definedName name="NSSR21">#REF!</definedName>
    <definedName name="NSSR22" localSheetId="5">#REF!</definedName>
    <definedName name="NSSR22">#REF!</definedName>
    <definedName name="NSSR23" localSheetId="5">#REF!</definedName>
    <definedName name="NSSR23">#REF!</definedName>
    <definedName name="NSSR24" localSheetId="5">#REF!</definedName>
    <definedName name="NSSR24">#REF!</definedName>
    <definedName name="NSSR25" localSheetId="5">#REF!</definedName>
    <definedName name="NSSR25">#REF!</definedName>
    <definedName name="NSSR26" localSheetId="5">#REF!</definedName>
    <definedName name="NSSR26">#REF!</definedName>
    <definedName name="NSSR27" localSheetId="5">#REF!</definedName>
    <definedName name="NSSR27">#REF!</definedName>
    <definedName name="NSSR28" localSheetId="5">#REF!</definedName>
    <definedName name="NSSR28">#REF!</definedName>
    <definedName name="NSSR29" localSheetId="5">#REF!</definedName>
    <definedName name="NSSR29">#REF!</definedName>
    <definedName name="NSSR3" localSheetId="5">#REF!</definedName>
    <definedName name="NSSR3">#REF!</definedName>
    <definedName name="NSSR30" localSheetId="5">#REF!</definedName>
    <definedName name="NSSR30">#REF!</definedName>
    <definedName name="NSSR31" localSheetId="5">#REF!</definedName>
    <definedName name="NSSR31">#REF!</definedName>
    <definedName name="NSSR32" localSheetId="5">#REF!</definedName>
    <definedName name="NSSR32">#REF!</definedName>
    <definedName name="NSSR33" localSheetId="5">#REF!</definedName>
    <definedName name="NSSR33">#REF!</definedName>
    <definedName name="NSSR34" localSheetId="5">#REF!</definedName>
    <definedName name="NSSR34">#REF!</definedName>
    <definedName name="NSSR35" localSheetId="5">#REF!</definedName>
    <definedName name="NSSR35">#REF!</definedName>
    <definedName name="NSSR36" localSheetId="5">#REF!</definedName>
    <definedName name="NSSR36">#REF!</definedName>
    <definedName name="NSSR37" localSheetId="5">#REF!</definedName>
    <definedName name="NSSR37">#REF!</definedName>
    <definedName name="NSSR38" localSheetId="5">#REF!</definedName>
    <definedName name="NSSR38">#REF!</definedName>
    <definedName name="NSSR39" localSheetId="5">#REF!</definedName>
    <definedName name="NSSR39">#REF!</definedName>
    <definedName name="NSSR4" localSheetId="5">#REF!</definedName>
    <definedName name="NSSR4">#REF!</definedName>
    <definedName name="NSSR40" localSheetId="5">#REF!</definedName>
    <definedName name="NSSR40">#REF!</definedName>
    <definedName name="NSSR41" localSheetId="5">#REF!</definedName>
    <definedName name="NSSR41">#REF!</definedName>
    <definedName name="NSSR42" localSheetId="5">#REF!</definedName>
    <definedName name="NSSR42">#REF!</definedName>
    <definedName name="NSSR43" localSheetId="5">#REF!</definedName>
    <definedName name="NSSR43">#REF!</definedName>
    <definedName name="NSSR44" localSheetId="5">#REF!</definedName>
    <definedName name="NSSR44">#REF!</definedName>
    <definedName name="NSSR45" localSheetId="5">#REF!</definedName>
    <definedName name="NSSR45">#REF!</definedName>
    <definedName name="NSSR46" localSheetId="5">#REF!</definedName>
    <definedName name="NSSR46">#REF!</definedName>
    <definedName name="NSSR47" localSheetId="5">#REF!</definedName>
    <definedName name="NSSR47">#REF!</definedName>
    <definedName name="NSSR48" localSheetId="5">#REF!</definedName>
    <definedName name="NSSR48">#REF!</definedName>
    <definedName name="NSSR49" localSheetId="5">#REF!</definedName>
    <definedName name="NSSR49">#REF!</definedName>
    <definedName name="NSSR5" localSheetId="5">#REF!</definedName>
    <definedName name="NSSR5">#REF!</definedName>
    <definedName name="NSSR50" localSheetId="5">#REF!</definedName>
    <definedName name="NSSR50">#REF!</definedName>
    <definedName name="NSSR51" localSheetId="5">#REF!</definedName>
    <definedName name="NSSR51">#REF!</definedName>
    <definedName name="NSSR52" localSheetId="5">#REF!</definedName>
    <definedName name="NSSR52">#REF!</definedName>
    <definedName name="NSSR53" localSheetId="5">#REF!</definedName>
    <definedName name="NSSR53">#REF!</definedName>
    <definedName name="NSSR54" localSheetId="5">#REF!</definedName>
    <definedName name="NSSR54">#REF!</definedName>
    <definedName name="NSSR55" localSheetId="5">#REF!</definedName>
    <definedName name="NSSR55">#REF!</definedName>
    <definedName name="NSSR56" localSheetId="5">#REF!</definedName>
    <definedName name="NSSR56">#REF!</definedName>
    <definedName name="NSSR57" localSheetId="5">#REF!</definedName>
    <definedName name="NSSR57">#REF!</definedName>
    <definedName name="NSSR58" localSheetId="5">#REF!</definedName>
    <definedName name="NSSR58">#REF!</definedName>
    <definedName name="NSSR59" localSheetId="5">#REF!</definedName>
    <definedName name="NSSR59">#REF!</definedName>
    <definedName name="NSSR6" localSheetId="5">#REF!</definedName>
    <definedName name="NSSR6">#REF!</definedName>
    <definedName name="NSSR60" localSheetId="5">#REF!</definedName>
    <definedName name="NSSR60">#REF!</definedName>
    <definedName name="NSSR61" localSheetId="5">#REF!</definedName>
    <definedName name="NSSR61">#REF!</definedName>
    <definedName name="NSSR62" localSheetId="5">#REF!</definedName>
    <definedName name="NSSR62">#REF!</definedName>
    <definedName name="NSSR63" localSheetId="5">#REF!</definedName>
    <definedName name="NSSR63">#REF!</definedName>
    <definedName name="NSSR64" localSheetId="5">#REF!</definedName>
    <definedName name="NSSR64">#REF!</definedName>
    <definedName name="NSSR65" localSheetId="5">#REF!</definedName>
    <definedName name="NSSR65">#REF!</definedName>
    <definedName name="NSSR66" localSheetId="5">#REF!</definedName>
    <definedName name="NSSR66">#REF!</definedName>
    <definedName name="NSSR67" localSheetId="5">#REF!</definedName>
    <definedName name="NSSR67">#REF!</definedName>
    <definedName name="NSSR68" localSheetId="5">#REF!</definedName>
    <definedName name="NSSR68">#REF!</definedName>
    <definedName name="NSSR69" localSheetId="5">#REF!</definedName>
    <definedName name="NSSR69">#REF!</definedName>
    <definedName name="NSSR7" localSheetId="5">#REF!</definedName>
    <definedName name="NSSR7">#REF!</definedName>
    <definedName name="NSSR70" localSheetId="5">#REF!</definedName>
    <definedName name="NSSR70">#REF!</definedName>
    <definedName name="NSSR71" localSheetId="5">#REF!</definedName>
    <definedName name="NSSR71">#REF!</definedName>
    <definedName name="NSSR72" localSheetId="5">#REF!</definedName>
    <definedName name="NSSR72">#REF!</definedName>
    <definedName name="NSSR73" localSheetId="5">#REF!</definedName>
    <definedName name="NSSR73">#REF!</definedName>
    <definedName name="NSSR74" localSheetId="5">#REF!</definedName>
    <definedName name="NSSR74">#REF!</definedName>
    <definedName name="NSSR75" localSheetId="5">#REF!</definedName>
    <definedName name="NSSR75">#REF!</definedName>
    <definedName name="NSSR76" localSheetId="5">#REF!</definedName>
    <definedName name="NSSR76">#REF!</definedName>
    <definedName name="NSSR77" localSheetId="5">#REF!</definedName>
    <definedName name="NSSR77">#REF!</definedName>
    <definedName name="NSSR78" localSheetId="5">#REF!</definedName>
    <definedName name="NSSR78">#REF!</definedName>
    <definedName name="NSSR79" localSheetId="5">#REF!</definedName>
    <definedName name="NSSR79">#REF!</definedName>
    <definedName name="NSSR8" localSheetId="5">#REF!</definedName>
    <definedName name="NSSR8">#REF!</definedName>
    <definedName name="NSSR80" localSheetId="5">#REF!</definedName>
    <definedName name="NSSR80">#REF!</definedName>
    <definedName name="NSSR81" localSheetId="5">#REF!</definedName>
    <definedName name="NSSR81">#REF!</definedName>
    <definedName name="NSSR82" localSheetId="5">#REF!</definedName>
    <definedName name="NSSR82">#REF!</definedName>
    <definedName name="NSSR83" localSheetId="5">#REF!</definedName>
    <definedName name="NSSR83">#REF!</definedName>
    <definedName name="NSSR84" localSheetId="5">#REF!</definedName>
    <definedName name="NSSR84">#REF!</definedName>
    <definedName name="NSSR85" localSheetId="5">#REF!</definedName>
    <definedName name="NSSR85">#REF!</definedName>
    <definedName name="NSSR86" localSheetId="5">#REF!</definedName>
    <definedName name="NSSR86">#REF!</definedName>
    <definedName name="NSSR87" localSheetId="5">#REF!</definedName>
    <definedName name="NSSR87">#REF!</definedName>
    <definedName name="NSSR88" localSheetId="5">#REF!</definedName>
    <definedName name="NSSR88">#REF!</definedName>
    <definedName name="NSSR89" localSheetId="5">#REF!</definedName>
    <definedName name="NSSR89">#REF!</definedName>
    <definedName name="NSSR9" localSheetId="5">#REF!</definedName>
    <definedName name="NSSR9">#REF!</definedName>
    <definedName name="NSSR90" localSheetId="5">#REF!</definedName>
    <definedName name="NSSR90">#REF!</definedName>
    <definedName name="NSSR91" localSheetId="5">#REF!</definedName>
    <definedName name="NSSR91">#REF!</definedName>
    <definedName name="NSSR92" localSheetId="5">#REF!</definedName>
    <definedName name="NSSR92">#REF!</definedName>
    <definedName name="NSSR93" localSheetId="5">#REF!</definedName>
    <definedName name="NSSR93">#REF!</definedName>
    <definedName name="NSSR94" localSheetId="5">#REF!</definedName>
    <definedName name="NSSR94">#REF!</definedName>
    <definedName name="NSSR95" localSheetId="5">#REF!</definedName>
    <definedName name="NSSR95">#REF!</definedName>
    <definedName name="NSSR96" localSheetId="5">#REF!</definedName>
    <definedName name="NSSR96">#REF!</definedName>
    <definedName name="NSSR97" localSheetId="5">#REF!</definedName>
    <definedName name="NSSR97">#REF!</definedName>
    <definedName name="NSSR98" localSheetId="5">#REF!</definedName>
    <definedName name="NSSR98">#REF!</definedName>
    <definedName name="NSSR99" localSheetId="5">#REF!</definedName>
    <definedName name="NSSR99">#REF!</definedName>
    <definedName name="nt" localSheetId="5">#REF!</definedName>
    <definedName name="nt">#REF!</definedName>
    <definedName name="NTI" localSheetId="3">[83]Design!#REF!</definedName>
    <definedName name="NTI" localSheetId="4">[83]Design!#REF!</definedName>
    <definedName name="NTI" localSheetId="5">[84]Design!#REF!</definedName>
    <definedName name="NTI">[84]Design!#REF!</definedName>
    <definedName name="numf" localSheetId="3">#REF!</definedName>
    <definedName name="numf" localSheetId="4">#REF!</definedName>
    <definedName name="numf" localSheetId="5">#REF!</definedName>
    <definedName name="numf">#REF!</definedName>
    <definedName name="NW" localSheetId="5">#REF!</definedName>
    <definedName name="NW">#REF!</definedName>
    <definedName name="Nx" localSheetId="5">#REF!</definedName>
    <definedName name="Nx">#REF!</definedName>
    <definedName name="Nx___0" localSheetId="5">#REF!</definedName>
    <definedName name="Nx___0">#REF!</definedName>
    <definedName name="Nx___13" localSheetId="5">#REF!</definedName>
    <definedName name="Nx___13">#REF!</definedName>
    <definedName name="Ny" localSheetId="5">#REF!</definedName>
    <definedName name="Ny">#REF!</definedName>
    <definedName name="Ny___0" localSheetId="5">#REF!</definedName>
    <definedName name="Ny___0">#REF!</definedName>
    <definedName name="Ny___13" localSheetId="5">#REF!</definedName>
    <definedName name="Ny___13">#REF!</definedName>
    <definedName name="o" localSheetId="0" hidden="1">{#N/A,#N/A,FALSE,"VARIATIONS";#N/A,#N/A,FALSE,"BUDGET";#N/A,#N/A,FALSE,"CIVIL QNTY VAR";#N/A,#N/A,FALSE,"SUMMARY";#N/A,#N/A,FALSE,"MATERIAL VAR"}</definedName>
    <definedName name="o" hidden="1">{#N/A,#N/A,FALSE,"VARIATIONS";#N/A,#N/A,FALSE,"BUDGET";#N/A,#N/A,FALSE,"CIVIL QNTY VAR";#N/A,#N/A,FALSE,"SUMMARY";#N/A,#N/A,FALSE,"MATERIAL VAR"}</definedName>
    <definedName name="obpl" localSheetId="4">#REF!</definedName>
    <definedName name="obpl" localSheetId="5">#REF!</definedName>
    <definedName name="obpl">#REF!</definedName>
    <definedName name="OC" localSheetId="4">[21]Costing!#REF!</definedName>
    <definedName name="OC" localSheetId="5">[21]Costing!#REF!</definedName>
    <definedName name="OC">[21]Costing!#REF!</definedName>
    <definedName name="OCA" localSheetId="5">[22]GE!#REF!</definedName>
    <definedName name="OCA">[22]GE!#REF!</definedName>
    <definedName name="OCEF">[31]MG!$C$214</definedName>
    <definedName name="OCG" localSheetId="3">[22]GE!#REF!</definedName>
    <definedName name="OCG" localSheetId="4">[22]GE!#REF!</definedName>
    <definedName name="OCG" localSheetId="5">[22]GE!#REF!</definedName>
    <definedName name="OCG">[22]GE!#REF!</definedName>
    <definedName name="octf" localSheetId="3">#REF!</definedName>
    <definedName name="octf" localSheetId="4">#REF!</definedName>
    <definedName name="octf" localSheetId="5">#REF!</definedName>
    <definedName name="octf">#REF!</definedName>
    <definedName name="ofcablescost" localSheetId="5">#REF!</definedName>
    <definedName name="ofcablescost">#REF!</definedName>
    <definedName name="offset">1</definedName>
    <definedName name="OLE_LINK1_2" localSheetId="3">'[125]Kristal Court'!#REF!</definedName>
    <definedName name="OLE_LINK1_2" localSheetId="4">'[125]Kristal Court'!#REF!</definedName>
    <definedName name="OLE_LINK1_2" localSheetId="5">'[126]Kristal Court'!#REF!</definedName>
    <definedName name="OLE_LINK1_2">'[126]Kristal Court'!#REF!</definedName>
    <definedName name="OLE_LINK1_2_2" localSheetId="3">'[125]Kristal Court'!#REF!</definedName>
    <definedName name="OLE_LINK1_2_2" localSheetId="4">'[125]Kristal Court'!#REF!</definedName>
    <definedName name="OLE_LINK1_2_2" localSheetId="5">'[126]Kristal Court'!#REF!</definedName>
    <definedName name="OLE_LINK1_2_2">'[126]Kristal Court'!#REF!</definedName>
    <definedName name="OLE_LINK1_2_2_4" localSheetId="3">'[125]Kristal Court'!#REF!</definedName>
    <definedName name="OLE_LINK1_2_2_4" localSheetId="4">'[125]Kristal Court'!#REF!</definedName>
    <definedName name="OLE_LINK1_2_2_4" localSheetId="5">'[126]Kristal Court'!#REF!</definedName>
    <definedName name="OLE_LINK1_2_2_4">'[126]Kristal Court'!#REF!</definedName>
    <definedName name="OLE_LINK1_2_4" localSheetId="3">'[125]Kristal Court'!#REF!</definedName>
    <definedName name="OLE_LINK1_2_4" localSheetId="4">'[125]Kristal Court'!#REF!</definedName>
    <definedName name="OLE_LINK1_2_4" localSheetId="5">'[126]Kristal Court'!#REF!</definedName>
    <definedName name="OLE_LINK1_2_4">'[126]Kristal Court'!#REF!</definedName>
    <definedName name="OLE_LINK1_2_4_1" localSheetId="3">'[125]Kristal Court'!#REF!</definedName>
    <definedName name="OLE_LINK1_2_4_1" localSheetId="4">'[125]Kristal Court'!#REF!</definedName>
    <definedName name="OLE_LINK1_2_4_1" localSheetId="5">'[126]Kristal Court'!#REF!</definedName>
    <definedName name="OLE_LINK1_2_4_1">'[126]Kristal Court'!#REF!</definedName>
    <definedName name="OLE_LINK1_2_4_4" localSheetId="3">'[125]Kristal Court'!#REF!</definedName>
    <definedName name="OLE_LINK1_2_4_4" localSheetId="4">'[125]Kristal Court'!#REF!</definedName>
    <definedName name="OLE_LINK1_2_4_4" localSheetId="5">'[126]Kristal Court'!#REF!</definedName>
    <definedName name="OLE_LINK1_2_4_4">'[126]Kristal Court'!#REF!</definedName>
    <definedName name="OLR" localSheetId="3">#REF!</definedName>
    <definedName name="OLR" localSheetId="4">#REF!</definedName>
    <definedName name="OLR" localSheetId="5">#REF!</definedName>
    <definedName name="OLR">#REF!</definedName>
    <definedName name="OLR15_lt" localSheetId="5">#REF!</definedName>
    <definedName name="OLR15_lt">#REF!</definedName>
    <definedName name="OLR150_lt" localSheetId="5">#REF!</definedName>
    <definedName name="OLR150_lt">#REF!</definedName>
    <definedName name="OLR1S" localSheetId="5">#REF!</definedName>
    <definedName name="OLR1S">#REF!</definedName>
    <definedName name="OLR225_lt" localSheetId="5">#REF!</definedName>
    <definedName name="OLR225_lt">#REF!</definedName>
    <definedName name="OLR2S" localSheetId="5">#REF!</definedName>
    <definedName name="OLR2S">#REF!</definedName>
    <definedName name="OLR3S" localSheetId="5">#REF!</definedName>
    <definedName name="OLR3S">#REF!</definedName>
    <definedName name="OLR75_lt" localSheetId="5">#REF!</definedName>
    <definedName name="OLR75_lt">#REF!</definedName>
    <definedName name="OLRG" localSheetId="5">[24]Costing!#REF!</definedName>
    <definedName name="OLRG">[24]Costing!#REF!</definedName>
    <definedName name="ook" localSheetId="3">#REF!</definedName>
    <definedName name="ook" localSheetId="4">#REF!</definedName>
    <definedName name="ook" localSheetId="5">#REF!</definedName>
    <definedName name="ook">#REF!</definedName>
    <definedName name="OP" localSheetId="5">#REF!</definedName>
    <definedName name="OP">#REF!</definedName>
    <definedName name="operexpense" localSheetId="5">#REF!</definedName>
    <definedName name="operexpense">#REF!</definedName>
    <definedName name="operincome" localSheetId="5">#REF!</definedName>
    <definedName name="operincome">#REF!</definedName>
    <definedName name="ORIG" localSheetId="5">#REF!</definedName>
    <definedName name="ORIG">#REF!</definedName>
    <definedName name="Outbuildings" localSheetId="5">[37]Detail!#REF!</definedName>
    <definedName name="Outbuildings">[37]Detail!#REF!</definedName>
    <definedName name="OV" localSheetId="3">#REF!</definedName>
    <definedName name="OV" localSheetId="4">#REF!</definedName>
    <definedName name="OV" localSheetId="5">#REF!</definedName>
    <definedName name="OV">#REF!</definedName>
    <definedName name="Overall_Summary_Title" localSheetId="5">#REF!</definedName>
    <definedName name="Overall_Summary_Title">#REF!</definedName>
    <definedName name="OwnAcctNum" localSheetId="5">#REF!</definedName>
    <definedName name="OwnAcctNum">#REF!</definedName>
    <definedName name="OwnAcctNum_4" localSheetId="5">#REF!</definedName>
    <definedName name="OwnAcctNum_4">#REF!</definedName>
    <definedName name="OwnAcctNum_6" localSheetId="5">#REF!</definedName>
    <definedName name="OwnAcctNum_6">#REF!</definedName>
    <definedName name="Ownership" localSheetId="3" hidden="1">OFFSET([75]!Data.Top.Left,1,0)</definedName>
    <definedName name="Ownership" localSheetId="4" hidden="1">OFFSET([75]!Data.Top.Left,1,0)</definedName>
    <definedName name="Ownership" localSheetId="5" hidden="1">OFFSET([76]!Data.Top.Left,1,0)</definedName>
    <definedName name="Ownership" hidden="1">OFFSET([76]!Data.Top.Left,1,0)</definedName>
    <definedName name="p" localSheetId="3">#REF!</definedName>
    <definedName name="p" localSheetId="4">#REF!</definedName>
    <definedName name="p" localSheetId="5">#REF!</definedName>
    <definedName name="p">#REF!</definedName>
    <definedName name="p___0" localSheetId="5">#REF!</definedName>
    <definedName name="p___0">#REF!</definedName>
    <definedName name="p___13" localSheetId="5">#REF!</definedName>
    <definedName name="p___13">#REF!</definedName>
    <definedName name="P_ARE" localSheetId="5">#REF!</definedName>
    <definedName name="P_ARE">#REF!</definedName>
    <definedName name="P_AREA" localSheetId="5">#REF!</definedName>
    <definedName name="P_AREA">#REF!</definedName>
    <definedName name="P_K" localSheetId="5">#REF!</definedName>
    <definedName name="P_K">#REF!</definedName>
    <definedName name="P_N" localSheetId="5">#REF!</definedName>
    <definedName name="P_N">#REF!</definedName>
    <definedName name="P_NET" localSheetId="5">#REF!</definedName>
    <definedName name="P_NET">#REF!</definedName>
    <definedName name="P_OUT" localSheetId="5">#REF!</definedName>
    <definedName name="P_OUT">#REF!</definedName>
    <definedName name="P_SELL" localSheetId="5">#REF!</definedName>
    <definedName name="P_SELL">#REF!</definedName>
    <definedName name="P1M" localSheetId="5">#REF!</definedName>
    <definedName name="P1M">#REF!</definedName>
    <definedName name="P1N" localSheetId="5">#REF!</definedName>
    <definedName name="P1N">#REF!</definedName>
    <definedName name="P1R" localSheetId="3">'[127]Fill this out first...'!#REF!</definedName>
    <definedName name="P1R" localSheetId="4">'[127]Fill this out first...'!#REF!</definedName>
    <definedName name="P1R" localSheetId="5">'[127]Fill this out first...'!#REF!</definedName>
    <definedName name="P1R">'[127]Fill this out first...'!#REF!</definedName>
    <definedName name="P2_" localSheetId="3">#REF!</definedName>
    <definedName name="P2_" localSheetId="4">#REF!</definedName>
    <definedName name="P2_" localSheetId="5">#REF!</definedName>
    <definedName name="P2_">#REF!</definedName>
    <definedName name="P2R" localSheetId="3">'[127]Fill this out first...'!#REF!</definedName>
    <definedName name="P2R" localSheetId="4">'[127]Fill this out first...'!#REF!</definedName>
    <definedName name="P2R" localSheetId="5">'[127]Fill this out first...'!#REF!</definedName>
    <definedName name="P2R">'[127]Fill this out first...'!#REF!</definedName>
    <definedName name="P3_" localSheetId="3">#REF!</definedName>
    <definedName name="P3_" localSheetId="4">#REF!</definedName>
    <definedName name="P3_" localSheetId="5">#REF!</definedName>
    <definedName name="P3_">#REF!</definedName>
    <definedName name="P3R" localSheetId="3">'[127]Fill this out first...'!#REF!</definedName>
    <definedName name="P3R" localSheetId="4">'[127]Fill this out first...'!#REF!</definedName>
    <definedName name="P3R" localSheetId="5">'[127]Fill this out first...'!#REF!</definedName>
    <definedName name="P3R">'[127]Fill this out first...'!#REF!</definedName>
    <definedName name="P4R" localSheetId="3">'[127]Fill this out first...'!#REF!</definedName>
    <definedName name="P4R" localSheetId="4">'[127]Fill this out first...'!#REF!</definedName>
    <definedName name="P4R" localSheetId="5">'[127]Fill this out first...'!#REF!</definedName>
    <definedName name="P4R">'[127]Fill this out first...'!#REF!</definedName>
    <definedName name="P5R" localSheetId="3">'[127]Fill this out first...'!#REF!</definedName>
    <definedName name="P5R" localSheetId="4">'[127]Fill this out first...'!#REF!</definedName>
    <definedName name="P5R" localSheetId="5">'[127]Fill this out first...'!#REF!</definedName>
    <definedName name="P5R">'[127]Fill this out first...'!#REF!</definedName>
    <definedName name="pa" localSheetId="3">#REF!</definedName>
    <definedName name="pa" localSheetId="4">#REF!</definedName>
    <definedName name="pa" localSheetId="5">#REF!</definedName>
    <definedName name="pa">#REF!</definedName>
    <definedName name="pa___0" localSheetId="5">#REF!</definedName>
    <definedName name="pa___0">#REF!</definedName>
    <definedName name="pa___13" localSheetId="5">#REF!</definedName>
    <definedName name="pa___13">#REF!</definedName>
    <definedName name="painting" localSheetId="5">#REF!</definedName>
    <definedName name="painting">#REF!</definedName>
    <definedName name="Pane2" localSheetId="5">#REF!</definedName>
    <definedName name="Pane2">#REF!</definedName>
    <definedName name="Pane2___0" localSheetId="5">#REF!</definedName>
    <definedName name="Pane2___0">#REF!</definedName>
    <definedName name="Pane2___13" localSheetId="5">#REF!</definedName>
    <definedName name="Pane2___13">#REF!</definedName>
    <definedName name="Parle_ME_MERLIN_GERIN_List" localSheetId="5">#REF!</definedName>
    <definedName name="Parle_ME_MERLIN_GERIN_List">#REF!</definedName>
    <definedName name="parse" localSheetId="5" hidden="1">#REF!</definedName>
    <definedName name="parse" hidden="1">#REF!</definedName>
    <definedName name="part" localSheetId="3">'[128]RA-markate'!$A$389:$B$1034</definedName>
    <definedName name="part" localSheetId="4">'[128]RA-markate'!$A$389:$B$1034</definedName>
    <definedName name="part">'[129]RA-markate'!$A$389:$B$1034</definedName>
    <definedName name="paver" localSheetId="3">#REF!</definedName>
    <definedName name="paver" localSheetId="4">#REF!</definedName>
    <definedName name="paver" localSheetId="5">#REF!</definedName>
    <definedName name="paver">#REF!</definedName>
    <definedName name="Paving_Bitumen_S_90" localSheetId="5">#REF!</definedName>
    <definedName name="Paving_Bitumen_S_90">#REF!</definedName>
    <definedName name="pb" localSheetId="5">#REF!</definedName>
    <definedName name="pb">#REF!</definedName>
    <definedName name="pb___0" localSheetId="5">#REF!</definedName>
    <definedName name="pb___0">#REF!</definedName>
    <definedName name="pb___11" localSheetId="5">#REF!</definedName>
    <definedName name="pb___11">#REF!</definedName>
    <definedName name="pb___12" localSheetId="5">#REF!</definedName>
    <definedName name="pb___12">#REF!</definedName>
    <definedName name="Pbx" localSheetId="3">[35]Design!#REF!</definedName>
    <definedName name="Pbx" localSheetId="4">[35]Design!#REF!</definedName>
    <definedName name="Pbx" localSheetId="5">[36]Design!#REF!</definedName>
    <definedName name="Pbx">[36]Design!#REF!</definedName>
    <definedName name="Pby" localSheetId="3">[35]Design!#REF!</definedName>
    <definedName name="Pby" localSheetId="4">[35]Design!#REF!</definedName>
    <definedName name="Pby" localSheetId="5">[36]Design!#REF!</definedName>
    <definedName name="Pby">[36]Design!#REF!</definedName>
    <definedName name="pc" localSheetId="3">#REF!</definedName>
    <definedName name="pc" localSheetId="4">#REF!</definedName>
    <definedName name="pc" localSheetId="5">#REF!</definedName>
    <definedName name="pc">#REF!</definedName>
    <definedName name="PCC" localSheetId="3">'[130]RCC,Ret. Wall'!#REF!</definedName>
    <definedName name="PCC" localSheetId="4">'[130]RCC,Ret. Wall'!#REF!</definedName>
    <definedName name="PCC" localSheetId="5">'[130]RCC,Ret. Wall'!#REF!</definedName>
    <definedName name="PCC">'[130]RCC,Ret. Wall'!#REF!</definedName>
    <definedName name="pccut" localSheetId="3">#REF!</definedName>
    <definedName name="pccut" localSheetId="4">#REF!</definedName>
    <definedName name="pccut" localSheetId="5">#REF!</definedName>
    <definedName name="pccut">#REF!</definedName>
    <definedName name="PD" localSheetId="5">#REF!</definedName>
    <definedName name="PD">#REF!</definedName>
    <definedName name="PEM" localSheetId="5">#REF!</definedName>
    <definedName name="PEM">#REF!</definedName>
    <definedName name="PeopleLists">[85]AREAS!$C$3:$D$6,[85]AREAS!$C$8:$D$11</definedName>
    <definedName name="PF" localSheetId="3">#REF!</definedName>
    <definedName name="PF" localSheetId="4">#REF!</definedName>
    <definedName name="PF" localSheetId="5">#REF!</definedName>
    <definedName name="PF">#REF!</definedName>
    <definedName name="PFC" localSheetId="5">#REF!</definedName>
    <definedName name="PFC">#REF!</definedName>
    <definedName name="PFL" localSheetId="5">#REF!</definedName>
    <definedName name="PFL">#REF!</definedName>
    <definedName name="pg" localSheetId="5">#REF!</definedName>
    <definedName name="pg">#REF!</definedName>
    <definedName name="pH" localSheetId="5">#REF!</definedName>
    <definedName name="pH">#REF!</definedName>
    <definedName name="pH___0" localSheetId="5">#REF!</definedName>
    <definedName name="pH___0">#REF!</definedName>
    <definedName name="pH___13" localSheetId="5">#REF!</definedName>
    <definedName name="pH___13">#REF!</definedName>
    <definedName name="PhaseCode">'[127]Fill this out first...'!$D$17</definedName>
    <definedName name="Phone">"#REF!"</definedName>
    <definedName name="Phone_1">"#REF!"</definedName>
    <definedName name="Phone_1_3" localSheetId="3">#REF!</definedName>
    <definedName name="Phone_1_3" localSheetId="4">#REF!</definedName>
    <definedName name="Phone_1_3" localSheetId="5">#REF!</definedName>
    <definedName name="Phone_1_3">#REF!</definedName>
    <definedName name="Phone_3" localSheetId="5">#REF!</definedName>
    <definedName name="Phone_3">#REF!</definedName>
    <definedName name="Phone_3_1">"#REF!"</definedName>
    <definedName name="Phone_3_3" localSheetId="3">#REF!</definedName>
    <definedName name="Phone_3_3" localSheetId="4">#REF!</definedName>
    <definedName name="Phone_3_3" localSheetId="5">#REF!</definedName>
    <definedName name="Phone_3_3">#REF!</definedName>
    <definedName name="PhonesQty" localSheetId="5">#REF!</definedName>
    <definedName name="PhonesQty">#REF!</definedName>
    <definedName name="pileinraftCount" localSheetId="5">#REF!</definedName>
    <definedName name="pileinraftCount">#REF!</definedName>
    <definedName name="pin" localSheetId="5">#REF!</definedName>
    <definedName name="pin">#REF!</definedName>
    <definedName name="pitching" localSheetId="5">#REF!</definedName>
    <definedName name="pitching">#REF!</definedName>
    <definedName name="PJ" localSheetId="5">#REF!</definedName>
    <definedName name="PJ">#REF!</definedName>
    <definedName name="PJN" localSheetId="5">#REF!</definedName>
    <definedName name="PJN">#REF!</definedName>
    <definedName name="PL" localSheetId="5">#REF!</definedName>
    <definedName name="PL">#REF!</definedName>
    <definedName name="plan" localSheetId="5">#REF!</definedName>
    <definedName name="plan">#REF!</definedName>
    <definedName name="Plasticizer" localSheetId="5">#REF!</definedName>
    <definedName name="Plasticizer">#REF!</definedName>
    <definedName name="plbeams" localSheetId="5">#REF!</definedName>
    <definedName name="plbeams">#REF!</definedName>
    <definedName name="PM">[31]MG!$D$101</definedName>
    <definedName name="pmp" localSheetId="3">#REF!</definedName>
    <definedName name="pmp" localSheetId="4">#REF!</definedName>
    <definedName name="pmp" localSheetId="5">#REF!</definedName>
    <definedName name="pmp">#REF!</definedName>
    <definedName name="po" localSheetId="5">#REF!</definedName>
    <definedName name="po">#REF!</definedName>
    <definedName name="po_4" localSheetId="5">#REF!</definedName>
    <definedName name="po_4">#REF!</definedName>
    <definedName name="po_6" localSheetId="5">#REF!</definedName>
    <definedName name="po_6">#REF!</definedName>
    <definedName name="PORTIONS" localSheetId="5">#REF!</definedName>
    <definedName name="PORTIONS">#REF!</definedName>
    <definedName name="Powder" localSheetId="5">#REF!</definedName>
    <definedName name="Powder">#REF!</definedName>
    <definedName name="PP" localSheetId="5">#REF!</definedName>
    <definedName name="PP">#REF!</definedName>
    <definedName name="PP_AREA" localSheetId="5">#REF!</definedName>
    <definedName name="PP_AREA">#REF!</definedName>
    <definedName name="ppl" localSheetId="0" hidden="1">{#N/A,#N/A,FALSE,"gc (2)"}</definedName>
    <definedName name="ppl" hidden="1">{#N/A,#N/A,FALSE,"gc (2)"}</definedName>
    <definedName name="PR" localSheetId="4">#REF!</definedName>
    <definedName name="PR" localSheetId="5">#REF!</definedName>
    <definedName name="PR">#REF!</definedName>
    <definedName name="pradeep" localSheetId="5">#REF!</definedName>
    <definedName name="pradeep">#REF!</definedName>
    <definedName name="Prelm_Exp" localSheetId="5">#REF!</definedName>
    <definedName name="Prelm_Exp">#REF!</definedName>
    <definedName name="PrevYears" localSheetId="5">'[127]Fill this out first...'!#REF!</definedName>
    <definedName name="PrevYears">'[127]Fill this out first...'!#REF!</definedName>
    <definedName name="prfProjectName" localSheetId="3">#REF!</definedName>
    <definedName name="prfProjectName" localSheetId="4">#REF!</definedName>
    <definedName name="prfProjectName" localSheetId="5">#REF!</definedName>
    <definedName name="prfProjectName">#REF!</definedName>
    <definedName name="price" localSheetId="5">#REF!</definedName>
    <definedName name="price">#REF!</definedName>
    <definedName name="PRICESCH" localSheetId="5">#REF!</definedName>
    <definedName name="PRICESCH">#REF!</definedName>
    <definedName name="PRIME" localSheetId="5">#REF!</definedName>
    <definedName name="PRIME">#REF!</definedName>
    <definedName name="PrimeAddress" localSheetId="5">#REF!</definedName>
    <definedName name="PrimeAddress">#REF!</definedName>
    <definedName name="PrimeAddress_4" localSheetId="5">#REF!</definedName>
    <definedName name="PrimeAddress_4">#REF!</definedName>
    <definedName name="PrimeAddress_6" localSheetId="5">#REF!</definedName>
    <definedName name="PrimeAddress_6">#REF!</definedName>
    <definedName name="PrimeCity" localSheetId="5">#REF!</definedName>
    <definedName name="PrimeCity">#REF!</definedName>
    <definedName name="PrimeCity_4" localSheetId="5">#REF!</definedName>
    <definedName name="PrimeCity_4">#REF!</definedName>
    <definedName name="PrimeCity_6" localSheetId="5">#REF!</definedName>
    <definedName name="PrimeCity_6">#REF!</definedName>
    <definedName name="PrimeName" localSheetId="5">#REF!</definedName>
    <definedName name="PrimeName">#REF!</definedName>
    <definedName name="PrimeName_4" localSheetId="5">#REF!</definedName>
    <definedName name="PrimeName_4">#REF!</definedName>
    <definedName name="PrimeName_6" localSheetId="5">#REF!</definedName>
    <definedName name="PrimeName_6">#REF!</definedName>
    <definedName name="PrimePostal" localSheetId="5">#REF!</definedName>
    <definedName name="PrimePostal">#REF!</definedName>
    <definedName name="PrimePostal_4" localSheetId="5">#REF!</definedName>
    <definedName name="PrimePostal_4">#REF!</definedName>
    <definedName name="PrimePostal_6" localSheetId="5">#REF!</definedName>
    <definedName name="PrimePostal_6">#REF!</definedName>
    <definedName name="PrimePrio" localSheetId="5">#REF!</definedName>
    <definedName name="PrimePrio">#REF!</definedName>
    <definedName name="PrimePrio_4" localSheetId="5">#REF!</definedName>
    <definedName name="PrimePrio_4">#REF!</definedName>
    <definedName name="PrimePrio_6" localSheetId="5">#REF!</definedName>
    <definedName name="PrimePrio_6">#REF!</definedName>
    <definedName name="PrimePrio_Text" localSheetId="5">#REF!</definedName>
    <definedName name="PrimePrio_Text">#REF!</definedName>
    <definedName name="PrimePrio_Text_4" localSheetId="5">#REF!</definedName>
    <definedName name="PrimePrio_Text_4">#REF!</definedName>
    <definedName name="PrimePrio_Text_6" localSheetId="5">#REF!</definedName>
    <definedName name="PrimePrio_Text_6">#REF!</definedName>
    <definedName name="PrimeState" localSheetId="5">#REF!</definedName>
    <definedName name="PrimeState">#REF!</definedName>
    <definedName name="PrimeState_4" localSheetId="5">#REF!</definedName>
    <definedName name="PrimeState_4">#REF!</definedName>
    <definedName name="PrimeState_6" localSheetId="5">#REF!</definedName>
    <definedName name="PrimeState_6">#REF!</definedName>
    <definedName name="Principal" localSheetId="5">#REF!</definedName>
    <definedName name="Principal">#REF!</definedName>
    <definedName name="_xlnm.Print_Area" localSheetId="3">'ABS BOYS HOSTEL'!$A$1:$J$401</definedName>
    <definedName name="_xlnm.Print_Area" localSheetId="4">'ABS GIRLS HOSTEL'!$A$1:$J$406</definedName>
    <definedName name="_xlnm.Print_Area" localSheetId="8">'Cement Details'!$A$1:$G$197</definedName>
    <definedName name="_xlnm.Print_Area" localSheetId="5">'Cement Reconciliation'!$A$1:$J$14</definedName>
    <definedName name="_xlnm.Print_Area" localSheetId="7">'Consumed Conc. Summary'!$A$1:$H$40</definedName>
    <definedName name="_xlnm.Print_Area" localSheetId="0">'Invoice-'!$A$1:$G$46</definedName>
    <definedName name="_xlnm.Print_Area" localSheetId="2">'Qty. ABS-LB'!$A$1:$I$377</definedName>
    <definedName name="_xlnm.Print_Area" localSheetId="6">'RMC Details'!$A$1:$I$178</definedName>
    <definedName name="_xlnm.Print_Area" localSheetId="1">SUMMARY!$A$1:$G$10</definedName>
    <definedName name="_xlnm.Print_Area">#REF!</definedName>
    <definedName name="Print_Area_3" localSheetId="3">#REF!</definedName>
    <definedName name="Print_Area_3" localSheetId="4">#REF!</definedName>
    <definedName name="Print_Area_3" localSheetId="5">#REF!</definedName>
    <definedName name="Print_Area_3">#REF!</definedName>
    <definedName name="Print_Area_5" localSheetId="5">#REF!</definedName>
    <definedName name="Print_Area_5">#REF!</definedName>
    <definedName name="Print_Area_MI" localSheetId="5">#REF!</definedName>
    <definedName name="Print_Area_MI">#REF!</definedName>
    <definedName name="PRINT_AREA_MI___0" localSheetId="5">#REF!</definedName>
    <definedName name="PRINT_AREA_MI___0">#REF!</definedName>
    <definedName name="Print_Area_MI_17" localSheetId="5">#REF!</definedName>
    <definedName name="Print_Area_MI_17">#REF!</definedName>
    <definedName name="PRINT_AREA_MI_4" localSheetId="5">#REF!</definedName>
    <definedName name="PRINT_AREA_MI_4">#REF!</definedName>
    <definedName name="PRINT_AREA_MI_6" localSheetId="5">#REF!</definedName>
    <definedName name="PRINT_AREA_MI_6">#REF!</definedName>
    <definedName name="PRINT_AREA_MI1" localSheetId="5">#REF!</definedName>
    <definedName name="PRINT_AREA_MI1">#REF!</definedName>
    <definedName name="Print_Range" localSheetId="5">#REF!</definedName>
    <definedName name="Print_Range">#REF!</definedName>
    <definedName name="_xlnm.Print_Titles" localSheetId="3">'ABS BOYS HOSTEL'!$1:$5</definedName>
    <definedName name="_xlnm.Print_Titles" localSheetId="4">'ABS GIRLS HOSTEL'!$1:$5</definedName>
    <definedName name="_xlnm.Print_Titles" localSheetId="8">'Cement Details'!$4:$4</definedName>
    <definedName name="_xlnm.Print_Titles" localSheetId="2">'Qty. ABS-LB'!$3:$6</definedName>
    <definedName name="_xlnm.Print_Titles">#N/A</definedName>
    <definedName name="Print_Titles_3" localSheetId="3">#REF!</definedName>
    <definedName name="Print_Titles_3" localSheetId="4">#REF!</definedName>
    <definedName name="Print_Titles_3" localSheetId="5">#REF!</definedName>
    <definedName name="Print_Titles_3">#REF!</definedName>
    <definedName name="Print_Titles_5" localSheetId="5">#REF!</definedName>
    <definedName name="Print_Titles_5">#REF!</definedName>
    <definedName name="Print_Titles_MI" localSheetId="5">#REF!</definedName>
    <definedName name="Print_Titles_MI">#REF!</definedName>
    <definedName name="PRINT_TITLES_MI1" localSheetId="5">#REF!</definedName>
    <definedName name="PRINT_TITLES_MI1">#REF!</definedName>
    <definedName name="printx" localSheetId="5">#REF!</definedName>
    <definedName name="printx">#REF!</definedName>
    <definedName name="printY" localSheetId="5">#REF!</definedName>
    <definedName name="printY">#REF!</definedName>
    <definedName name="Priority">[131]Legend!$A$2:$A$5</definedName>
    <definedName name="PROD" localSheetId="3">#REF!</definedName>
    <definedName name="PROD" localSheetId="4">#REF!</definedName>
    <definedName name="PROD" localSheetId="5">#REF!</definedName>
    <definedName name="PROD">#REF!</definedName>
    <definedName name="PROD_4" localSheetId="5">#REF!</definedName>
    <definedName name="PROD_4">#REF!</definedName>
    <definedName name="PROD_6" localSheetId="5">#REF!</definedName>
    <definedName name="PROD_6">#REF!</definedName>
    <definedName name="ProdCode1" localSheetId="5">#REF!</definedName>
    <definedName name="ProdCode1">#REF!</definedName>
    <definedName name="ProdCode1_4" localSheetId="5">#REF!</definedName>
    <definedName name="ProdCode1_4">#REF!</definedName>
    <definedName name="ProdCode1_6" localSheetId="5">#REF!</definedName>
    <definedName name="ProdCode1_6">#REF!</definedName>
    <definedName name="ProdCode1_Text" localSheetId="5">#REF!</definedName>
    <definedName name="ProdCode1_Text">#REF!</definedName>
    <definedName name="ProdCode1_Text_4" localSheetId="5">#REF!</definedName>
    <definedName name="ProdCode1_Text_4">#REF!</definedName>
    <definedName name="ProdCode1_Text_6" localSheetId="5">#REF!</definedName>
    <definedName name="ProdCode1_Text_6">#REF!</definedName>
    <definedName name="ProdCode2" localSheetId="5">#REF!</definedName>
    <definedName name="ProdCode2">#REF!</definedName>
    <definedName name="ProdCode2_4" localSheetId="5">#REF!</definedName>
    <definedName name="ProdCode2_4">#REF!</definedName>
    <definedName name="ProdCode2_6" localSheetId="5">#REF!</definedName>
    <definedName name="ProdCode2_6">#REF!</definedName>
    <definedName name="ProdCode2_Text" localSheetId="5">#REF!</definedName>
    <definedName name="ProdCode2_Text">#REF!</definedName>
    <definedName name="ProdCode2_Text_4" localSheetId="5">#REF!</definedName>
    <definedName name="ProdCode2_Text_4">#REF!</definedName>
    <definedName name="ProdCode2_Text_6" localSheetId="5">#REF!</definedName>
    <definedName name="ProdCode2_Text_6">#REF!</definedName>
    <definedName name="ProdCode3" localSheetId="5">#REF!</definedName>
    <definedName name="ProdCode3">#REF!</definedName>
    <definedName name="ProdCode3_4" localSheetId="5">#REF!</definedName>
    <definedName name="ProdCode3_4">#REF!</definedName>
    <definedName name="ProdCode3_6" localSheetId="5">#REF!</definedName>
    <definedName name="ProdCode3_6">#REF!</definedName>
    <definedName name="ProdCode3_Text" localSheetId="5">#REF!</definedName>
    <definedName name="ProdCode3_Text">#REF!</definedName>
    <definedName name="ProdCode3_Text_4" localSheetId="5">#REF!</definedName>
    <definedName name="ProdCode3_Text_4">#REF!</definedName>
    <definedName name="ProdCode3_Text_6" localSheetId="5">#REF!</definedName>
    <definedName name="ProdCode3_Text_6">#REF!</definedName>
    <definedName name="PRODCODE3KJGSCJKSDHCV" localSheetId="5">#REF!</definedName>
    <definedName name="PRODCODE3KJGSCJKSDHCV">#REF!</definedName>
    <definedName name="ProdCode4" localSheetId="5">#REF!</definedName>
    <definedName name="ProdCode4">#REF!</definedName>
    <definedName name="ProdCode4_4" localSheetId="5">#REF!</definedName>
    <definedName name="ProdCode4_4">#REF!</definedName>
    <definedName name="ProdCode4_6" localSheetId="5">#REF!</definedName>
    <definedName name="ProdCode4_6">#REF!</definedName>
    <definedName name="ProdCode4_Text" localSheetId="5">#REF!</definedName>
    <definedName name="ProdCode4_Text">#REF!</definedName>
    <definedName name="ProdCode4_Text_4" localSheetId="5">#REF!</definedName>
    <definedName name="ProdCode4_Text_4">#REF!</definedName>
    <definedName name="ProdCode4_Text_6" localSheetId="5">#REF!</definedName>
    <definedName name="ProdCode4_Text_6">#REF!</definedName>
    <definedName name="ProdCode5" localSheetId="5">#REF!</definedName>
    <definedName name="ProdCode5">#REF!</definedName>
    <definedName name="ProdCode5_4" localSheetId="5">#REF!</definedName>
    <definedName name="ProdCode5_4">#REF!</definedName>
    <definedName name="ProdCode5_6" localSheetId="5">#REF!</definedName>
    <definedName name="ProdCode5_6">#REF!</definedName>
    <definedName name="ProdCode5_Text" localSheetId="5">#REF!</definedName>
    <definedName name="ProdCode5_Text">#REF!</definedName>
    <definedName name="ProdCode5_Text_4" localSheetId="5">#REF!</definedName>
    <definedName name="ProdCode5_Text_4">#REF!</definedName>
    <definedName name="ProdCode5_Text_6" localSheetId="5">#REF!</definedName>
    <definedName name="ProdCode5_Text_6">#REF!</definedName>
    <definedName name="ProdPct1" localSheetId="5">#REF!</definedName>
    <definedName name="ProdPct1">#REF!</definedName>
    <definedName name="ProdPct1_4" localSheetId="5">#REF!</definedName>
    <definedName name="ProdPct1_4">#REF!</definedName>
    <definedName name="ProdPct1_6" localSheetId="5">#REF!</definedName>
    <definedName name="ProdPct1_6">#REF!</definedName>
    <definedName name="ProdPct2" localSheetId="5">#REF!</definedName>
    <definedName name="ProdPct2">#REF!</definedName>
    <definedName name="ProdPct2_4" localSheetId="5">#REF!</definedName>
    <definedName name="ProdPct2_4">#REF!</definedName>
    <definedName name="ProdPct2_6" localSheetId="5">#REF!</definedName>
    <definedName name="ProdPct2_6">#REF!</definedName>
    <definedName name="ProdPct3" localSheetId="5">#REF!</definedName>
    <definedName name="ProdPct3">#REF!</definedName>
    <definedName name="ProdPct3_4" localSheetId="5">#REF!</definedName>
    <definedName name="ProdPct3_4">#REF!</definedName>
    <definedName name="ProdPct3_6" localSheetId="5">#REF!</definedName>
    <definedName name="ProdPct3_6">#REF!</definedName>
    <definedName name="ProdPct4" localSheetId="5">#REF!</definedName>
    <definedName name="ProdPct4">#REF!</definedName>
    <definedName name="ProdPct4_4" localSheetId="5">#REF!</definedName>
    <definedName name="ProdPct4_4">#REF!</definedName>
    <definedName name="ProdPct4_6" localSheetId="5">#REF!</definedName>
    <definedName name="ProdPct4_6">#REF!</definedName>
    <definedName name="ProdPct5" localSheetId="5">#REF!</definedName>
    <definedName name="ProdPct5">#REF!</definedName>
    <definedName name="ProdPct5_4" localSheetId="5">#REF!</definedName>
    <definedName name="ProdPct5_4">#REF!</definedName>
    <definedName name="ProdPct5_6" localSheetId="5">#REF!</definedName>
    <definedName name="ProdPct5_6">#REF!</definedName>
    <definedName name="profit" localSheetId="0" hidden="1">{#N/A,"Good",TRUE,"Sheet1";#N/A,"Normal",TRUE,"Sheet1";#N/A,"Bad",TRUE,"Sheet1"}</definedName>
    <definedName name="profit" hidden="1">{#N/A,"Good",TRUE,"Sheet1";#N/A,"Normal",TRUE,"Sheet1";#N/A,"Bad",TRUE,"Sheet1"}</definedName>
    <definedName name="ProjAddress1" localSheetId="4">#REF!</definedName>
    <definedName name="ProjAddress1" localSheetId="5">#REF!</definedName>
    <definedName name="ProjAddress1">#REF!</definedName>
    <definedName name="ProjAddress1_4" localSheetId="5">#REF!</definedName>
    <definedName name="ProjAddress1_4">#REF!</definedName>
    <definedName name="ProjAddress1_6" localSheetId="5">#REF!</definedName>
    <definedName name="ProjAddress1_6">#REF!</definedName>
    <definedName name="ProjAddress2" localSheetId="5">#REF!</definedName>
    <definedName name="ProjAddress2">#REF!</definedName>
    <definedName name="ProjAddress2_4" localSheetId="5">#REF!</definedName>
    <definedName name="ProjAddress2_4">#REF!</definedName>
    <definedName name="ProjAddress2_6" localSheetId="5">#REF!</definedName>
    <definedName name="ProjAddress2_6">#REF!</definedName>
    <definedName name="ProjCity" localSheetId="5">#REF!</definedName>
    <definedName name="ProjCity">#REF!</definedName>
    <definedName name="ProjCity_4" localSheetId="5">#REF!</definedName>
    <definedName name="ProjCity_4">#REF!</definedName>
    <definedName name="ProjCity_6" localSheetId="5">#REF!</definedName>
    <definedName name="ProjCity_6">#REF!</definedName>
    <definedName name="ProjCity1" localSheetId="5">#REF!</definedName>
    <definedName name="ProjCity1">#REF!</definedName>
    <definedName name="ProjCountry" localSheetId="5">#REF!</definedName>
    <definedName name="ProjCountry">#REF!</definedName>
    <definedName name="ProjCountry_4" localSheetId="5">#REF!</definedName>
    <definedName name="ProjCountry_4">#REF!</definedName>
    <definedName name="ProjCountry_6" localSheetId="5">#REF!</definedName>
    <definedName name="ProjCountry_6">#REF!</definedName>
    <definedName name="ProjCounty" localSheetId="5">#REF!</definedName>
    <definedName name="ProjCounty">#REF!</definedName>
    <definedName name="ProjCounty_4" localSheetId="5">#REF!</definedName>
    <definedName name="ProjCounty_4">#REF!</definedName>
    <definedName name="ProjCounty_6" localSheetId="5">#REF!</definedName>
    <definedName name="ProjCounty_6">#REF!</definedName>
    <definedName name="project" localSheetId="5">#REF!</definedName>
    <definedName name="project">#REF!</definedName>
    <definedName name="Project_Term">[65]Data!$C$5</definedName>
    <definedName name="ProjectLocation">'[127]Fill this out first...'!$D$10</definedName>
    <definedName name="ProjectNumber">'[127]Fill this out first...'!$D$16</definedName>
    <definedName name="ProjectSubtitle">'[127]Fill this out first...'!$D$9</definedName>
    <definedName name="ProjectTitle">'[127]Fill this out first...'!$D$8</definedName>
    <definedName name="PROJMGT">#N/A</definedName>
    <definedName name="ProjName" localSheetId="3">#REF!</definedName>
    <definedName name="ProjName" localSheetId="4">#REF!</definedName>
    <definedName name="ProjName" localSheetId="5">#REF!</definedName>
    <definedName name="ProjName">#REF!</definedName>
    <definedName name="ProjName_4" localSheetId="5">#REF!</definedName>
    <definedName name="ProjName_4">#REF!</definedName>
    <definedName name="ProjName_6" localSheetId="5">#REF!</definedName>
    <definedName name="ProjName_6">#REF!</definedName>
    <definedName name="ProjNum" localSheetId="5">#REF!</definedName>
    <definedName name="ProjNum">#REF!</definedName>
    <definedName name="ProjNum_4" localSheetId="5">#REF!</definedName>
    <definedName name="ProjNum_4">#REF!</definedName>
    <definedName name="ProjNum_6" localSheetId="5">#REF!</definedName>
    <definedName name="ProjNum_6">#REF!</definedName>
    <definedName name="ProjPostal" localSheetId="5">#REF!</definedName>
    <definedName name="ProjPostal">#REF!</definedName>
    <definedName name="ProjPostal_4" localSheetId="5">#REF!</definedName>
    <definedName name="ProjPostal_4">#REF!</definedName>
    <definedName name="ProjPostal_6" localSheetId="5">#REF!</definedName>
    <definedName name="ProjPostal_6">#REF!</definedName>
    <definedName name="ProjState" localSheetId="5">#REF!</definedName>
    <definedName name="ProjState">#REF!</definedName>
    <definedName name="ProjState_4" localSheetId="5">#REF!</definedName>
    <definedName name="ProjState_4">#REF!</definedName>
    <definedName name="ProjState_6" localSheetId="5">#REF!</definedName>
    <definedName name="ProjState_6">#REF!</definedName>
    <definedName name="Prop_2m" localSheetId="5">#REF!</definedName>
    <definedName name="Prop_2m">#REF!</definedName>
    <definedName name="PROPS" localSheetId="5">[53]Sheet1!#REF!</definedName>
    <definedName name="PROPS">[53]Sheet1!#REF!</definedName>
    <definedName name="prov_sums" localSheetId="3">#REF!</definedName>
    <definedName name="prov_sums" localSheetId="4">#REF!</definedName>
    <definedName name="prov_sums" localSheetId="5">#REF!</definedName>
    <definedName name="prov_sums">#REF!</definedName>
    <definedName name="PRWMAY07" localSheetId="5">#REF!</definedName>
    <definedName name="PRWMAY07">#REF!</definedName>
    <definedName name="PRWSEP05" localSheetId="5">#REF!</definedName>
    <definedName name="PRWSEP05">#REF!</definedName>
    <definedName name="PS" localSheetId="5">#REF!</definedName>
    <definedName name="PS">#REF!</definedName>
    <definedName name="PS___0" localSheetId="5">#REF!</definedName>
    <definedName name="PS___0">#REF!</definedName>
    <definedName name="PS___13" localSheetId="5">#REF!</definedName>
    <definedName name="PS___13">#REF!</definedName>
    <definedName name="PSABillingMethod" localSheetId="5">#REF!</definedName>
    <definedName name="PSABillingMethod">#REF!</definedName>
    <definedName name="PSABillingMethod_4" localSheetId="5">#REF!</definedName>
    <definedName name="PSABillingMethod_4">#REF!</definedName>
    <definedName name="PSABillingMethod_6" localSheetId="5">#REF!</definedName>
    <definedName name="PSABillingMethod_6">#REF!</definedName>
    <definedName name="pss" localSheetId="5">#REF!</definedName>
    <definedName name="pss">#REF!</definedName>
    <definedName name="PT" localSheetId="5">#REF!</definedName>
    <definedName name="PT">#REF!</definedName>
    <definedName name="PUB_FileID" hidden="1">"L10003363.xls"</definedName>
    <definedName name="PUB_UserID" hidden="1">"MAYERX"</definedName>
    <definedName name="Pumping_Charge" localSheetId="3">#REF!</definedName>
    <definedName name="Pumping_Charge" localSheetId="4">#REF!</definedName>
    <definedName name="Pumping_Charge" localSheetId="5">#REF!</definedName>
    <definedName name="Pumping_Charge">#REF!</definedName>
    <definedName name="PuneTB" localSheetId="3">[78]Chennai!#REF!</definedName>
    <definedName name="PuneTB" localSheetId="4">[78]Chennai!#REF!</definedName>
    <definedName name="PuneTB" localSheetId="5">[79]Chennai!#REF!</definedName>
    <definedName name="PuneTB">[79]Chennai!#REF!</definedName>
    <definedName name="Puz" localSheetId="3">[35]Design!#REF!</definedName>
    <definedName name="Puz" localSheetId="4">[35]Design!#REF!</definedName>
    <definedName name="Puz" localSheetId="5">[36]Design!#REF!</definedName>
    <definedName name="Puz">[36]Design!#REF!</definedName>
    <definedName name="pvc_100" localSheetId="3">#REF!</definedName>
    <definedName name="pvc_100" localSheetId="4">#REF!</definedName>
    <definedName name="pvc_100" localSheetId="5">#REF!</definedName>
    <definedName name="pvc_100">#REF!</definedName>
    <definedName name="pvc_15" localSheetId="5">#REF!</definedName>
    <definedName name="pvc_15">#REF!</definedName>
    <definedName name="pvc_150" localSheetId="5">#REF!</definedName>
    <definedName name="pvc_150">#REF!</definedName>
    <definedName name="pvc_20" localSheetId="5">#REF!</definedName>
    <definedName name="pvc_20">#REF!</definedName>
    <definedName name="pvc_200" localSheetId="5">#REF!</definedName>
    <definedName name="pvc_200">#REF!</definedName>
    <definedName name="pvc_25" localSheetId="5">#REF!</definedName>
    <definedName name="pvc_25">#REF!</definedName>
    <definedName name="pvc_250" localSheetId="5">#REF!</definedName>
    <definedName name="pvc_250">#REF!</definedName>
    <definedName name="pvc_300" localSheetId="5">#REF!</definedName>
    <definedName name="pvc_300">#REF!</definedName>
    <definedName name="pvc_32" localSheetId="5">#REF!</definedName>
    <definedName name="pvc_32">#REF!</definedName>
    <definedName name="pvc_40" localSheetId="5">#REF!</definedName>
    <definedName name="pvc_40">#REF!</definedName>
    <definedName name="pvc_400" localSheetId="5">#REF!</definedName>
    <definedName name="pvc_400">#REF!</definedName>
    <definedName name="pvc_50" localSheetId="5">#REF!</definedName>
    <definedName name="pvc_50">#REF!</definedName>
    <definedName name="pvc_600" localSheetId="5">#REF!</definedName>
    <definedName name="pvc_600">#REF!</definedName>
    <definedName name="pvc_65" localSheetId="5">#REF!</definedName>
    <definedName name="pvc_65">#REF!</definedName>
    <definedName name="pvc_80" localSheetId="5">#REF!</definedName>
    <definedName name="pvc_80">#REF!</definedName>
    <definedName name="Q" localSheetId="3">'[127]Fill this out first...'!#REF!</definedName>
    <definedName name="Q" localSheetId="4">'[127]Fill this out first...'!#REF!</definedName>
    <definedName name="Q" localSheetId="5">'[127]Fill this out first...'!#REF!</definedName>
    <definedName name="Q">'[127]Fill this out first...'!#REF!</definedName>
    <definedName name="Qc" localSheetId="3">#REF!</definedName>
    <definedName name="Qc" localSheetId="4">#REF!</definedName>
    <definedName name="Qc" localSheetId="5">#REF!</definedName>
    <definedName name="Qc">#REF!</definedName>
    <definedName name="Qc___0" localSheetId="5">#REF!</definedName>
    <definedName name="Qc___0">#REF!</definedName>
    <definedName name="Qc___13" localSheetId="5">#REF!</definedName>
    <definedName name="Qc___13">#REF!</definedName>
    <definedName name="Qf" localSheetId="5">#REF!</definedName>
    <definedName name="Qf">#REF!</definedName>
    <definedName name="Qf___0" localSheetId="5">#REF!</definedName>
    <definedName name="Qf___0">#REF!</definedName>
    <definedName name="Qf___13" localSheetId="5">#REF!</definedName>
    <definedName name="Qf___13">#REF!</definedName>
    <definedName name="Qi" localSheetId="5">#REF!</definedName>
    <definedName name="Qi">#REF!</definedName>
    <definedName name="Qi___0" localSheetId="5">#REF!</definedName>
    <definedName name="Qi___0">#REF!</definedName>
    <definedName name="Qi___13" localSheetId="5">#REF!</definedName>
    <definedName name="Qi___13">#REF!</definedName>
    <definedName name="Ql" localSheetId="5">#REF!</definedName>
    <definedName name="Ql">#REF!</definedName>
    <definedName name="Ql___0" localSheetId="5">#REF!</definedName>
    <definedName name="Ql___0">#REF!</definedName>
    <definedName name="Ql___13" localSheetId="5">#REF!</definedName>
    <definedName name="Ql___13">#REF!</definedName>
    <definedName name="qp" localSheetId="5">#REF!</definedName>
    <definedName name="qp">#REF!</definedName>
    <definedName name="Qspan" localSheetId="5">#REF!</definedName>
    <definedName name="Qspan">#REF!</definedName>
    <definedName name="QT" localSheetId="5">#REF!</definedName>
    <definedName name="QT">#REF!</definedName>
    <definedName name="qty" localSheetId="5">#REF!</definedName>
    <definedName name="qty">#REF!</definedName>
    <definedName name="Qty_as_on_apr" localSheetId="5">#REF!</definedName>
    <definedName name="Qty_as_on_apr">#REF!</definedName>
    <definedName name="qtyunitsum" localSheetId="5">#REF!</definedName>
    <definedName name="qtyunitsum">#REF!</definedName>
    <definedName name="QUANTITY" localSheetId="5">#REF!</definedName>
    <definedName name="QUANTITY">#REF!</definedName>
    <definedName name="QUARTZ" localSheetId="5">#REF!</definedName>
    <definedName name="QUARTZ">#REF!</definedName>
    <definedName name="R_" localSheetId="5">#REF!</definedName>
    <definedName name="R_">#REF!</definedName>
    <definedName name="RA" localSheetId="3">'[132]RA-markate'!$A$389:$B$1034</definedName>
    <definedName name="RA" localSheetId="4">'[132]RA-markate'!$A$389:$B$1034</definedName>
    <definedName name="RA">'[133]RA-markate'!$A$389:$B$1034</definedName>
    <definedName name="railing" localSheetId="3">#REF!</definedName>
    <definedName name="railing" localSheetId="4">#REF!</definedName>
    <definedName name="railing" localSheetId="5">#REF!</definedName>
    <definedName name="railing">#REF!</definedName>
    <definedName name="raj" localSheetId="0" hidden="1">{#N/A,#N/A,FALSE,"VARIATIONS";#N/A,#N/A,FALSE,"BUDGET";#N/A,#N/A,FALSE,"CIVIL QNTY VAR";#N/A,#N/A,FALSE,"SUMMARY";#N/A,#N/A,FALSE,"MATERIAL VAR"}</definedName>
    <definedName name="raj" hidden="1">{#N/A,#N/A,FALSE,"VARIATIONS";#N/A,#N/A,FALSE,"BUDGET";#N/A,#N/A,FALSE,"CIVIL QNTY VAR";#N/A,#N/A,FALSE,"SUMMARY";#N/A,#N/A,FALSE,"MATERIAL VAR"}</definedName>
    <definedName name="Rajnagar_Marble" localSheetId="4">#REF!</definedName>
    <definedName name="Rajnagar_Marble" localSheetId="5">#REF!</definedName>
    <definedName name="Rajnagar_Marble">#REF!</definedName>
    <definedName name="ram" localSheetId="0" hidden="1">{"dep. full detail",#N/A,FALSE,"annex";"3cd annex",#N/A,FALSE,"annex";"co. dep.",#N/A,FALSE,"annex"}</definedName>
    <definedName name="ram" hidden="1">{"dep. full detail",#N/A,FALSE,"annex";"3cd annex",#N/A,FALSE,"annex";"co. dep.",#N/A,FALSE,"annex"}</definedName>
    <definedName name="Range2" localSheetId="3">[134]Sheet2!$B$2:$B$15</definedName>
    <definedName name="Range2" localSheetId="4">[134]Sheet2!$B$2:$B$15</definedName>
    <definedName name="Range2">[135]Sheet2!$B$2:$B$15</definedName>
    <definedName name="rate" localSheetId="3">#REF!</definedName>
    <definedName name="rate" localSheetId="4">#REF!</definedName>
    <definedName name="rate" localSheetId="5">#REF!</definedName>
    <definedName name="rate">#REF!</definedName>
    <definedName name="RATE_AMOUNT" localSheetId="5">#REF!</definedName>
    <definedName name="RATE_AMOUNT">#REF!</definedName>
    <definedName name="RATE1" localSheetId="5">#REF!</definedName>
    <definedName name="RATE1">#REF!</definedName>
    <definedName name="RATE2" localSheetId="5">#REF!</definedName>
    <definedName name="RATE2">#REF!</definedName>
    <definedName name="Ratna_A_Border" localSheetId="5">#REF!</definedName>
    <definedName name="Ratna_A_Border">#REF!</definedName>
    <definedName name="Ratna_A_dark_base" localSheetId="5">#REF!</definedName>
    <definedName name="Ratna_A_dark_base">#REF!</definedName>
    <definedName name="Ratna_A_Floor" localSheetId="5">#REF!</definedName>
    <definedName name="Ratna_A_Floor">#REF!</definedName>
    <definedName name="Ratna_A_Highlighter" localSheetId="5">#REF!</definedName>
    <definedName name="Ratna_A_Highlighter">#REF!</definedName>
    <definedName name="Ratna_A_light_base" localSheetId="5">#REF!</definedName>
    <definedName name="Ratna_A_light_base">#REF!</definedName>
    <definedName name="Ratna_Ezio_C_Border" localSheetId="5">#REF!</definedName>
    <definedName name="Ratna_Ezio_C_Border">#REF!</definedName>
    <definedName name="Ratna_Ezio_C_dark_base" localSheetId="5">#REF!</definedName>
    <definedName name="Ratna_Ezio_C_dark_base">#REF!</definedName>
    <definedName name="Ratna_Ezio_C_Floor" localSheetId="5">#REF!</definedName>
    <definedName name="Ratna_Ezio_C_Floor">#REF!</definedName>
    <definedName name="Ratna_Ezio_C_Highlighter" localSheetId="5">#REF!</definedName>
    <definedName name="Ratna_Ezio_C_Highlighter">#REF!</definedName>
    <definedName name="Ratna_Ezio_C_light_base" localSheetId="5">#REF!</definedName>
    <definedName name="Ratna_Ezio_C_light_base">#REF!</definedName>
    <definedName name="Ratna_Sireno_A_Border" localSheetId="5">#REF!</definedName>
    <definedName name="Ratna_Sireno_A_Border">#REF!</definedName>
    <definedName name="Ratna_Sireno_A_dark_base" localSheetId="5">#REF!</definedName>
    <definedName name="Ratna_Sireno_A_dark_base">#REF!</definedName>
    <definedName name="Ratna_Sireno_A_Floor" localSheetId="5">#REF!</definedName>
    <definedName name="Ratna_Sireno_A_Floor">#REF!</definedName>
    <definedName name="Ratna_Sireno_A_Highlighter" localSheetId="5">#REF!</definedName>
    <definedName name="Ratna_Sireno_A_Highlighter">#REF!</definedName>
    <definedName name="Ratna_Sireno_A_light_base" localSheetId="5">#REF!</definedName>
    <definedName name="Ratna_Sireno_A_light_base">#REF!</definedName>
    <definedName name="RATNAGIRI" localSheetId="5">#REF!</definedName>
    <definedName name="RATNAGIRI">#REF!</definedName>
    <definedName name="RCC" localSheetId="5">#REF!</definedName>
    <definedName name="RCC">#REF!</definedName>
    <definedName name="rcwbgl" localSheetId="5">#REF!</definedName>
    <definedName name="rcwbgl">#REF!</definedName>
    <definedName name="rcwbgl2" localSheetId="5">#REF!</definedName>
    <definedName name="rcwbgl2">#REF!</definedName>
    <definedName name="rd" localSheetId="5">#REF!</definedName>
    <definedName name="rd">#REF!</definedName>
    <definedName name="rdtd" localSheetId="5">#REF!</definedName>
    <definedName name="rdtd">#REF!</definedName>
    <definedName name="Re" localSheetId="5">#REF!</definedName>
    <definedName name="Re">#REF!</definedName>
    <definedName name="Re___0" localSheetId="5">#REF!</definedName>
    <definedName name="Re___0">#REF!</definedName>
    <definedName name="Re___13" localSheetId="5">#REF!</definedName>
    <definedName name="Re___13">#REF!</definedName>
    <definedName name="recon.steel" localSheetId="3">City&amp;" "&amp;State</definedName>
    <definedName name="recon.steel" localSheetId="4">City&amp;" "&amp;State</definedName>
    <definedName name="recon.steel" localSheetId="0">City&amp;" "&amp;State</definedName>
    <definedName name="recon.steel">City&amp;" "&amp;State</definedName>
    <definedName name="recon.steel_7" localSheetId="3">City&amp;" "&amp;State</definedName>
    <definedName name="recon.steel_7" localSheetId="4">City&amp;" "&amp;State</definedName>
    <definedName name="recon.steel_7" localSheetId="0">City&amp;" "&amp;State</definedName>
    <definedName name="recon.steel_7">City&amp;" "&amp;State</definedName>
    <definedName name="_xlnm.Recorder" localSheetId="3">#REF!</definedName>
    <definedName name="_xlnm.Recorder" localSheetId="4">#REF!</definedName>
    <definedName name="_xlnm.Recorder" localSheetId="5">#REF!</definedName>
    <definedName name="_xlnm.Recorder" localSheetId="2">#REF!</definedName>
    <definedName name="_xlnm.Recorder">#REF!</definedName>
    <definedName name="rect_4_415" localSheetId="5">#REF!</definedName>
    <definedName name="rect_4_415">#REF!</definedName>
    <definedName name="REF" localSheetId="5">#REF!</definedName>
    <definedName name="REF">#REF!</definedName>
    <definedName name="Reflected_interlocking_80" localSheetId="5">#REF!</definedName>
    <definedName name="Reflected_interlocking_80">#REF!</definedName>
    <definedName name="REFR">[31]MG!$E$214</definedName>
    <definedName name="REFRIGERATORS" localSheetId="3">#REF!</definedName>
    <definedName name="REFRIGERATORS" localSheetId="4">#REF!</definedName>
    <definedName name="REFRIGERATORS" localSheetId="5">#REF!</definedName>
    <definedName name="REFRIGERATORS">#REF!</definedName>
    <definedName name="rel" localSheetId="5">#REF!</definedName>
    <definedName name="rel">#REF!</definedName>
    <definedName name="rerte" localSheetId="0" hidden="1">{#N/A,#N/A,FALSE,"VARIATIONS";#N/A,#N/A,FALSE,"BUDGET";#N/A,#N/A,FALSE,"CIVIL QNTY VAR";#N/A,#N/A,FALSE,"SUMMARY";#N/A,#N/A,FALSE,"MATERIAL VAR"}</definedName>
    <definedName name="rerte" hidden="1">{#N/A,#N/A,FALSE,"VARIATIONS";#N/A,#N/A,FALSE,"BUDGET";#N/A,#N/A,FALSE,"CIVIL QNTY VAR";#N/A,#N/A,FALSE,"SUMMARY";#N/A,#N/A,FALSE,"MATERIAL VAR"}</definedName>
    <definedName name="reu" localSheetId="0" hidden="1">{#N/A,#N/A,FALSE,"gc (2)"}</definedName>
    <definedName name="reu" hidden="1">{#N/A,#N/A,FALSE,"gc (2)"}</definedName>
    <definedName name="Rev" localSheetId="4">#REF!</definedName>
    <definedName name="Rev" localSheetId="5">#REF!</definedName>
    <definedName name="Rev">#REF!</definedName>
    <definedName name="Revision" localSheetId="5">#REF!</definedName>
    <definedName name="Revision">#REF!</definedName>
    <definedName name="reya" localSheetId="0" hidden="1">{"office ltcg",#N/A,FALSE,"gain01";"IT LTCG",#N/A,FALSE,"gain01"}</definedName>
    <definedName name="reya" hidden="1">{"office ltcg",#N/A,FALSE,"gain01";"IT LTCG",#N/A,FALSE,"gain01"}</definedName>
    <definedName name="rghsret" localSheetId="0" hidden="1">{#N/A,#N/A,FALSE,"VARIATIONS";#N/A,#N/A,FALSE,"BUDGET";#N/A,#N/A,FALSE,"CIVIL QNTY VAR";#N/A,#N/A,FALSE,"SUMMARY";#N/A,#N/A,FALSE,"MATERIAL VAR"}</definedName>
    <definedName name="rghsret" hidden="1">{#N/A,#N/A,FALSE,"VARIATIONS";#N/A,#N/A,FALSE,"BUDGET";#N/A,#N/A,FALSE,"CIVIL QNTY VAR";#N/A,#N/A,FALSE,"SUMMARY";#N/A,#N/A,FALSE,"MATERIAL VAR"}</definedName>
    <definedName name="rgrtae" localSheetId="0" hidden="1">{#N/A,#N/A,FALSE,"VARIATIONS";#N/A,#N/A,FALSE,"BUDGET";#N/A,#N/A,FALSE,"CIVIL QNTY VAR";#N/A,#N/A,FALSE,"SUMMARY";#N/A,#N/A,FALSE,"MATERIAL VAR"}</definedName>
    <definedName name="rgrtae" hidden="1">{#N/A,#N/A,FALSE,"VARIATIONS";#N/A,#N/A,FALSE,"BUDGET";#N/A,#N/A,FALSE,"CIVIL QNTY VAR";#N/A,#N/A,FALSE,"SUMMARY";#N/A,#N/A,FALSE,"MATERIAL VAR"}</definedName>
    <definedName name="rig" localSheetId="4">#REF!</definedName>
    <definedName name="rig" localSheetId="5">#REF!</definedName>
    <definedName name="rig">#REF!</definedName>
    <definedName name="rim4_4" localSheetId="5">#REF!</definedName>
    <definedName name="rim4_4">#REF!</definedName>
    <definedName name="rim4_6" localSheetId="5">#REF!</definedName>
    <definedName name="rim4_6">#REF!</definedName>
    <definedName name="ripal" localSheetId="0" hidden="1">{#N/A,#N/A,FALSE,"gc (2)"}</definedName>
    <definedName name="ripal" hidden="1">{#N/A,#N/A,FALSE,"gc (2)"}</definedName>
    <definedName name="risk" localSheetId="4">#REF!</definedName>
    <definedName name="risk" localSheetId="5">#REF!</definedName>
    <definedName name="risk">#REF!</definedName>
    <definedName name="risk_7" localSheetId="5">#REF!</definedName>
    <definedName name="risk_7">#REF!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Level">[136]Register!$IV$1:$IV$5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StatFunctionsUpdateFreq">1</definedName>
    <definedName name="RiskTemplateSheetName">"myTemplate"</definedName>
    <definedName name="RiskUpdateDisplay">TRUE</definedName>
    <definedName name="RiskUpdateStatFunctions">TRUE</definedName>
    <definedName name="RiskUseDifferentSeedForEachSim">FALSE</definedName>
    <definedName name="RiskUseFixedSeed">FALSE</definedName>
    <definedName name="RiskUseMultipleCPUs">FALSE</definedName>
    <definedName name="rj" localSheetId="3">#REF!</definedName>
    <definedName name="rj" localSheetId="4">#REF!</definedName>
    <definedName name="rj" localSheetId="5">#REF!</definedName>
    <definedName name="rj">#REF!</definedName>
    <definedName name="Rl" localSheetId="5">#REF!</definedName>
    <definedName name="Rl">#REF!</definedName>
    <definedName name="Rl___0" localSheetId="5">#REF!</definedName>
    <definedName name="Rl___0">#REF!</definedName>
    <definedName name="Rl___13" localSheetId="5">#REF!</definedName>
    <definedName name="Rl___13">#REF!</definedName>
    <definedName name="rm4e" localSheetId="5">#REF!</definedName>
    <definedName name="rm4e">#REF!</definedName>
    <definedName name="RMC_Production_cost" localSheetId="5">#REF!</definedName>
    <definedName name="RMC_Production_cost">#REF!</definedName>
    <definedName name="Roads___Footpaths" localSheetId="3">[37]Detail!#REF!</definedName>
    <definedName name="Roads___Footpaths" localSheetId="4">[37]Detail!#REF!</definedName>
    <definedName name="Roads___Footpaths" localSheetId="5">[37]Detail!#REF!</definedName>
    <definedName name="Roads___Footpaths">[37]Detail!#REF!</definedName>
    <definedName name="robot" localSheetId="3">#REF!</definedName>
    <definedName name="robot" localSheetId="4">#REF!</definedName>
    <definedName name="robot" localSheetId="5">#REF!</definedName>
    <definedName name="robot">#REF!</definedName>
    <definedName name="ROBR" localSheetId="5">#REF!</definedName>
    <definedName name="ROBR">#REF!</definedName>
    <definedName name="ROEX" localSheetId="5">#REF!</definedName>
    <definedName name="ROEX">#REF!</definedName>
    <definedName name="ROHO" localSheetId="5">#REF!</definedName>
    <definedName name="ROHO">#REF!</definedName>
    <definedName name="roll" localSheetId="5">#REF!</definedName>
    <definedName name="roll">#REF!</definedName>
    <definedName name="rope" localSheetId="5">#REF!</definedName>
    <definedName name="rope">#REF!</definedName>
    <definedName name="rosid" localSheetId="5">#REF!</definedName>
    <definedName name="rosid">#REF!</definedName>
    <definedName name="RPR">[31]MG!$B$214</definedName>
    <definedName name="RPRA" localSheetId="3">[22]GE!#REF!</definedName>
    <definedName name="RPRA" localSheetId="4">[22]GE!#REF!</definedName>
    <definedName name="RPRA" localSheetId="5">[22]GE!#REF!</definedName>
    <definedName name="RPRA">[22]GE!#REF!</definedName>
    <definedName name="RPRG" localSheetId="3">[22]GE!#REF!</definedName>
    <definedName name="RPRG" localSheetId="4">[22]GE!#REF!</definedName>
    <definedName name="RPRG" localSheetId="5">[22]GE!#REF!</definedName>
    <definedName name="RPRG">[22]GE!#REF!</definedName>
    <definedName name="rr" localSheetId="0" hidden="1">{#N/A,#N/A,FALSE,"VARIATIONS";#N/A,#N/A,FALSE,"BUDGET";#N/A,#N/A,FALSE,"CIVIL QNTY VAR";#N/A,#N/A,FALSE,"SUMMARY";#N/A,#N/A,FALSE,"MATERIAL VAR"}</definedName>
    <definedName name="rr" hidden="1">{#N/A,#N/A,FALSE,"VARIATIONS";#N/A,#N/A,FALSE,"BUDGET";#N/A,#N/A,FALSE,"CIVIL QNTY VAR";#N/A,#N/A,FALSE,"SUMMARY";#N/A,#N/A,FALSE,"MATERIAL VAR"}</definedName>
    <definedName name="rrcost" localSheetId="3">#REF!</definedName>
    <definedName name="rrcost" localSheetId="4">#REF!</definedName>
    <definedName name="rrcost" localSheetId="5">#REF!</definedName>
    <definedName name="rrcost">#REF!</definedName>
    <definedName name="rrrr" localSheetId="0" hidden="1">{#N/A,#N/A,FALSE,"VARIATIONS";#N/A,#N/A,FALSE,"BUDGET";#N/A,#N/A,FALSE,"CIVIL QNTY VAR";#N/A,#N/A,FALSE,"SUMMARY";#N/A,#N/A,FALSE,"MATERIAL VAR"}</definedName>
    <definedName name="rrrr" hidden="1">{#N/A,#N/A,FALSE,"VARIATIONS";#N/A,#N/A,FALSE,"BUDGET";#N/A,#N/A,FALSE,"CIVIL QNTY VAR";#N/A,#N/A,FALSE,"SUMMARY";#N/A,#N/A,FALSE,"MATERIAL VAR"}</definedName>
    <definedName name="Rs" localSheetId="4">#REF!</definedName>
    <definedName name="Rs" localSheetId="5">#REF!</definedName>
    <definedName name="Rs">#REF!</definedName>
    <definedName name="Rs___0" localSheetId="5">#REF!</definedName>
    <definedName name="Rs___0">#REF!</definedName>
    <definedName name="Rs___13" localSheetId="5">#REF!</definedName>
    <definedName name="Rs___13">#REF!</definedName>
    <definedName name="Rse" localSheetId="5">#REF!</definedName>
    <definedName name="Rse">#REF!</definedName>
    <definedName name="Rse___0" localSheetId="5">#REF!</definedName>
    <definedName name="Rse___0">#REF!</definedName>
    <definedName name="Rse___13" localSheetId="5">#REF!</definedName>
    <definedName name="Rse___13">#REF!</definedName>
    <definedName name="RT" localSheetId="5">#REF!</definedName>
    <definedName name="RT">#REF!</definedName>
    <definedName name="rtr" localSheetId="5">#REF!</definedName>
    <definedName name="rtr">#REF!</definedName>
    <definedName name="RTV" localSheetId="5">#REF!</definedName>
    <definedName name="RTV">#REF!</definedName>
    <definedName name="RTVD" localSheetId="5">#REF!</definedName>
    <definedName name="RTVD">#REF!</definedName>
    <definedName name="ru" localSheetId="5">#REF!</definedName>
    <definedName name="ru">#REF!</definedName>
    <definedName name="RYB" localSheetId="5">#REF!</definedName>
    <definedName name="RYB">#REF!</definedName>
    <definedName name="ryrt" localSheetId="0" hidden="1">{#N/A,#N/A,FALSE,"VARIATIONS";#N/A,#N/A,FALSE,"BUDGET";#N/A,#N/A,FALSE,"CIVIL QNTY VAR";#N/A,#N/A,FALSE,"SUMMARY";#N/A,#N/A,FALSE,"MATERIAL VAR"}</definedName>
    <definedName name="ryrt" hidden="1">{#N/A,#N/A,FALSE,"VARIATIONS";#N/A,#N/A,FALSE,"BUDGET";#N/A,#N/A,FALSE,"CIVIL QNTY VAR";#N/A,#N/A,FALSE,"SUMMARY";#N/A,#N/A,FALSE,"MATERIAL VAR"}</definedName>
    <definedName name="rysrt" localSheetId="0" hidden="1">{#N/A,#N/A,FALSE,"VARIATIONS";#N/A,#N/A,FALSE,"BUDGET";#N/A,#N/A,FALSE,"CIVIL QNTY VAR";#N/A,#N/A,FALSE,"SUMMARY";#N/A,#N/A,FALSE,"MATERIAL VAR"}</definedName>
    <definedName name="rysrt" hidden="1">{#N/A,#N/A,FALSE,"VARIATIONS";#N/A,#N/A,FALSE,"BUDGET";#N/A,#N/A,FALSE,"CIVIL QNTY VAR";#N/A,#N/A,FALSE,"SUMMARY";#N/A,#N/A,FALSE,"MATERIAL VAR"}</definedName>
    <definedName name="s" localSheetId="5">'[137]BOQ_Direct_selling cost'!#REF!</definedName>
    <definedName name="s">'[137]BOQ_Direct_selling cost'!#REF!</definedName>
    <definedName name="S0" localSheetId="3">#REF!</definedName>
    <definedName name="S0" localSheetId="4">#REF!</definedName>
    <definedName name="S0" localSheetId="5">#REF!</definedName>
    <definedName name="S0">#REF!</definedName>
    <definedName name="S1_" localSheetId="5">#REF!</definedName>
    <definedName name="S1_">#REF!</definedName>
    <definedName name="S2_" localSheetId="5">#REF!</definedName>
    <definedName name="S2_">#REF!</definedName>
    <definedName name="SA" localSheetId="5">#REF!</definedName>
    <definedName name="SA">#REF!</definedName>
    <definedName name="Safeda_Balli" localSheetId="5">#REF!</definedName>
    <definedName name="Safeda_Balli">#REF!</definedName>
    <definedName name="SAIZU" localSheetId="5">#REF!</definedName>
    <definedName name="SAIZU">#REF!</definedName>
    <definedName name="sales" localSheetId="5">#REF!</definedName>
    <definedName name="sales">#REF!</definedName>
    <definedName name="SalesMgr" localSheetId="5">#REF!</definedName>
    <definedName name="SalesMgr">#REF!</definedName>
    <definedName name="SalesMgr_4" localSheetId="5">#REF!</definedName>
    <definedName name="SalesMgr_4">#REF!</definedName>
    <definedName name="SalesMgr_6" localSheetId="5">#REF!</definedName>
    <definedName name="SalesMgr_6">#REF!</definedName>
    <definedName name="Sanitary_Fixtures" localSheetId="5">[37]Detail!#REF!</definedName>
    <definedName name="Sanitary_Fixtures">[37]Detail!#REF!</definedName>
    <definedName name="Sanitary_Plumbing" localSheetId="5">[37]Detail!#REF!</definedName>
    <definedName name="Sanitary_Plumbing">[37]Detail!#REF!</definedName>
    <definedName name="sanju" localSheetId="0" hidden="1">{"office ltcg",#N/A,FALSE,"gain01";"IT LTCG",#N/A,FALSE,"gain01"}</definedName>
    <definedName name="sanju" hidden="1">{"office ltcg",#N/A,FALSE,"gain01";"IT LTCG",#N/A,FALSE,"gain01"}</definedName>
    <definedName name="SANYO" localSheetId="3">#REF!</definedName>
    <definedName name="SANYO" localSheetId="4">#REF!</definedName>
    <definedName name="SANYO" localSheetId="5">#REF!</definedName>
    <definedName name="SANYO">#REF!</definedName>
    <definedName name="SANYO１" localSheetId="5">#REF!</definedName>
    <definedName name="SANYO１">#REF!</definedName>
    <definedName name="SASDASD" localSheetId="5">#REF!</definedName>
    <definedName name="SASDASD">#REF!</definedName>
    <definedName name="saucomd" localSheetId="5">#REF!</definedName>
    <definedName name="saucomd">#REF!</definedName>
    <definedName name="saucstf" localSheetId="5">#REF!</definedName>
    <definedName name="saucstf">#REF!</definedName>
    <definedName name="saud" localSheetId="5">#REF!</definedName>
    <definedName name="saud">#REF!</definedName>
    <definedName name="saud_4" localSheetId="5">#REF!</definedName>
    <definedName name="saud_4">#REF!</definedName>
    <definedName name="saud_6" localSheetId="5">#REF!</definedName>
    <definedName name="saud_6">#REF!</definedName>
    <definedName name="saudirf" localSheetId="5">#REF!</definedName>
    <definedName name="saudirf">#REF!</definedName>
    <definedName name="sauf" localSheetId="5">#REF!</definedName>
    <definedName name="sauf">#REF!</definedName>
    <definedName name="sauf_4" localSheetId="5">#REF!</definedName>
    <definedName name="sauf_4">#REF!</definedName>
    <definedName name="sauf_6" localSheetId="5">#REF!</definedName>
    <definedName name="sauf_6">#REF!</definedName>
    <definedName name="sauif" localSheetId="5">#REF!</definedName>
    <definedName name="sauif">#REF!</definedName>
    <definedName name="sauif_4" localSheetId="5">#REF!</definedName>
    <definedName name="sauif_4">#REF!</definedName>
    <definedName name="sauif_6" localSheetId="5">#REF!</definedName>
    <definedName name="sauif_6">#REF!</definedName>
    <definedName name="sauspad" localSheetId="5">#REF!</definedName>
    <definedName name="sauspad">#REF!</definedName>
    <definedName name="sausysd" localSheetId="5">#REF!</definedName>
    <definedName name="sausysd">#REF!</definedName>
    <definedName name="Scaffolding" localSheetId="5">#REF!</definedName>
    <definedName name="Scaffolding">#REF!</definedName>
    <definedName name="SCC" localSheetId="5">#REF!</definedName>
    <definedName name="SCC">#REF!</definedName>
    <definedName name="SCD" localSheetId="5">#REF!</definedName>
    <definedName name="SCD">#REF!</definedName>
    <definedName name="SCE" localSheetId="5">#REF!</definedName>
    <definedName name="SCE">#REF!</definedName>
    <definedName name="SCED" localSheetId="5">#REF!</definedName>
    <definedName name="SCED">#REF!</definedName>
    <definedName name="sch" localSheetId="5">'[138]purpose&amp;input'!#REF!</definedName>
    <definedName name="sch">'[138]purpose&amp;input'!#REF!</definedName>
    <definedName name="schools" localSheetId="3">#REF!</definedName>
    <definedName name="schools" localSheetId="4">#REF!</definedName>
    <definedName name="schools" localSheetId="5">#REF!</definedName>
    <definedName name="schools">#REF!</definedName>
    <definedName name="sd" localSheetId="3">[113]電気設備表!#REF!</definedName>
    <definedName name="sd" localSheetId="4">[113]電気設備表!#REF!</definedName>
    <definedName name="sd" localSheetId="5">[113]電気設備表!#REF!</definedName>
    <definedName name="sd">[113]電気設備表!#REF!</definedName>
    <definedName name="Sdate" localSheetId="3">#REF!</definedName>
    <definedName name="Sdate" localSheetId="4">#REF!</definedName>
    <definedName name="Sdate" localSheetId="5">#REF!</definedName>
    <definedName name="Sdate">#REF!</definedName>
    <definedName name="SDC" localSheetId="3">[21]Costing!#REF!</definedName>
    <definedName name="SDC" localSheetId="4">[21]Costing!#REF!</definedName>
    <definedName name="SDC" localSheetId="5">[21]Costing!#REF!</definedName>
    <definedName name="SDC">[21]Costing!#REF!</definedName>
    <definedName name="sdpl" localSheetId="3">#REF!</definedName>
    <definedName name="sdpl" localSheetId="4">#REF!</definedName>
    <definedName name="sdpl" localSheetId="5">#REF!</definedName>
    <definedName name="sdpl">#REF!</definedName>
    <definedName name="SDPLBS" localSheetId="5">#REF!</definedName>
    <definedName name="SDPLBS">#REF!</definedName>
    <definedName name="SDPLFA" localSheetId="5">#REF!</definedName>
    <definedName name="SDPLFA">#REF!</definedName>
    <definedName name="SDPLPL" localSheetId="5">#REF!</definedName>
    <definedName name="SDPLPL">#REF!</definedName>
    <definedName name="sdsd" localSheetId="5">#REF!</definedName>
    <definedName name="sdsd">#REF!</definedName>
    <definedName name="se" localSheetId="5">#REF!</definedName>
    <definedName name="se">#REF!</definedName>
    <definedName name="sec" localSheetId="3">'[139]RA-markate'!$A$389:$B$1034</definedName>
    <definedName name="sec" localSheetId="4">'[139]RA-markate'!$A$389:$B$1034</definedName>
    <definedName name="sec">'[140]RA-markate'!$A$389:$B$1034</definedName>
    <definedName name="sec_deposit" localSheetId="3">#REF!</definedName>
    <definedName name="sec_deposit" localSheetId="4">#REF!</definedName>
    <definedName name="sec_deposit" localSheetId="5">#REF!</definedName>
    <definedName name="sec_deposit">#REF!</definedName>
    <definedName name="SECT" localSheetId="5">#REF!</definedName>
    <definedName name="SECT">#REF!</definedName>
    <definedName name="sect1" localSheetId="3">'[139]RA-markate'!$A$389:$B$1034</definedName>
    <definedName name="sect1" localSheetId="4">'[139]RA-markate'!$A$389:$B$1034</definedName>
    <definedName name="sect1">'[140]RA-markate'!$A$389:$B$1034</definedName>
    <definedName name="SECTION" localSheetId="3">#REF!</definedName>
    <definedName name="SECTION" localSheetId="4">#REF!</definedName>
    <definedName name="SECTION" localSheetId="5">#REF!</definedName>
    <definedName name="SECTION">#REF!</definedName>
    <definedName name="Section_1_Title" localSheetId="5">#REF!</definedName>
    <definedName name="Section_1_Title">#REF!</definedName>
    <definedName name="Section_2_Title" localSheetId="5">#REF!</definedName>
    <definedName name="Section_2_Title">#REF!</definedName>
    <definedName name="Section_3_Title" localSheetId="5">#REF!</definedName>
    <definedName name="Section_3_Title">#REF!</definedName>
    <definedName name="Section_4_Title" localSheetId="5">#REF!</definedName>
    <definedName name="Section_4_Title">#REF!</definedName>
    <definedName name="Section_5_Title" localSheetId="5">#REF!</definedName>
    <definedName name="Section_5_Title">#REF!</definedName>
    <definedName name="Section_6_Title" localSheetId="5">#REF!</definedName>
    <definedName name="Section_6_Title">#REF!</definedName>
    <definedName name="Section_7_Title" localSheetId="5">#REF!</definedName>
    <definedName name="Section_7_Title">#REF!</definedName>
    <definedName name="Section_8_Title" localSheetId="5">#REF!</definedName>
    <definedName name="Section_8_Title">#REF!</definedName>
    <definedName name="secured" localSheetId="5">#REF!</definedName>
    <definedName name="secured">#REF!</definedName>
    <definedName name="SelectedLanguage" localSheetId="5">#REF!</definedName>
    <definedName name="SelectedLanguage">#REF!</definedName>
    <definedName name="SelectedLanguage_4" localSheetId="5">#REF!</definedName>
    <definedName name="SelectedLanguage_4">#REF!</definedName>
    <definedName name="SelectedLanguage_6" localSheetId="5">#REF!</definedName>
    <definedName name="SelectedLanguage_6">#REF!</definedName>
    <definedName name="Semi">'[118]labour rates'!$C$6</definedName>
    <definedName name="sencount" hidden="1">1</definedName>
    <definedName name="serf" localSheetId="3">#REF!</definedName>
    <definedName name="serf" localSheetId="4">#REF!</definedName>
    <definedName name="serf" localSheetId="5">#REF!</definedName>
    <definedName name="serf">#REF!</definedName>
    <definedName name="servf" localSheetId="5">#REF!</definedName>
    <definedName name="servf">#REF!</definedName>
    <definedName name="Setflag" localSheetId="5">#REF!</definedName>
    <definedName name="Setflag">#REF!</definedName>
    <definedName name="SF" localSheetId="5">#REF!</definedName>
    <definedName name="SF">#REF!</definedName>
    <definedName name="sfh" localSheetId="5">#REF!</definedName>
    <definedName name="sfh">#REF!</definedName>
    <definedName name="SFT" localSheetId="3">'[51]Area Statement'!#REF!</definedName>
    <definedName name="SFT" localSheetId="4">'[51]Area Statement'!#REF!</definedName>
    <definedName name="SFT" localSheetId="5">'[52]Area Statement'!#REF!</definedName>
    <definedName name="SFT">'[52]Area Statement'!#REF!</definedName>
    <definedName name="SFU_100_4P" localSheetId="3">#REF!</definedName>
    <definedName name="SFU_100_4P" localSheetId="4">#REF!</definedName>
    <definedName name="SFU_100_4P" localSheetId="5">#REF!</definedName>
    <definedName name="SFU_100_4P">#REF!</definedName>
    <definedName name="SFU_125_4P" localSheetId="5">#REF!</definedName>
    <definedName name="SFU_125_4P">#REF!</definedName>
    <definedName name="SFU_160_4P" localSheetId="5">#REF!</definedName>
    <definedName name="SFU_160_4P">#REF!</definedName>
    <definedName name="SFU_250" localSheetId="5">#REF!</definedName>
    <definedName name="SFU_250">#REF!</definedName>
    <definedName name="SFU_250_4P" localSheetId="5">#REF!</definedName>
    <definedName name="SFU_250_4P">#REF!</definedName>
    <definedName name="SFU_63" localSheetId="5">#REF!</definedName>
    <definedName name="SFU_63">#REF!</definedName>
    <definedName name="SFU125L" localSheetId="5">[22]ABB!#REF!</definedName>
    <definedName name="SFU125L">[22]ABB!#REF!</definedName>
    <definedName name="SFU200L" localSheetId="5">[22]ABB!#REF!</definedName>
    <definedName name="SFU200L">[22]ABB!#REF!</definedName>
    <definedName name="SFU32L" localSheetId="5">[22]ABB!#REF!</definedName>
    <definedName name="SFU32L">[22]ABB!#REF!</definedName>
    <definedName name="SFU400_TPN" localSheetId="5">[66]Costing!#REF!</definedName>
    <definedName name="SFU400_TPN">[66]Costing!#REF!</definedName>
    <definedName name="SFU63L" localSheetId="5">[22]ABB!#REF!</definedName>
    <definedName name="SFU63L">[22]ABB!#REF!</definedName>
    <definedName name="sh0.5" localSheetId="3">#REF!</definedName>
    <definedName name="sh0.5" localSheetId="4">#REF!</definedName>
    <definedName name="sh0.5" localSheetId="5">#REF!</definedName>
    <definedName name="sh0.5">#REF!</definedName>
    <definedName name="sh0.6" localSheetId="5">#REF!</definedName>
    <definedName name="sh0.6">#REF!</definedName>
    <definedName name="sh0.8" localSheetId="5">#REF!</definedName>
    <definedName name="sh0.8">#REF!</definedName>
    <definedName name="sh1.0" localSheetId="5">#REF!</definedName>
    <definedName name="sh1.0">#REF!</definedName>
    <definedName name="sh1.2" localSheetId="5">#REF!</definedName>
    <definedName name="sh1.2">#REF!</definedName>
    <definedName name="shape" localSheetId="5">#REF!</definedName>
    <definedName name="shape">#REF!</definedName>
    <definedName name="SHARED_FORMULA_5_239_5_239_3">+((5200)*1.03)</definedName>
    <definedName name="SHARED_FORMULA_5_256_5_256_8">300*10.764*1.1+((((0.024*0.25*1.02*1000*1.05)+2*1.05)*(275/50)+4.5*1.05*23)+((1.07/2)*0.024*(8000/2.83)*1.05*1.15)+((1.07/2)*0.024*(6000/2.83)*1.05*1.15)+50*1.05)</definedName>
    <definedName name="SHARED_FORMULA_5_284_5_284_8">300*10.764*1.1+((((0.024*0.25*1.05*1000)+4.5*1.05)*(275/50)+2*23*1.05)+((1.07/2)*0.024*(8000/2.83)*1.05*1.15)+((1.07/2)*0.024*(6000/2.83)*1.05*1.15)+50*1.05)</definedName>
    <definedName name="SHARED_FORMULA_5_335_5_335_8">(200*10.764*1.15+(((0.024*0.38*1000*1.05))*(5.5)+3*1.05*23)+((1.07/2)*0.024*(8000/2.83)*1.05*1.15)+((1.07/2)*0.024*(6000/2.83)*1.05*1.15)+(50*1.05))*0.3</definedName>
    <definedName name="SHARED_FORMULA_5_382_5_382_8">300*10.764*1.15+(((0.024*0.38*1.05*1000)*(275/50)+5*1.05*23))+((1.07/2)*0.024*(8000/2.83)*1.05*1.15)+((1.07/2)*0.024*(6000/2.83)*1.05*1.15)+50*1.05</definedName>
    <definedName name="SHARED_FORMULA_5_413_5_413_8">300*10.764*1.15+250*1.05</definedName>
    <definedName name="shd" localSheetId="3">#REF!</definedName>
    <definedName name="shd" localSheetId="4">#REF!</definedName>
    <definedName name="shd" localSheetId="5">#REF!</definedName>
    <definedName name="shd">#REF!</definedName>
    <definedName name="sheet1" localSheetId="5">#REF!</definedName>
    <definedName name="sheet1">#REF!</definedName>
    <definedName name="sheet1___0" localSheetId="5">#REF!</definedName>
    <definedName name="sheet1___0">#REF!</definedName>
    <definedName name="sheet1___13" localSheetId="5">#REF!</definedName>
    <definedName name="sheet1___13">#REF!</definedName>
    <definedName name="shf" localSheetId="5">#REF!</definedName>
    <definedName name="shf">#REF!</definedName>
    <definedName name="shi" localSheetId="5">#REF!</definedName>
    <definedName name="shi">#REF!</definedName>
    <definedName name="shiva" localSheetId="5">#REF!</definedName>
    <definedName name="shiva">#REF!</definedName>
    <definedName name="SHOHIZEI_GAKU" localSheetId="5">#REF!</definedName>
    <definedName name="SHOHIZEI_GAKU">#REF!</definedName>
    <definedName name="SHOHIZEI_GAKU_2" localSheetId="5">#REF!</definedName>
    <definedName name="SHOHIZEI_GAKU_2">#REF!</definedName>
    <definedName name="SHOPBOQ" localSheetId="5">#REF!</definedName>
    <definedName name="SHOPBOQ">#REF!</definedName>
    <definedName name="SHOPHED" localSheetId="5">#REF!</definedName>
    <definedName name="SHOPHED">#REF!</definedName>
    <definedName name="Show.Acct.Update.Warning" localSheetId="5" hidden="1">#REF!</definedName>
    <definedName name="Show.Acct.Update.Warning" hidden="1">#REF!</definedName>
    <definedName name="Show.MDB.Update.Warning" localSheetId="5" hidden="1">#REF!</definedName>
    <definedName name="Show.MDB.Update.Warning" hidden="1">#REF!</definedName>
    <definedName name="SHOW_TO_CUSTOME" localSheetId="5">#REF!</definedName>
    <definedName name="SHOW_TO_CUSTOME">#REF!</definedName>
    <definedName name="SHS" localSheetId="5">#REF!</definedName>
    <definedName name="SHS">#REF!</definedName>
    <definedName name="si" localSheetId="5">#REF!</definedName>
    <definedName name="si">#REF!</definedName>
    <definedName name="sigma0.2" localSheetId="5">#REF!</definedName>
    <definedName name="sigma0.2">#REF!</definedName>
    <definedName name="sigma0_2" localSheetId="5">#REF!</definedName>
    <definedName name="sigma0_2">#REF!</definedName>
    <definedName name="sigmab" localSheetId="5">#REF!</definedName>
    <definedName name="sigmab">#REF!</definedName>
    <definedName name="sigmah" localSheetId="5">#REF!</definedName>
    <definedName name="sigmah">#REF!</definedName>
    <definedName name="sigmat" localSheetId="5">#REF!</definedName>
    <definedName name="sigmat">#REF!</definedName>
    <definedName name="SIN" localSheetId="5">#REF!</definedName>
    <definedName name="SIN">#REF!</definedName>
    <definedName name="Single_Clip" localSheetId="5">#REF!</definedName>
    <definedName name="Single_Clip">#REF!</definedName>
    <definedName name="Site_Preparation" localSheetId="3">[37]Detail!#REF!</definedName>
    <definedName name="Site_Preparation" localSheetId="4">[37]Detail!#REF!</definedName>
    <definedName name="Site_Preparation" localSheetId="5">[37]Detail!#REF!</definedName>
    <definedName name="Site_Preparation">[37]Detail!#REF!</definedName>
    <definedName name="SiteID" localSheetId="3">#REF!</definedName>
    <definedName name="SiteID" localSheetId="4">#REF!</definedName>
    <definedName name="SiteID" localSheetId="5">#REF!</definedName>
    <definedName name="SiteID">#REF!</definedName>
    <definedName name="SiteID_4" localSheetId="5">#REF!</definedName>
    <definedName name="SiteID_4">#REF!</definedName>
    <definedName name="SiteID_6" localSheetId="5">#REF!</definedName>
    <definedName name="SiteID_6">#REF!</definedName>
    <definedName name="SiteType" localSheetId="5">#REF!</definedName>
    <definedName name="SiteType">#REF!</definedName>
    <definedName name="SiteType_4" localSheetId="5">#REF!</definedName>
    <definedName name="SiteType_4">#REF!</definedName>
    <definedName name="SiteType_6" localSheetId="5">#REF!</definedName>
    <definedName name="SiteType_6">#REF!</definedName>
    <definedName name="SIZE" localSheetId="5">#REF!</definedName>
    <definedName name="SIZE">#REF!</definedName>
    <definedName name="sk"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a" localSheetId="0" hidden="1">{#N/A,#N/A,TRUE,"Front";#N/A,#N/A,TRUE,"Simple Letter";#N/A,#N/A,TRUE,"Inside";#N/A,#N/A,TRUE,"Contents";#N/A,#N/A,TRUE,"Basis";#N/A,#N/A,TRUE,"Inclusions";#N/A,#N/A,TRUE,"Exclusions";#N/A,#N/A,TRUE,"Areas";#N/A,#N/A,TRUE,"Summary";#N/A,#N/A,TRUE,"Detail"}</definedName>
    <definedName name="ska" hidden="1">{#N/A,#N/A,TRUE,"Front";#N/A,#N/A,TRUE,"Simple Letter";#N/A,#N/A,TRUE,"Inside";#N/A,#N/A,TRUE,"Contents";#N/A,#N/A,TRUE,"Basis";#N/A,#N/A,TRUE,"Inclusions";#N/A,#N/A,TRUE,"Exclusions";#N/A,#N/A,TRUE,"Areas";#N/A,#N/A,TRUE,"Summary";#N/A,#N/A,TRUE,"Detail"}</definedName>
    <definedName name="SKBEL" localSheetId="4">#REF!</definedName>
    <definedName name="SKBEL" localSheetId="5">#REF!</definedName>
    <definedName name="SKBEL">#REF!</definedName>
    <definedName name="Skil">'[105]labour rates'!$C$7</definedName>
    <definedName name="Skirting" localSheetId="3">'[58]Fin Sum'!$E$1:$E$26</definedName>
    <definedName name="Skirting" localSheetId="4">'[58]Fin Sum'!$E$1:$E$26</definedName>
    <definedName name="Skirting">'[59]Fin Sum'!$E$1:$E$26</definedName>
    <definedName name="skq" localSheetId="0"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labArea" localSheetId="3">#REF!</definedName>
    <definedName name="SlabArea" localSheetId="4">#REF!</definedName>
    <definedName name="SlabArea" localSheetId="5">#REF!</definedName>
    <definedName name="SlabArea">#REF!</definedName>
    <definedName name="slabconArea" localSheetId="5">#REF!</definedName>
    <definedName name="slabconArea">#REF!</definedName>
    <definedName name="slabconPerimeter" localSheetId="5">#REF!</definedName>
    <definedName name="slabconPerimeter">#REF!</definedName>
    <definedName name="SlabPerimeter" localSheetId="5">#REF!</definedName>
    <definedName name="SlabPerimeter">#REF!</definedName>
    <definedName name="SLOPE" localSheetId="5">#REF!</definedName>
    <definedName name="SLOPE">#REF!</definedName>
    <definedName name="SmallProj" localSheetId="5">#REF!</definedName>
    <definedName name="SmallProj">#REF!</definedName>
    <definedName name="SmallProj_4" localSheetId="5">#REF!</definedName>
    <definedName name="SmallProj_4">#REF!</definedName>
    <definedName name="SmallProj_6" localSheetId="5">#REF!</definedName>
    <definedName name="SmallProj_6">#REF!</definedName>
    <definedName name="SmallProj_Text" localSheetId="5">#REF!</definedName>
    <definedName name="SmallProj_Text">#REF!</definedName>
    <definedName name="SmallProj_Text_4" localSheetId="5">#REF!</definedName>
    <definedName name="SmallProj_Text_4">#REF!</definedName>
    <definedName name="SmallProj_Text_6" localSheetId="5">#REF!</definedName>
    <definedName name="SmallProj_Text_6">#REF!</definedName>
    <definedName name="SMD_3460" localSheetId="5">[66]Costing!#REF!</definedName>
    <definedName name="SMD_3460">[66]Costing!#REF!</definedName>
    <definedName name="smsb1_abb_fab" localSheetId="5">[20]Mat_Cost!#REF!</definedName>
    <definedName name="smsb1_abb_fab">[20]Mat_Cost!#REF!</definedName>
    <definedName name="smsb1_abb_mat" localSheetId="5">[20]Mat_Cost!#REF!</definedName>
    <definedName name="smsb1_abb_mat">[20]Mat_Cost!#REF!</definedName>
    <definedName name="smsb1_mg_fab">[20]Mat_Cost!$G$53</definedName>
    <definedName name="smsb1_mg_mat">[20]Mat_Cost!$G$30</definedName>
    <definedName name="smsb10_abb_fab" localSheetId="3">[20]Mat_Cost!#REF!</definedName>
    <definedName name="smsb10_abb_fab" localSheetId="4">[20]Mat_Cost!#REF!</definedName>
    <definedName name="smsb10_abb_fab" localSheetId="5">[20]Mat_Cost!#REF!</definedName>
    <definedName name="smsb10_abb_fab">[20]Mat_Cost!#REF!</definedName>
    <definedName name="smsb10_ABB_mat" localSheetId="3">[20]Mat_Cost!#REF!</definedName>
    <definedName name="smsb10_ABB_mat" localSheetId="4">[20]Mat_Cost!#REF!</definedName>
    <definedName name="smsb10_ABB_mat" localSheetId="5">[20]Mat_Cost!#REF!</definedName>
    <definedName name="smsb10_ABB_mat">[20]Mat_Cost!#REF!</definedName>
    <definedName name="smsb10_mg_fab" localSheetId="5">[20]Mat_Cost!#REF!</definedName>
    <definedName name="smsb10_mg_fab">[20]Mat_Cost!#REF!</definedName>
    <definedName name="smsb10_mg_mat" localSheetId="5">[20]Mat_Cost!#REF!</definedName>
    <definedName name="smsb10_mg_mat">[20]Mat_Cost!#REF!</definedName>
    <definedName name="smsb2_abb_fab" localSheetId="5">[20]Mat_Cost!#REF!</definedName>
    <definedName name="smsb2_abb_fab">[20]Mat_Cost!#REF!</definedName>
    <definedName name="smsb2_abb_mat" localSheetId="5">[20]Mat_Cost!#REF!</definedName>
    <definedName name="smsb2_abb_mat">[20]Mat_Cost!#REF!</definedName>
    <definedName name="smsb2_mg_fab" localSheetId="5">[20]Mat_Cost!#REF!</definedName>
    <definedName name="smsb2_mg_fab">[20]Mat_Cost!#REF!</definedName>
    <definedName name="SMSB2_MG_MAT" localSheetId="5">[20]Mat_Cost!#REF!</definedName>
    <definedName name="SMSB2_MG_MAT">[20]Mat_Cost!#REF!</definedName>
    <definedName name="smsb3_abb_fab" localSheetId="5">[20]Mat_Cost!#REF!</definedName>
    <definedName name="smsb3_abb_fab">[20]Mat_Cost!#REF!</definedName>
    <definedName name="smsb3_abb_mat" localSheetId="5">[20]Mat_Cost!#REF!</definedName>
    <definedName name="smsb3_abb_mat">[20]Mat_Cost!#REF!</definedName>
    <definedName name="smsb3_mg_fab" localSheetId="5">[20]Mat_Cost!#REF!</definedName>
    <definedName name="smsb3_mg_fab">[20]Mat_Cost!#REF!</definedName>
    <definedName name="smsb4.1_abb_fab" localSheetId="5">[20]Mat_Cost!#REF!</definedName>
    <definedName name="smsb4.1_abb_fab">[20]Mat_Cost!#REF!</definedName>
    <definedName name="smsb4.1_ABB_mat" localSheetId="5">[20]Mat_Cost!#REF!</definedName>
    <definedName name="smsb4.1_ABB_mat">[20]Mat_Cost!#REF!</definedName>
    <definedName name="smsb4.1_mg_fab" localSheetId="5">[20]Mat_Cost!#REF!</definedName>
    <definedName name="smsb4.1_mg_fab">[20]Mat_Cost!#REF!</definedName>
    <definedName name="smsb4.1_mg_mat" localSheetId="5">[20]Mat_Cost!#REF!</definedName>
    <definedName name="smsb4.1_mg_mat">[20]Mat_Cost!#REF!</definedName>
    <definedName name="smsb4_abb_fab" localSheetId="5">[20]Mat_Cost!#REF!</definedName>
    <definedName name="smsb4_abb_fab">[20]Mat_Cost!#REF!</definedName>
    <definedName name="smsb4_abb_mat" localSheetId="5">[20]Mat_Cost!#REF!</definedName>
    <definedName name="smsb4_abb_mat">[20]Mat_Cost!#REF!</definedName>
    <definedName name="smsb4_mg_fab" localSheetId="5">[20]Mat_Cost!#REF!</definedName>
    <definedName name="smsb4_mg_fab">[20]Mat_Cost!#REF!</definedName>
    <definedName name="smsb4_mg_mat" localSheetId="5">[20]Mat_Cost!#REF!</definedName>
    <definedName name="smsb4_mg_mat">[20]Mat_Cost!#REF!</definedName>
    <definedName name="smsb5_abb_fab" localSheetId="5">[20]Mat_Cost!#REF!</definedName>
    <definedName name="smsb5_abb_fab">[20]Mat_Cost!#REF!</definedName>
    <definedName name="smsb5_abb_mat" localSheetId="5">[20]Mat_Cost!#REF!</definedName>
    <definedName name="smsb5_abb_mat">[20]Mat_Cost!#REF!</definedName>
    <definedName name="smsb5_mg_fab" localSheetId="5">[20]Mat_Cost!#REF!</definedName>
    <definedName name="smsb5_mg_fab">[20]Mat_Cost!#REF!</definedName>
    <definedName name="smsb5_mg_mat" localSheetId="5">[20]Mat_Cost!#REF!</definedName>
    <definedName name="smsb5_mg_mat">[20]Mat_Cost!#REF!</definedName>
    <definedName name="smsb6_abb_fab" localSheetId="5">[20]Mat_Cost!#REF!</definedName>
    <definedName name="smsb6_abb_fab">[20]Mat_Cost!#REF!</definedName>
    <definedName name="smsb6_abb_mat" localSheetId="5">[20]Mat_Cost!#REF!</definedName>
    <definedName name="smsb6_abb_mat">[20]Mat_Cost!#REF!</definedName>
    <definedName name="smsb6_mg_fab" localSheetId="5">[20]Mat_Cost!#REF!</definedName>
    <definedName name="smsb6_mg_fab">[20]Mat_Cost!#REF!</definedName>
    <definedName name="smsb6_mg_mat" localSheetId="5">[20]Mat_Cost!#REF!</definedName>
    <definedName name="smsb6_mg_mat">[20]Mat_Cost!#REF!</definedName>
    <definedName name="smsb7_abb_fab" localSheetId="5">[20]Mat_Cost!#REF!</definedName>
    <definedName name="smsb7_abb_fab">[20]Mat_Cost!#REF!</definedName>
    <definedName name="smsb7_abb_mat" localSheetId="5">[20]Mat_Cost!#REF!</definedName>
    <definedName name="smsb7_abb_mat">[20]Mat_Cost!#REF!</definedName>
    <definedName name="smsb7_mg_fab" localSheetId="5">[20]Mat_Cost!#REF!</definedName>
    <definedName name="smsb7_mg_fab">[20]Mat_Cost!#REF!</definedName>
    <definedName name="smsb7_mg_mat" localSheetId="5">[20]Mat_Cost!#REF!</definedName>
    <definedName name="smsb7_mg_mat">[20]Mat_Cost!#REF!</definedName>
    <definedName name="smsb8_abb_fab" localSheetId="5">[20]Mat_Cost!#REF!</definedName>
    <definedName name="smsb8_abb_fab">[20]Mat_Cost!#REF!</definedName>
    <definedName name="smsb8_abb_mat" localSheetId="5">[20]Mat_Cost!#REF!</definedName>
    <definedName name="smsb8_abb_mat">[20]Mat_Cost!#REF!</definedName>
    <definedName name="smsb8_mg_fab" localSheetId="5">[20]Mat_Cost!#REF!</definedName>
    <definedName name="smsb8_mg_fab">[20]Mat_Cost!#REF!</definedName>
    <definedName name="smsb8_mg_mat" localSheetId="5">[20]Mat_Cost!#REF!</definedName>
    <definedName name="smsb8_mg_mat">[20]Mat_Cost!#REF!</definedName>
    <definedName name="smsb9_abb_fab" localSheetId="5">[20]Mat_Cost!#REF!</definedName>
    <definedName name="smsb9_abb_fab">[20]Mat_Cost!#REF!</definedName>
    <definedName name="smsb9_abb_mat" localSheetId="5">[20]Mat_Cost!#REF!</definedName>
    <definedName name="smsb9_abb_mat">[20]Mat_Cost!#REF!</definedName>
    <definedName name="smsb9_mg_fab" localSheetId="5">[20]Mat_Cost!#REF!</definedName>
    <definedName name="smsb9_mg_fab">[20]Mat_Cost!#REF!</definedName>
    <definedName name="smsb9_mg_mat" localSheetId="5">[20]Mat_Cost!#REF!</definedName>
    <definedName name="smsb9_mg_mat">[20]Mat_Cost!#REF!</definedName>
    <definedName name="sond" localSheetId="3">#REF!</definedName>
    <definedName name="sond" localSheetId="4">#REF!</definedName>
    <definedName name="sond" localSheetId="5">#REF!</definedName>
    <definedName name="sond">#REF!</definedName>
    <definedName name="sondf" localSheetId="5">#REF!</definedName>
    <definedName name="sondf">#REF!</definedName>
    <definedName name="SONTF" localSheetId="5">[49]factors!#REF!</definedName>
    <definedName name="SONTF">[49]factors!#REF!</definedName>
    <definedName name="SP1Branch" localSheetId="3">#REF!</definedName>
    <definedName name="SP1Branch" localSheetId="4">#REF!</definedName>
    <definedName name="SP1Branch" localSheetId="5">#REF!</definedName>
    <definedName name="SP1Branch">#REF!</definedName>
    <definedName name="SP1Branch_4" localSheetId="5">#REF!</definedName>
    <definedName name="SP1Branch_4">#REF!</definedName>
    <definedName name="SP1Branch_6" localSheetId="5">#REF!</definedName>
    <definedName name="SP1Branch_6">#REF!</definedName>
    <definedName name="SP1Credit" localSheetId="5">#REF!</definedName>
    <definedName name="SP1Credit">#REF!</definedName>
    <definedName name="SP1Credit_4" localSheetId="5">#REF!</definedName>
    <definedName name="SP1Credit_4">#REF!</definedName>
    <definedName name="SP1Credit_6" localSheetId="5">#REF!</definedName>
    <definedName name="SP1Credit_6">#REF!</definedName>
    <definedName name="SP1Name" localSheetId="5">#REF!</definedName>
    <definedName name="SP1Name">#REF!</definedName>
    <definedName name="SP1Name_4" localSheetId="5">#REF!</definedName>
    <definedName name="SP1Name_4">#REF!</definedName>
    <definedName name="SP1Name_6" localSheetId="5">#REF!</definedName>
    <definedName name="SP1Name_6">#REF!</definedName>
    <definedName name="SP1Number" localSheetId="5">#REF!</definedName>
    <definedName name="SP1Number">#REF!</definedName>
    <definedName name="SP1Number_4" localSheetId="5">#REF!</definedName>
    <definedName name="SP1Number_4">#REF!</definedName>
    <definedName name="SP1Number_6" localSheetId="5">#REF!</definedName>
    <definedName name="SP1Number_6">#REF!</definedName>
    <definedName name="SP2Branch" localSheetId="5">#REF!</definedName>
    <definedName name="SP2Branch">#REF!</definedName>
    <definedName name="SP2Branch_4" localSheetId="5">#REF!</definedName>
    <definedName name="SP2Branch_4">#REF!</definedName>
    <definedName name="SP2Branch_6" localSheetId="5">#REF!</definedName>
    <definedName name="SP2Branch_6">#REF!</definedName>
    <definedName name="SP2Credit" localSheetId="5">#REF!</definedName>
    <definedName name="SP2Credit">#REF!</definedName>
    <definedName name="SP2Credit_4" localSheetId="5">#REF!</definedName>
    <definedName name="SP2Credit_4">#REF!</definedName>
    <definedName name="SP2Credit_6" localSheetId="5">#REF!</definedName>
    <definedName name="SP2Credit_6">#REF!</definedName>
    <definedName name="SP2Name" localSheetId="5">#REF!</definedName>
    <definedName name="SP2Name">#REF!</definedName>
    <definedName name="SP2Name_4" localSheetId="5">#REF!</definedName>
    <definedName name="SP2Name_4">#REF!</definedName>
    <definedName name="SP2Name_6" localSheetId="5">#REF!</definedName>
    <definedName name="SP2Name_6">#REF!</definedName>
    <definedName name="SP2Number" localSheetId="5">#REF!</definedName>
    <definedName name="SP2Number">#REF!</definedName>
    <definedName name="SP2Number_4" localSheetId="5">#REF!</definedName>
    <definedName name="SP2Number_4">#REF!</definedName>
    <definedName name="SP2Number_6" localSheetId="5">#REF!</definedName>
    <definedName name="SP2Number_6">#REF!</definedName>
    <definedName name="SP3Branch" localSheetId="5">#REF!</definedName>
    <definedName name="SP3Branch">#REF!</definedName>
    <definedName name="SP3Branch_4" localSheetId="5">#REF!</definedName>
    <definedName name="SP3Branch_4">#REF!</definedName>
    <definedName name="SP3Branch_6" localSheetId="5">#REF!</definedName>
    <definedName name="SP3Branch_6">#REF!</definedName>
    <definedName name="SP3Credit" localSheetId="5">#REF!</definedName>
    <definedName name="SP3Credit">#REF!</definedName>
    <definedName name="SP3Credit_4" localSheetId="5">#REF!</definedName>
    <definedName name="SP3Credit_4">#REF!</definedName>
    <definedName name="SP3Credit_6" localSheetId="5">#REF!</definedName>
    <definedName name="SP3Credit_6">#REF!</definedName>
    <definedName name="SP3Name" localSheetId="5">#REF!</definedName>
    <definedName name="SP3Name">#REF!</definedName>
    <definedName name="SP3Name_4" localSheetId="5">#REF!</definedName>
    <definedName name="SP3Name_4">#REF!</definedName>
    <definedName name="SP3Name_6" localSheetId="5">#REF!</definedName>
    <definedName name="SP3Name_6">#REF!</definedName>
    <definedName name="SP3Number" localSheetId="5">#REF!</definedName>
    <definedName name="SP3Number">#REF!</definedName>
    <definedName name="SP3Number_4" localSheetId="5">#REF!</definedName>
    <definedName name="SP3Number_4">#REF!</definedName>
    <definedName name="SP3Number_6" localSheetId="5">#REF!</definedName>
    <definedName name="SP3Number_6">#REF!</definedName>
    <definedName name="SP4Branch" localSheetId="5">#REF!</definedName>
    <definedName name="SP4Branch">#REF!</definedName>
    <definedName name="SP4Branch_4" localSheetId="5">#REF!</definedName>
    <definedName name="SP4Branch_4">#REF!</definedName>
    <definedName name="SP4Branch_6" localSheetId="5">#REF!</definedName>
    <definedName name="SP4Branch_6">#REF!</definedName>
    <definedName name="SP4Credit" localSheetId="5">#REF!</definedName>
    <definedName name="SP4Credit">#REF!</definedName>
    <definedName name="SP4Credit_4" localSheetId="5">#REF!</definedName>
    <definedName name="SP4Credit_4">#REF!</definedName>
    <definedName name="SP4Credit_6" localSheetId="5">#REF!</definedName>
    <definedName name="SP4Credit_6">#REF!</definedName>
    <definedName name="SP4Name" localSheetId="5">#REF!</definedName>
    <definedName name="SP4Name">#REF!</definedName>
    <definedName name="SP4Name_4" localSheetId="5">#REF!</definedName>
    <definedName name="SP4Name_4">#REF!</definedName>
    <definedName name="SP4Name_6" localSheetId="5">#REF!</definedName>
    <definedName name="SP4Name_6">#REF!</definedName>
    <definedName name="SP4Number" localSheetId="5">#REF!</definedName>
    <definedName name="SP4Number">#REF!</definedName>
    <definedName name="SP4Number_4" localSheetId="5">#REF!</definedName>
    <definedName name="SP4Number_4">#REF!</definedName>
    <definedName name="SP4Number_6" localSheetId="5">#REF!</definedName>
    <definedName name="SP4Number_6">#REF!</definedName>
    <definedName name="SP5Branch" localSheetId="5">#REF!</definedName>
    <definedName name="SP5Branch">#REF!</definedName>
    <definedName name="SP5Branch_4" localSheetId="5">#REF!</definedName>
    <definedName name="SP5Branch_4">#REF!</definedName>
    <definedName name="SP5Branch_6" localSheetId="5">#REF!</definedName>
    <definedName name="SP5Branch_6">#REF!</definedName>
    <definedName name="SP5Credit" localSheetId="5">#REF!</definedName>
    <definedName name="SP5Credit">#REF!</definedName>
    <definedName name="SP5Credit_4" localSheetId="5">#REF!</definedName>
    <definedName name="SP5Credit_4">#REF!</definedName>
    <definedName name="SP5Credit_6" localSheetId="5">#REF!</definedName>
    <definedName name="SP5Credit_6">#REF!</definedName>
    <definedName name="SP5Name" localSheetId="5">#REF!</definedName>
    <definedName name="SP5Name">#REF!</definedName>
    <definedName name="SP5Name_4" localSheetId="5">#REF!</definedName>
    <definedName name="SP5Name_4">#REF!</definedName>
    <definedName name="SP5Name_6" localSheetId="5">#REF!</definedName>
    <definedName name="SP5Name_6">#REF!</definedName>
    <definedName name="SP5Number" localSheetId="5">#REF!</definedName>
    <definedName name="SP5Number">#REF!</definedName>
    <definedName name="SP5Number_4" localSheetId="5">#REF!</definedName>
    <definedName name="SP5Number_4">#REF!</definedName>
    <definedName name="SP5Number_6" localSheetId="5">#REF!</definedName>
    <definedName name="SP5Number_6">#REF!</definedName>
    <definedName name="Space_Heating" localSheetId="5">[37]Detail!#REF!</definedName>
    <definedName name="Space_Heating">[37]Detail!#REF!</definedName>
    <definedName name="SpecClass" localSheetId="3">#REF!</definedName>
    <definedName name="SpecClass" localSheetId="4">#REF!</definedName>
    <definedName name="SpecClass" localSheetId="5">#REF!</definedName>
    <definedName name="SpecClass">#REF!</definedName>
    <definedName name="SpecClass_4" localSheetId="5">#REF!</definedName>
    <definedName name="SpecClass_4">#REF!</definedName>
    <definedName name="SpecClass_6" localSheetId="5">#REF!</definedName>
    <definedName name="SpecClass_6">#REF!</definedName>
    <definedName name="SpecClass_Text" localSheetId="5">#REF!</definedName>
    <definedName name="SpecClass_Text">#REF!</definedName>
    <definedName name="SpecClass_Text_4" localSheetId="5">#REF!</definedName>
    <definedName name="SpecClass_Text_4">#REF!</definedName>
    <definedName name="SpecClass_Text_6" localSheetId="5">#REF!</definedName>
    <definedName name="SpecClass_Text_6">#REF!</definedName>
    <definedName name="SpecEnv1" localSheetId="5">#REF!</definedName>
    <definedName name="SpecEnv1">#REF!</definedName>
    <definedName name="SpecEnv1_4" localSheetId="5">#REF!</definedName>
    <definedName name="SpecEnv1_4">#REF!</definedName>
    <definedName name="SpecEnv1_6" localSheetId="5">#REF!</definedName>
    <definedName name="SpecEnv1_6">#REF!</definedName>
    <definedName name="SpecEnv1_Text" localSheetId="5">#REF!</definedName>
    <definedName name="SpecEnv1_Text">#REF!</definedName>
    <definedName name="SpecEnv1_Text_4" localSheetId="5">#REF!</definedName>
    <definedName name="SpecEnv1_Text_4">#REF!</definedName>
    <definedName name="SpecEnv1_Text_6" localSheetId="5">#REF!</definedName>
    <definedName name="SpecEnv1_Text_6">#REF!</definedName>
    <definedName name="SpecEnv2" localSheetId="5">#REF!</definedName>
    <definedName name="SpecEnv2">#REF!</definedName>
    <definedName name="SpecEnv2_4" localSheetId="5">#REF!</definedName>
    <definedName name="SpecEnv2_4">#REF!</definedName>
    <definedName name="SpecEnv2_6" localSheetId="5">#REF!</definedName>
    <definedName name="SpecEnv2_6">#REF!</definedName>
    <definedName name="SpecEnv2_Text" localSheetId="5">#REF!</definedName>
    <definedName name="SpecEnv2_Text">#REF!</definedName>
    <definedName name="SpecEnv2_Text_4" localSheetId="5">#REF!</definedName>
    <definedName name="SpecEnv2_Text_4">#REF!</definedName>
    <definedName name="SpecEnv2_Text_6" localSheetId="5">#REF!</definedName>
    <definedName name="SpecEnv2_Text_6">#REF!</definedName>
    <definedName name="Special_Equipment" localSheetId="5">[37]Detail!#REF!</definedName>
    <definedName name="Special_Equipment">[37]Detail!#REF!</definedName>
    <definedName name="Special_Services" localSheetId="5">[37]Detail!#REF!</definedName>
    <definedName name="Special_Services">[37]Detail!#REF!</definedName>
    <definedName name="SPLR" localSheetId="3">#REF!</definedName>
    <definedName name="SPLR" localSheetId="4">#REF!</definedName>
    <definedName name="SPLR" localSheetId="5">#REF!</definedName>
    <definedName name="SPLR">#REF!</definedName>
    <definedName name="SPLR_4" localSheetId="5">#REF!</definedName>
    <definedName name="SPLR_4">#REF!</definedName>
    <definedName name="SPLR_6" localSheetId="5">#REF!</definedName>
    <definedName name="SPLR_6">#REF!</definedName>
    <definedName name="SPOT1" localSheetId="5">#REF!</definedName>
    <definedName name="SPOT1">#REF!</definedName>
    <definedName name="SPR" localSheetId="5">#REF!</definedName>
    <definedName name="SPR">#REF!</definedName>
    <definedName name="spray" localSheetId="5">#REF!</definedName>
    <definedName name="spray">#REF!</definedName>
    <definedName name="SQRT__1___0.6___1.0" localSheetId="5">#REF!</definedName>
    <definedName name="SQRT__1___0.6___1.0">#REF!</definedName>
    <definedName name="SQRT__1___0_6___1_0" localSheetId="5">#REF!</definedName>
    <definedName name="SQRT__1___0_6___1_0">#REF!</definedName>
    <definedName name="SQRT__1___0_6___1_0___0" localSheetId="5">#REF!</definedName>
    <definedName name="SQRT__1___0_6___1_0___0">#REF!</definedName>
    <definedName name="SQRT__1___0_6___1_0___13" localSheetId="5">#REF!</definedName>
    <definedName name="SQRT__1___0_6___1_0___13">#REF!</definedName>
    <definedName name="SR_NO." localSheetId="3">'[12]MASTER_RATE ANALYSIS'!$B$190:$G$190</definedName>
    <definedName name="SR_NO." localSheetId="4">'[12]MASTER_RATE ANALYSIS'!$B$190:$G$190</definedName>
    <definedName name="SR_NO.">'[13]MASTER_RATE ANALYSIS'!$B$190:$G$190</definedName>
    <definedName name="SRB" localSheetId="3" hidden="1">{"'Sheet1'!$A$4386:$N$4591"}</definedName>
    <definedName name="SRB" localSheetId="4" hidden="1">{"'Sheet1'!$A$4386:$N$4591"}</definedName>
    <definedName name="SRB" localSheetId="0" hidden="1">{"'Sheet1'!$A$4386:$N$4591"}</definedName>
    <definedName name="SRB" hidden="1">{"'Sheet1'!$A$4386:$N$4591"}</definedName>
    <definedName name="srh" localSheetId="5">#REF!</definedName>
    <definedName name="srh">#REF!</definedName>
    <definedName name="srp" localSheetId="5">#REF!</definedName>
    <definedName name="srp">#REF!</definedName>
    <definedName name="SrvcCode1" localSheetId="5">#REF!</definedName>
    <definedName name="SrvcCode1">#REF!</definedName>
    <definedName name="SrvcCode1_4" localSheetId="5">#REF!</definedName>
    <definedName name="SrvcCode1_4">#REF!</definedName>
    <definedName name="SrvcCode1_6" localSheetId="5">#REF!</definedName>
    <definedName name="SrvcCode1_6">#REF!</definedName>
    <definedName name="SrvcCode1_Text" localSheetId="5">#REF!</definedName>
    <definedName name="SrvcCode1_Text">#REF!</definedName>
    <definedName name="SrvcCode1_Text_4" localSheetId="5">#REF!</definedName>
    <definedName name="SrvcCode1_Text_4">#REF!</definedName>
    <definedName name="SrvcCode1_Text_6" localSheetId="5">#REF!</definedName>
    <definedName name="SrvcCode1_Text_6">#REF!</definedName>
    <definedName name="SrvcCode2" localSheetId="5">#REF!</definedName>
    <definedName name="SrvcCode2">#REF!</definedName>
    <definedName name="SrvcCode2_4" localSheetId="5">#REF!</definedName>
    <definedName name="SrvcCode2_4">#REF!</definedName>
    <definedName name="SrvcCode2_6" localSheetId="5">#REF!</definedName>
    <definedName name="SrvcCode2_6">#REF!</definedName>
    <definedName name="SrvcCode2_Text" localSheetId="5">#REF!</definedName>
    <definedName name="SrvcCode2_Text">#REF!</definedName>
    <definedName name="SrvcCode2_Text_4" localSheetId="5">#REF!</definedName>
    <definedName name="SrvcCode2_Text_4">#REF!</definedName>
    <definedName name="SrvcCode2_Text_6" localSheetId="5">#REF!</definedName>
    <definedName name="SrvcCode2_Text_6">#REF!</definedName>
    <definedName name="SrvcCode3" localSheetId="5">#REF!</definedName>
    <definedName name="SrvcCode3">#REF!</definedName>
    <definedName name="SrvcCode3_4" localSheetId="5">#REF!</definedName>
    <definedName name="SrvcCode3_4">#REF!</definedName>
    <definedName name="SrvcCode3_6" localSheetId="5">#REF!</definedName>
    <definedName name="SrvcCode3_6">#REF!</definedName>
    <definedName name="SrvcCode3_Text" localSheetId="5">#REF!</definedName>
    <definedName name="SrvcCode3_Text">#REF!</definedName>
    <definedName name="SrvcCode3_Text_4" localSheetId="5">#REF!</definedName>
    <definedName name="SrvcCode3_Text_4">#REF!</definedName>
    <definedName name="SrvcCode3_Text_6" localSheetId="5">#REF!</definedName>
    <definedName name="SrvcCode3_Text_6">#REF!</definedName>
    <definedName name="SrvcCode4" localSheetId="5">#REF!</definedName>
    <definedName name="SrvcCode4">#REF!</definedName>
    <definedName name="SrvcCode4_4" localSheetId="5">#REF!</definedName>
    <definedName name="SrvcCode4_4">#REF!</definedName>
    <definedName name="SrvcCode4_6" localSheetId="5">#REF!</definedName>
    <definedName name="SrvcCode4_6">#REF!</definedName>
    <definedName name="SrvcCode4_Text" localSheetId="5">#REF!</definedName>
    <definedName name="SrvcCode4_Text">#REF!</definedName>
    <definedName name="SrvcCode4_Text_4" localSheetId="5">#REF!</definedName>
    <definedName name="SrvcCode4_Text_4">#REF!</definedName>
    <definedName name="SrvcCode4_Text_6" localSheetId="5">#REF!</definedName>
    <definedName name="SrvcCode4_Text_6">#REF!</definedName>
    <definedName name="SrvcCode5" localSheetId="5">#REF!</definedName>
    <definedName name="SrvcCode5">#REF!</definedName>
    <definedName name="SrvcCode5_4" localSheetId="5">#REF!</definedName>
    <definedName name="SrvcCode5_4">#REF!</definedName>
    <definedName name="SrvcCode5_6" localSheetId="5">#REF!</definedName>
    <definedName name="SrvcCode5_6">#REF!</definedName>
    <definedName name="SrvcCode5_Text" localSheetId="5">#REF!</definedName>
    <definedName name="SrvcCode5_Text">#REF!</definedName>
    <definedName name="SrvcCode5_Text_4" localSheetId="5">#REF!</definedName>
    <definedName name="SrvcCode5_Text_4">#REF!</definedName>
    <definedName name="SrvcCode5_Text_6" localSheetId="5">#REF!</definedName>
    <definedName name="SrvcCode5_Text_6">#REF!</definedName>
    <definedName name="srvf" localSheetId="5">#REF!</definedName>
    <definedName name="srvf">#REF!</definedName>
    <definedName name="sryesrt" localSheetId="0" hidden="1">{#N/A,#N/A,FALSE,"VARIATIONS";#N/A,#N/A,FALSE,"BUDGET";#N/A,#N/A,FALSE,"CIVIL QNTY VAR";#N/A,#N/A,FALSE,"SUMMARY";#N/A,#N/A,FALSE,"MATERIAL VAR"}</definedName>
    <definedName name="sryesrt" hidden="1">{#N/A,#N/A,FALSE,"VARIATIONS";#N/A,#N/A,FALSE,"BUDGET";#N/A,#N/A,FALSE,"CIVIL QNTY VAR";#N/A,#N/A,FALSE,"SUMMARY";#N/A,#N/A,FALSE,"MATERIAL VAR"}</definedName>
    <definedName name="SS" localSheetId="4">#REF!</definedName>
    <definedName name="SS" localSheetId="5">#REF!</definedName>
    <definedName name="SS">#REF!</definedName>
    <definedName name="ssd" localSheetId="5">#REF!</definedName>
    <definedName name="ssd">#REF!</definedName>
    <definedName name="SSEN" localSheetId="5">[28]見積書!#REF!</definedName>
    <definedName name="SSEN">[28]見積書!#REF!</definedName>
    <definedName name="ssf" localSheetId="3">#REF!</definedName>
    <definedName name="ssf" localSheetId="4">#REF!</definedName>
    <definedName name="ssf" localSheetId="5">#REF!</definedName>
    <definedName name="ssf">#REF!</definedName>
    <definedName name="SSS" localSheetId="5">#REF!</definedName>
    <definedName name="SSS">#REF!</definedName>
    <definedName name="ST" localSheetId="5">#REF!</definedName>
    <definedName name="ST">#REF!</definedName>
    <definedName name="st_100" localSheetId="5">#REF!</definedName>
    <definedName name="st_100">#REF!</definedName>
    <definedName name="st_150" localSheetId="5">#REF!</definedName>
    <definedName name="st_150">#REF!</definedName>
    <definedName name="st_200" localSheetId="5">#REF!</definedName>
    <definedName name="st_200">#REF!</definedName>
    <definedName name="st_25" localSheetId="5">#REF!</definedName>
    <definedName name="st_25">#REF!</definedName>
    <definedName name="st_250" localSheetId="5">#REF!</definedName>
    <definedName name="st_250">#REF!</definedName>
    <definedName name="st_300" localSheetId="5">#REF!</definedName>
    <definedName name="st_300">#REF!</definedName>
    <definedName name="st_32" localSheetId="5">#REF!</definedName>
    <definedName name="st_32">#REF!</definedName>
    <definedName name="st_40" localSheetId="5">#REF!</definedName>
    <definedName name="st_40">#REF!</definedName>
    <definedName name="st_400" localSheetId="5">#REF!</definedName>
    <definedName name="st_400">#REF!</definedName>
    <definedName name="st_50" localSheetId="5">#REF!</definedName>
    <definedName name="st_50">#REF!</definedName>
    <definedName name="st_500" localSheetId="5">#REF!</definedName>
    <definedName name="st_500">#REF!</definedName>
    <definedName name="st_65" localSheetId="5">#REF!</definedName>
    <definedName name="st_65">#REF!</definedName>
    <definedName name="st_80" localSheetId="5">#REF!</definedName>
    <definedName name="st_80">#REF!</definedName>
    <definedName name="st1h" localSheetId="5">#REF!</definedName>
    <definedName name="st1h">#REF!</definedName>
    <definedName name="st2h" localSheetId="5">#REF!</definedName>
    <definedName name="st2h">#REF!</definedName>
    <definedName name="Stage">'[127]Fill this out first...'!$D$12</definedName>
    <definedName name="Staircase" localSheetId="3">#REF!</definedName>
    <definedName name="Staircase" localSheetId="4">#REF!</definedName>
    <definedName name="Staircase" localSheetId="5">#REF!</definedName>
    <definedName name="Staircase">#REF!</definedName>
    <definedName name="Staircase2" localSheetId="5">#REF!</definedName>
    <definedName name="Staircase2">#REF!</definedName>
    <definedName name="Start_Date" localSheetId="5">#REF!</definedName>
    <definedName name="Start_Date">#REF!</definedName>
    <definedName name="StartDate" localSheetId="5">#REF!</definedName>
    <definedName name="StartDate">#REF!</definedName>
    <definedName name="StartDate_4" localSheetId="5">#REF!</definedName>
    <definedName name="StartDate_4">#REF!</definedName>
    <definedName name="StartDate_6" localSheetId="5">#REF!</definedName>
    <definedName name="StartDate_6">#REF!</definedName>
    <definedName name="State">"#REF!"</definedName>
    <definedName name="State_3" localSheetId="3">#REF!</definedName>
    <definedName name="State_3" localSheetId="4">#REF!</definedName>
    <definedName name="State_3" localSheetId="5">#REF!</definedName>
    <definedName name="State_3">#REF!</definedName>
    <definedName name="Status">[131]Legend!$A$8:$A$10</definedName>
    <definedName name="stb" localSheetId="4">#REF!</definedName>
    <definedName name="stb" localSheetId="5">#REF!</definedName>
    <definedName name="stb">#REF!</definedName>
    <definedName name="steam_props" localSheetId="5">#REF!</definedName>
    <definedName name="steam_props">#REF!</definedName>
    <definedName name="stock02" localSheetId="0" hidden="1">{#N/A,#N/A,FALSE,"gc (2)"}</definedName>
    <definedName name="stock02" hidden="1">{#N/A,#N/A,FALSE,"gc (2)"}</definedName>
    <definedName name="Stone_Aggregate_10_mm" localSheetId="4">#REF!</definedName>
    <definedName name="Stone_Aggregate_10_mm" localSheetId="5">#REF!</definedName>
    <definedName name="Stone_Aggregate_10_mm">#REF!</definedName>
    <definedName name="Stone_Aggregate_20_mm" localSheetId="5">#REF!</definedName>
    <definedName name="Stone_Aggregate_20_mm">#REF!</definedName>
    <definedName name="Stone_Aggregate_40_mm" localSheetId="5">#REF!</definedName>
    <definedName name="Stone_Aggregate_40_mm">#REF!</definedName>
    <definedName name="Stone_Dust" localSheetId="5">#REF!</definedName>
    <definedName name="Stone_Dust">#REF!</definedName>
    <definedName name="StrID" localSheetId="5">#REF!</definedName>
    <definedName name="StrID">#REF!</definedName>
    <definedName name="structure" localSheetId="5">#REF!</definedName>
    <definedName name="structure">#REF!</definedName>
    <definedName name="stysr" localSheetId="0" hidden="1">{#N/A,#N/A,FALSE,"VARIATIONS";#N/A,#N/A,FALSE,"BUDGET";#N/A,#N/A,FALSE,"CIVIL QNTY VAR";#N/A,#N/A,FALSE,"SUMMARY";#N/A,#N/A,FALSE,"MATERIAL VAR"}</definedName>
    <definedName name="stysr" hidden="1">{#N/A,#N/A,FALSE,"VARIATIONS";#N/A,#N/A,FALSE,"BUDGET";#N/A,#N/A,FALSE,"CIVIL QNTY VAR";#N/A,#N/A,FALSE,"SUMMARY";#N/A,#N/A,FALSE,"MATERIAL VAR"}</definedName>
    <definedName name="su">'[118]labour rates'!$C$2</definedName>
    <definedName name="sub1_1" localSheetId="3">#REF!</definedName>
    <definedName name="sub1_1" localSheetId="4">#REF!</definedName>
    <definedName name="sub1_1" localSheetId="5">#REF!</definedName>
    <definedName name="sub1_1">#REF!</definedName>
    <definedName name="sub1_10" localSheetId="5">#REF!</definedName>
    <definedName name="sub1_10">#REF!</definedName>
    <definedName name="sub1_10j" localSheetId="5">#REF!</definedName>
    <definedName name="sub1_10j">#REF!</definedName>
    <definedName name="sub1_11" localSheetId="5">#REF!</definedName>
    <definedName name="sub1_11">#REF!</definedName>
    <definedName name="sub1_11j" localSheetId="5">#REF!</definedName>
    <definedName name="sub1_11j">#REF!</definedName>
    <definedName name="sub1_1j" localSheetId="5">#REF!</definedName>
    <definedName name="sub1_1j">#REF!</definedName>
    <definedName name="sub1_2" localSheetId="5">#REF!</definedName>
    <definedName name="sub1_2">#REF!</definedName>
    <definedName name="sub1_2j" localSheetId="5">#REF!</definedName>
    <definedName name="sub1_2j">#REF!</definedName>
    <definedName name="sub1_3" localSheetId="5">#REF!</definedName>
    <definedName name="sub1_3">#REF!</definedName>
    <definedName name="sub1_3j" localSheetId="5">#REF!</definedName>
    <definedName name="sub1_3j">#REF!</definedName>
    <definedName name="sub1_4" localSheetId="5">#REF!</definedName>
    <definedName name="sub1_4">#REF!</definedName>
    <definedName name="sub1_4j" localSheetId="5">#REF!</definedName>
    <definedName name="sub1_4j">#REF!</definedName>
    <definedName name="sub1_5" localSheetId="5">#REF!</definedName>
    <definedName name="sub1_5">#REF!</definedName>
    <definedName name="sub1_5j" localSheetId="5">#REF!</definedName>
    <definedName name="sub1_5j">#REF!</definedName>
    <definedName name="sub1_6" localSheetId="5">#REF!</definedName>
    <definedName name="sub1_6">#REF!</definedName>
    <definedName name="sub1_6j" localSheetId="5">#REF!</definedName>
    <definedName name="sub1_6j">#REF!</definedName>
    <definedName name="sub1_7" localSheetId="5">#REF!</definedName>
    <definedName name="sub1_7">#REF!</definedName>
    <definedName name="sub1_7j" localSheetId="5">#REF!</definedName>
    <definedName name="sub1_7j">#REF!</definedName>
    <definedName name="sub1_8" localSheetId="5">#REF!</definedName>
    <definedName name="sub1_8">#REF!</definedName>
    <definedName name="sub1_8j" localSheetId="5">#REF!</definedName>
    <definedName name="sub1_8j">#REF!</definedName>
    <definedName name="sub1_9" localSheetId="5">#REF!</definedName>
    <definedName name="sub1_9">#REF!</definedName>
    <definedName name="sub1_9j" localSheetId="5">#REF!</definedName>
    <definedName name="sub1_9j">#REF!</definedName>
    <definedName name="sub2_1">'[141]2.1 受電設備棟'!$F$42</definedName>
    <definedName name="sub2_1j" localSheetId="3">#REF!</definedName>
    <definedName name="sub2_1j" localSheetId="4">#REF!</definedName>
    <definedName name="sub2_1j" localSheetId="5">#REF!</definedName>
    <definedName name="sub2_1j">#REF!</definedName>
    <definedName name="sub2_2">'[141]2.2 受・防火水槽'!$F$28</definedName>
    <definedName name="sub2_3">'[141]2.3 排水処理設備棟'!$F$43</definedName>
    <definedName name="sub2_4">'[141]2.4 倉庫棟'!$F$44</definedName>
    <definedName name="sub2_5">'[141]2.5 守衛棟'!$G$49</definedName>
    <definedName name="sub5_1" localSheetId="3">#REF!</definedName>
    <definedName name="sub5_1" localSheetId="4">#REF!</definedName>
    <definedName name="sub5_1" localSheetId="5">#REF!</definedName>
    <definedName name="sub5_1">#REF!</definedName>
    <definedName name="sub5_1j" localSheetId="5">#REF!</definedName>
    <definedName name="sub5_1j">#REF!</definedName>
    <definedName name="Subject" localSheetId="5">#REF!</definedName>
    <definedName name="Subject">#REF!</definedName>
    <definedName name="SubName" localSheetId="5">#REF!</definedName>
    <definedName name="SubName">#REF!</definedName>
    <definedName name="substructure" localSheetId="5">#REF!</definedName>
    <definedName name="substructure">#REF!</definedName>
    <definedName name="Sum" localSheetId="5">#REF!</definedName>
    <definedName name="Sum">#REF!</definedName>
    <definedName name="sumJan12" localSheetId="0" hidden="1">{#N/A,#N/A,FALSE,"VARIATIONS";#N/A,#N/A,FALSE,"BUDGET";#N/A,#N/A,FALSE,"CIVIL QNTY VAR";#N/A,#N/A,FALSE,"SUMMARY";#N/A,#N/A,FALSE,"MATERIAL VAR"}</definedName>
    <definedName name="sumJan12" hidden="1">{#N/A,#N/A,FALSE,"VARIATIONS";#N/A,#N/A,FALSE,"BUDGET";#N/A,#N/A,FALSE,"CIVIL QNTY VAR";#N/A,#N/A,FALSE,"SUMMARY";#N/A,#N/A,FALSE,"MATERIAL VAR"}</definedName>
    <definedName name="SUMMARY" localSheetId="4">#REF!</definedName>
    <definedName name="SUMMARY" localSheetId="5">#REF!</definedName>
    <definedName name="SUMMARY">#REF!</definedName>
    <definedName name="superstructure" localSheetId="5">#REF!</definedName>
    <definedName name="superstructure">#REF!</definedName>
    <definedName name="Supp_Auth" localSheetId="5">#REF!</definedName>
    <definedName name="Supp_Auth">#REF!</definedName>
    <definedName name="surf" localSheetId="5">#REF!</definedName>
    <definedName name="surf">#REF!</definedName>
    <definedName name="SURYA" localSheetId="5">#REF!</definedName>
    <definedName name="SURYA">#REF!</definedName>
    <definedName name="sweep" localSheetId="5">#REF!</definedName>
    <definedName name="sweep">#REF!</definedName>
    <definedName name="swf" localSheetId="5">#REF!</definedName>
    <definedName name="swf">#REF!</definedName>
    <definedName name="swf_4" localSheetId="5">#REF!</definedName>
    <definedName name="swf_4">#REF!</definedName>
    <definedName name="swf_6" localSheetId="5">#REF!</definedName>
    <definedName name="swf_6">#REF!</definedName>
    <definedName name="SYR">[97]HPL!$C$70</definedName>
    <definedName name="system">'[118]labour rates'!$C$5</definedName>
    <definedName name="t" localSheetId="0" hidden="1">{#N/A,#N/A,FALSE,"VARIATIONS";#N/A,#N/A,FALSE,"BUDGET";#N/A,#N/A,FALSE,"CIVIL QNTY VAR";#N/A,#N/A,FALSE,"SUMMARY";#N/A,#N/A,FALSE,"MATERIAL VAR"}</definedName>
    <definedName name="t" hidden="1">{#N/A,#N/A,FALSE,"VARIATIONS";#N/A,#N/A,FALSE,"BUDGET";#N/A,#N/A,FALSE,"CIVIL QNTY VAR";#N/A,#N/A,FALSE,"SUMMARY";#N/A,#N/A,FALSE,"MATERIAL VAR"}</definedName>
    <definedName name="t___0" localSheetId="3">#REF!</definedName>
    <definedName name="t___0" localSheetId="4">#REF!</definedName>
    <definedName name="t___0" localSheetId="5">#REF!</definedName>
    <definedName name="t___0">#REF!</definedName>
    <definedName name="t___13" localSheetId="5">#REF!</definedName>
    <definedName name="t___13">#REF!</definedName>
    <definedName name="T0" localSheetId="5">#REF!</definedName>
    <definedName name="T0">#REF!</definedName>
    <definedName name="t25h" localSheetId="5">#REF!</definedName>
    <definedName name="t25h">#REF!</definedName>
    <definedName name="TA" localSheetId="0" hidden="1">{#N/A,#N/A,TRUE,"Financials";#N/A,#N/A,TRUE,"Operating Statistics";#N/A,#N/A,TRUE,"Capex &amp; Depreciation";#N/A,#N/A,TRUE,"Debt"}</definedName>
    <definedName name="TA" hidden="1">{#N/A,#N/A,TRUE,"Financials";#N/A,#N/A,TRUE,"Operating Statistics";#N/A,#N/A,TRUE,"Capex &amp; Depreciation";#N/A,#N/A,TRUE,"Debt"}</definedName>
    <definedName name="Table" localSheetId="4">#REF!</definedName>
    <definedName name="Table" localSheetId="5">#REF!</definedName>
    <definedName name="Table">#REF!</definedName>
    <definedName name="table1">'[32]SPT vs PHI'!$E$2:$F$47</definedName>
    <definedName name="TABLE2" localSheetId="3">#REF!</definedName>
    <definedName name="TABLE2" localSheetId="4">#REF!</definedName>
    <definedName name="TABLE2" localSheetId="5">#REF!</definedName>
    <definedName name="TABLE2">#REF!</definedName>
    <definedName name="TableRange" localSheetId="5">#REF!</definedName>
    <definedName name="TableRange">#REF!</definedName>
    <definedName name="TAMT" localSheetId="5">#REF!</definedName>
    <definedName name="TAMT">#REF!</definedName>
    <definedName name="tank" localSheetId="5">#REF!</definedName>
    <definedName name="tank">#REF!</definedName>
    <definedName name="TaxTV">10%</definedName>
    <definedName name="TaxXL">5%</definedName>
    <definedName name="tb" localSheetId="0" hidden="1">{#N/A,#N/A,FALSE,"VARIATIONS";#N/A,#N/A,FALSE,"BUDGET";#N/A,#N/A,FALSE,"CIVIL QNTY VAR";#N/A,#N/A,FALSE,"SUMMARY";#N/A,#N/A,FALSE,"MATERIAL VAR"}</definedName>
    <definedName name="tb" hidden="1">{#N/A,#N/A,FALSE,"VARIATIONS";#N/A,#N/A,FALSE,"BUDGET";#N/A,#N/A,FALSE,"CIVIL QNTY VAR";#N/A,#N/A,FALSE,"SUMMARY";#N/A,#N/A,FALSE,"MATERIAL VAR"}</definedName>
    <definedName name="te" localSheetId="3">#REF!</definedName>
    <definedName name="te" localSheetId="4">#REF!</definedName>
    <definedName name="te" localSheetId="5">#REF!</definedName>
    <definedName name="te">#REF!</definedName>
    <definedName name="TECHI" localSheetId="5">#REF!</definedName>
    <definedName name="TECHI">#REF!</definedName>
    <definedName name="tee" localSheetId="5">#REF!</definedName>
    <definedName name="tee">#REF!</definedName>
    <definedName name="TEI" localSheetId="5">#REF!</definedName>
    <definedName name="TEI">#REF!</definedName>
    <definedName name="TEISHUTSU_GAKU_2" localSheetId="5">#REF!</definedName>
    <definedName name="TEISHUTSU_GAKU_2">#REF!</definedName>
    <definedName name="TEISHUTSU_MOTO" localSheetId="5">#REF!</definedName>
    <definedName name="TEISHUTSU_MOTO">#REF!</definedName>
    <definedName name="TEISHUTSU_MOTO_JUSHO" localSheetId="5">#REF!</definedName>
    <definedName name="TEISHUTSU_MOTO_JUSHO">#REF!</definedName>
    <definedName name="TEISHUTSU_MOTO_NM" localSheetId="5">#REF!</definedName>
    <definedName name="TEISHUTSU_MOTO_NM">#REF!</definedName>
    <definedName name="TEISHUTSU_MOTO_TEL" localSheetId="5">#REF!</definedName>
    <definedName name="TEISHUTSU_MOTO_TEL">#REF!</definedName>
    <definedName name="tel" localSheetId="5">#REF!</definedName>
    <definedName name="tel">#REF!</definedName>
    <definedName name="telephonepoles" localSheetId="5">#REF!</definedName>
    <definedName name="telephonepoles">#REF!</definedName>
    <definedName name="TELEVISION" localSheetId="5">#REF!</definedName>
    <definedName name="TELEVISION">#REF!</definedName>
    <definedName name="tem" localSheetId="0" hidden="1">{#N/A,#N/A,TRUE,"Front";#N/A,#N/A,TRUE,"Simple Letter";#N/A,#N/A,TRUE,"Inside";#N/A,#N/A,TRUE,"Contents";#N/A,#N/A,TRUE,"Basis";#N/A,#N/A,TRUE,"Inclusions";#N/A,#N/A,TRUE,"Exclusions";#N/A,#N/A,TRUE,"Areas";#N/A,#N/A,TRUE,"Summary";#N/A,#N/A,TRUE,"Detail"}</definedName>
    <definedName name="tem" hidden="1">{#N/A,#N/A,TRUE,"Front";#N/A,#N/A,TRUE,"Simple Letter";#N/A,#N/A,TRUE,"Inside";#N/A,#N/A,TRUE,"Contents";#N/A,#N/A,TRUE,"Basis";#N/A,#N/A,TRUE,"Inclusions";#N/A,#N/A,TRUE,"Exclusions";#N/A,#N/A,TRUE,"Areas";#N/A,#N/A,TRUE,"Summary";#N/A,#N/A,TRUE,"Detail"}</definedName>
    <definedName name="temp" localSheetId="0"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0"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NANTS" localSheetId="3">'[51]Area Statement'!#REF!</definedName>
    <definedName name="TENANTS" localSheetId="4">'[51]Area Statement'!#REF!</definedName>
    <definedName name="TENANTS" localSheetId="5">'[52]Area Statement'!#REF!</definedName>
    <definedName name="TENANTS">'[52]Area Statement'!#REF!</definedName>
    <definedName name="TEs" localSheetId="3">#REF!</definedName>
    <definedName name="TEs" localSheetId="4">#REF!</definedName>
    <definedName name="TEs" localSheetId="5">#REF!</definedName>
    <definedName name="TEs">#REF!</definedName>
    <definedName name="TEs___0" localSheetId="5">#REF!</definedName>
    <definedName name="TEs___0">#REF!</definedName>
    <definedName name="TEs___13" localSheetId="5">#REF!</definedName>
    <definedName name="TEs___13">#REF!</definedName>
    <definedName name="test" localSheetId="5">#REF!</definedName>
    <definedName name="test">#REF!</definedName>
    <definedName name="TEST1" localSheetId="5">#REF!</definedName>
    <definedName name="TEST1">#REF!</definedName>
    <definedName name="TEST2" localSheetId="5">#REF!</definedName>
    <definedName name="TEST2">#REF!</definedName>
    <definedName name="TEST3" localSheetId="5">#REF!</definedName>
    <definedName name="TEST3">#REF!</definedName>
    <definedName name="TEST4" localSheetId="5">#REF!</definedName>
    <definedName name="TEST4">#REF!</definedName>
    <definedName name="TESTHKEY" localSheetId="5">#REF!</definedName>
    <definedName name="TESTHKEY">#REF!</definedName>
    <definedName name="TESTKEYS" localSheetId="5">#REF!</definedName>
    <definedName name="TESTKEYS">#REF!</definedName>
    <definedName name="TESTVKEY" localSheetId="5">#REF!</definedName>
    <definedName name="TESTVKEY">#REF!</definedName>
    <definedName name="TEt" localSheetId="5">#REF!</definedName>
    <definedName name="TEt">#REF!</definedName>
    <definedName name="TEt___0" localSheetId="5">#REF!</definedName>
    <definedName name="TEt___0">#REF!</definedName>
    <definedName name="TEt___13" localSheetId="5">#REF!</definedName>
    <definedName name="TEt___13">#REF!</definedName>
    <definedName name="text" localSheetId="5">#REF!</definedName>
    <definedName name="text">#REF!</definedName>
    <definedName name="TF" localSheetId="5">#REF!</definedName>
    <definedName name="TF">#REF!</definedName>
    <definedName name="th" localSheetId="5">#REF!</definedName>
    <definedName name="th">#REF!</definedName>
    <definedName name="the" localSheetId="0" hidden="1">{#N/A,#N/A,FALSE,"gc (2)"}</definedName>
    <definedName name="the" hidden="1">{#N/A,#N/A,FALSE,"gc (2)"}</definedName>
    <definedName name="Theatre" hidden="1">[142]Controls!$K$3</definedName>
    <definedName name="ti25hr" localSheetId="3">#REF!</definedName>
    <definedName name="ti25hr" localSheetId="4">#REF!</definedName>
    <definedName name="ti25hr" localSheetId="5">#REF!</definedName>
    <definedName name="ti25hr">#REF!</definedName>
    <definedName name="Tier2." localSheetId="3">'[99]Beam at Ground flr lvl(Steel)'!#REF!</definedName>
    <definedName name="Tier2." localSheetId="4">'[99]Beam at Ground flr lvl(Steel)'!#REF!</definedName>
    <definedName name="Tier2." localSheetId="5">'[99]Beam at Ground flr lvl(Steel)'!#REF!</definedName>
    <definedName name="Tier2.">'[99]Beam at Ground flr lvl(Steel)'!#REF!</definedName>
    <definedName name="TierCode" localSheetId="3">#REF!</definedName>
    <definedName name="TierCode" localSheetId="4">#REF!</definedName>
    <definedName name="TierCode" localSheetId="5">#REF!</definedName>
    <definedName name="TierCode">#REF!</definedName>
    <definedName name="TierCode_4" localSheetId="5">#REF!</definedName>
    <definedName name="TierCode_4">#REF!</definedName>
    <definedName name="TierCode_6" localSheetId="5">#REF!</definedName>
    <definedName name="TierCode_6">#REF!</definedName>
    <definedName name="TierCode_Text" localSheetId="5">#REF!</definedName>
    <definedName name="TierCode_Text">#REF!</definedName>
    <definedName name="TierCode_Text_4" localSheetId="5">#REF!</definedName>
    <definedName name="TierCode_Text_4">#REF!</definedName>
    <definedName name="TierCode_Text_6" localSheetId="5">#REF!</definedName>
    <definedName name="TierCode_Text_6">#REF!</definedName>
    <definedName name="tim">[143]Construction!$S$36:$S$74</definedName>
    <definedName name="tipp" localSheetId="3">#REF!</definedName>
    <definedName name="tipp" localSheetId="4">#REF!</definedName>
    <definedName name="tipp" localSheetId="5">#REF!</definedName>
    <definedName name="tipp">#REF!</definedName>
    <definedName name="Title">'[144]Civil Boq'!$D$3</definedName>
    <definedName name="Title1" localSheetId="3">#REF!</definedName>
    <definedName name="Title1" localSheetId="4">#REF!</definedName>
    <definedName name="Title1" localSheetId="5">#REF!</definedName>
    <definedName name="Title1">#REF!</definedName>
    <definedName name="Title2" localSheetId="5">#REF!</definedName>
    <definedName name="Title2">#REF!</definedName>
    <definedName name="TMBPLA" localSheetId="5">[53]Sheet1!#REF!</definedName>
    <definedName name="TMBPLA">[53]Sheet1!#REF!</definedName>
    <definedName name="TMBSCA" localSheetId="5">[53]Sheet1!#REF!</definedName>
    <definedName name="TMBSCA">[53]Sheet1!#REF!</definedName>
    <definedName name="tol" localSheetId="3">#REF!</definedName>
    <definedName name="tol" localSheetId="4">#REF!</definedName>
    <definedName name="tol" localSheetId="5">#REF!</definedName>
    <definedName name="tol">#REF!</definedName>
    <definedName name="top" localSheetId="5">#REF!</definedName>
    <definedName name="top">#REF!</definedName>
    <definedName name="topl" localSheetId="5">#REF!</definedName>
    <definedName name="topl">#REF!</definedName>
    <definedName name="topn" localSheetId="5">#REF!</definedName>
    <definedName name="topn">#REF!</definedName>
    <definedName name="TOR" localSheetId="5">#REF!</definedName>
    <definedName name="TOR">#REF!</definedName>
    <definedName name="Total" localSheetId="3">City&amp;" "&amp;State</definedName>
    <definedName name="Total" localSheetId="4">City&amp;" "&amp;State</definedName>
    <definedName name="Total" localSheetId="0">City&amp;" "&amp;State</definedName>
    <definedName name="Total">City&amp;" "&amp;State</definedName>
    <definedName name="Total_7" localSheetId="3">City&amp;" "&amp;State</definedName>
    <definedName name="Total_7" localSheetId="4">City&amp;" "&amp;State</definedName>
    <definedName name="Total_7" localSheetId="0">City&amp;" "&amp;State</definedName>
    <definedName name="Total_7">City&amp;" "&amp;State</definedName>
    <definedName name="TotalBridges">"'[1]Bills of Quantities'!$G$103"</definedName>
    <definedName name="TotalBridges_3">'[77]Bills of Quantities'!$G$103</definedName>
    <definedName name="TotalEarthworks">"'[1]Bills of Quantities'!$G$14"</definedName>
    <definedName name="TotalEarthworks_3">'[77]Bills of Quantities'!$G$14</definedName>
    <definedName name="TotalIncidentals">"'[1]Bills of Quantities'!$G$128"</definedName>
    <definedName name="TotalIncidentals_3">'[77]Bills of Quantities'!$G$128</definedName>
    <definedName name="TotalMisc">"'[1]Bills of Quantities'!$G$175"</definedName>
    <definedName name="TotalMisc_3">'[77]Bills of Quantities'!$G$175</definedName>
    <definedName name="TotalPavements">"'[1]Bills of Quantities'!$G$27"</definedName>
    <definedName name="TotalPavements_3">'[77]Bills of Quantities'!$G$27</definedName>
    <definedName name="totalqtyfinal" localSheetId="3">#REF!</definedName>
    <definedName name="totalqtyfinal" localSheetId="4">#REF!</definedName>
    <definedName name="totalqtyfinal" localSheetId="5">#REF!</definedName>
    <definedName name="totalqtyfinal">#REF!</definedName>
    <definedName name="TotalStructures">"'[1]Bills of Quantities'!$G$73"</definedName>
    <definedName name="TotalStructures_3">'[77]Bills of Quantities'!$G$73</definedName>
    <definedName name="tr" localSheetId="3">#REF!</definedName>
    <definedName name="tr" localSheetId="4">#REF!</definedName>
    <definedName name="tr" localSheetId="5">#REF!</definedName>
    <definedName name="tr">#REF!</definedName>
    <definedName name="trans" localSheetId="5">#REF!</definedName>
    <definedName name="trans">#REF!</definedName>
    <definedName name="Transportation" localSheetId="3">[37]Detail!#REF!</definedName>
    <definedName name="Transportation" localSheetId="4">[37]Detail!#REF!</definedName>
    <definedName name="Transportation" localSheetId="5">[37]Detail!#REF!</definedName>
    <definedName name="Transportation">[37]Detail!#REF!</definedName>
    <definedName name="tS" localSheetId="3">#REF!</definedName>
    <definedName name="tS" localSheetId="4">#REF!</definedName>
    <definedName name="tS" localSheetId="5">#REF!</definedName>
    <definedName name="tS">#REF!</definedName>
    <definedName name="tS___0" localSheetId="5">#REF!</definedName>
    <definedName name="tS___0">#REF!</definedName>
    <definedName name="tS___13" localSheetId="5">#REF!</definedName>
    <definedName name="tS___13">#REF!</definedName>
    <definedName name="TSR">[31]MG!$F$214</definedName>
    <definedName name="TT" localSheetId="0" hidden="1">{#N/A,#N/A,TRUE,"Financials";#N/A,#N/A,TRUE,"Operating Statistics";#N/A,#N/A,TRUE,"Capex &amp; Depreciation";#N/A,#N/A,TRUE,"Debt"}</definedName>
    <definedName name="TT" hidden="1">{#N/A,#N/A,TRUE,"Financials";#N/A,#N/A,TRUE,"Operating Statistics";#N/A,#N/A,TRUE,"Capex &amp; Depreciation";#N/A,#N/A,TRUE,"Debt"}</definedName>
    <definedName name="TTStandard" localSheetId="3">#REF!</definedName>
    <definedName name="TTStandard" localSheetId="4">#REF!</definedName>
    <definedName name="TTStandard" localSheetId="5">#REF!</definedName>
    <definedName name="TTStandard">#REF!</definedName>
    <definedName name="ttt" localSheetId="0" hidden="1">{#N/A,#N/A,FALSE,"VARIATIONS";#N/A,#N/A,FALSE,"BUDGET";#N/A,#N/A,FALSE,"CIVIL QNTY VAR";#N/A,#N/A,FALSE,"SUMMARY";#N/A,#N/A,FALSE,"MATERIAL VAR"}</definedName>
    <definedName name="ttt" hidden="1">{#N/A,#N/A,FALSE,"VARIATIONS";#N/A,#N/A,FALSE,"BUDGET";#N/A,#N/A,FALSE,"CIVIL QNTY VAR";#N/A,#N/A,FALSE,"SUMMARY";#N/A,#N/A,FALSE,"MATERIAL VAR"}</definedName>
    <definedName name="TUES1" localSheetId="4">#REF!</definedName>
    <definedName name="TUES1" localSheetId="5">#REF!</definedName>
    <definedName name="TUES1">#REF!</definedName>
    <definedName name="TV" localSheetId="5">#REF!</definedName>
    <definedName name="TV">#REF!</definedName>
    <definedName name="TVM" localSheetId="5">#REF!</definedName>
    <definedName name="TVM">#REF!</definedName>
    <definedName name="TVSS" localSheetId="5">#REF!</definedName>
    <definedName name="TVSS">#REF!</definedName>
    <definedName name="TVSS1" localSheetId="5">#REF!</definedName>
    <definedName name="TVSS1">#REF!</definedName>
    <definedName name="TVV" localSheetId="5">#REF!</definedName>
    <definedName name="TVV">#REF!</definedName>
    <definedName name="type">'[127]Fill this out first...'!$D$13</definedName>
    <definedName name="Type1" localSheetId="3">#REF!</definedName>
    <definedName name="Type1" localSheetId="4">#REF!</definedName>
    <definedName name="Type1" localSheetId="5">#REF!</definedName>
    <definedName name="Type1">#REF!</definedName>
    <definedName name="Type2" localSheetId="5">#REF!</definedName>
    <definedName name="Type2">#REF!</definedName>
    <definedName name="Type3" localSheetId="5">#REF!</definedName>
    <definedName name="Type3">#REF!</definedName>
    <definedName name="TYUKO" localSheetId="5">#REF!</definedName>
    <definedName name="TYUKO">#REF!</definedName>
    <definedName name="U" localSheetId="5">#REF!</definedName>
    <definedName name="U">#REF!</definedName>
    <definedName name="ubhf" localSheetId="5">#REF!</definedName>
    <definedName name="ubhf">#REF!</definedName>
    <definedName name="ubhnta" localSheetId="5">#REF!</definedName>
    <definedName name="ubhnta">#REF!</definedName>
    <definedName name="ubhs" localSheetId="5">#REF!</definedName>
    <definedName name="ubhs">#REF!</definedName>
    <definedName name="uj" localSheetId="5">#REF!</definedName>
    <definedName name="uj">#REF!</definedName>
    <definedName name="UNITS" localSheetId="5">#REF!</definedName>
    <definedName name="UNITS">#REF!</definedName>
    <definedName name="UNITWT" localSheetId="5">#REF!</definedName>
    <definedName name="UNITWT">#REF!</definedName>
    <definedName name="UNITWT_3" localSheetId="5">#REF!</definedName>
    <definedName name="UNITWT_3">#REF!</definedName>
    <definedName name="unsecured" localSheetId="5">#REF!</definedName>
    <definedName name="unsecured">#REF!</definedName>
    <definedName name="US" localSheetId="5">#REF!</definedName>
    <definedName name="US">#REF!</definedName>
    <definedName name="usc" localSheetId="5">#REF!</definedName>
    <definedName name="usc">#REF!</definedName>
    <definedName name="usd" localSheetId="5">#REF!</definedName>
    <definedName name="usd">#REF!</definedName>
    <definedName name="use" localSheetId="5">#REF!</definedName>
    <definedName name="use">#REF!</definedName>
    <definedName name="Use_Alternates" localSheetId="5">#REF!</definedName>
    <definedName name="Use_Alternates">#REF!</definedName>
    <definedName name="UserChoice" localSheetId="5">#REF!</definedName>
    <definedName name="UserChoice">#REF!</definedName>
    <definedName name="UTILITY" localSheetId="5">#REF!</definedName>
    <definedName name="UTILITY">#REF!</definedName>
    <definedName name="uu" localSheetId="0" hidden="1">{#N/A,#N/A,FALSE,"gc (2)"}</definedName>
    <definedName name="uu" hidden="1">{#N/A,#N/A,FALSE,"gc (2)"}</definedName>
    <definedName name="UV" localSheetId="4">#REF!</definedName>
    <definedName name="UV" localSheetId="5">#REF!</definedName>
    <definedName name="UV">#REF!</definedName>
    <definedName name="UVOV">[41]Costing!$E$13</definedName>
    <definedName name="V" localSheetId="3">'[145]Name Lists'!$E$239:$E$242</definedName>
    <definedName name="V" localSheetId="4">'[145]Name Lists'!$E$239:$E$242</definedName>
    <definedName name="V">'[146]Name Lists'!$E$239:$E$242</definedName>
    <definedName name="V_CH1" localSheetId="3">[28]見積書!#REF!</definedName>
    <definedName name="V_CH1" localSheetId="4">[28]見積書!#REF!</definedName>
    <definedName name="V_CH1" localSheetId="5">[28]見積書!#REF!</definedName>
    <definedName name="V_CH1">[28]見積書!#REF!</definedName>
    <definedName name="V_CH2" localSheetId="3">[28]見積書!#REF!</definedName>
    <definedName name="V_CH2" localSheetId="4">[28]見積書!#REF!</definedName>
    <definedName name="V_CH2" localSheetId="5">[28]見積書!#REF!</definedName>
    <definedName name="V_CH2">[28]見積書!#REF!</definedName>
    <definedName name="va" localSheetId="3">#REF!</definedName>
    <definedName name="va" localSheetId="4">#REF!</definedName>
    <definedName name="va" localSheetId="5">#REF!</definedName>
    <definedName name="va">#REF!</definedName>
    <definedName name="va___0" localSheetId="5">#REF!</definedName>
    <definedName name="va___0">#REF!</definedName>
    <definedName name="va___13" localSheetId="5">#REF!</definedName>
    <definedName name="va___13">#REF!</definedName>
    <definedName name="VADODARA_________________________________CLIENT_______________M_s" localSheetId="3">'[12]MASTER_RATE ANALYSIS'!$B$185:$G$185</definedName>
    <definedName name="VADODARA_________________________________CLIENT_______________M_s" localSheetId="4">'[12]MASTER_RATE ANALYSIS'!$B$185:$G$185</definedName>
    <definedName name="VADODARA_________________________________CLIENT_______________M_s">'[13]MASTER_RATE ANALYSIS'!$B$185:$G$185</definedName>
    <definedName name="vagm" localSheetId="3">#REF!</definedName>
    <definedName name="vagm" localSheetId="4">#REF!</definedName>
    <definedName name="vagm" localSheetId="5">#REF!</definedName>
    <definedName name="vagm">#REF!</definedName>
    <definedName name="VANDEMATARAM" localSheetId="5">#REF!</definedName>
    <definedName name="VANDEMATARAM">#REF!</definedName>
    <definedName name="vatf" localSheetId="5">#REF!</definedName>
    <definedName name="vatf">#REF!</definedName>
    <definedName name="vatf_4" localSheetId="5">#REF!</definedName>
    <definedName name="vatf_4">#REF!</definedName>
    <definedName name="vatf_6" localSheetId="5">#REF!</definedName>
    <definedName name="vatf_6">#REF!</definedName>
    <definedName name="VB" localSheetId="5">#REF!</definedName>
    <definedName name="VB">#REF!</definedName>
    <definedName name="VBR">[97]HPL!$F$55</definedName>
    <definedName name="VD" localSheetId="3">#REF!</definedName>
    <definedName name="VD" localSheetId="4">#REF!</definedName>
    <definedName name="VD" localSheetId="5">#REF!</definedName>
    <definedName name="VD">#REF!</definedName>
    <definedName name="vdg" localSheetId="5">#REF!</definedName>
    <definedName name="vdg">#REF!</definedName>
    <definedName name="ve" localSheetId="5">#REF!</definedName>
    <definedName name="ve">#REF!</definedName>
    <definedName name="Vend" localSheetId="5">#REF!</definedName>
    <definedName name="Vend">#REF!</definedName>
    <definedName name="vender_1500KVA" localSheetId="5">#REF!</definedName>
    <definedName name="vender_1500KVA">#REF!</definedName>
    <definedName name="VENDOR" localSheetId="5">#REF!</definedName>
    <definedName name="VENDOR">#REF!</definedName>
    <definedName name="vendor_500KVA" localSheetId="5">#REF!</definedName>
    <definedName name="vendor_500KVA">#REF!</definedName>
    <definedName name="Ventilation" localSheetId="5">[37]Detail!#REF!</definedName>
    <definedName name="Ventilation">[37]Detail!#REF!</definedName>
    <definedName name="vertical_col_and_corner_walls" localSheetId="3">#REF!</definedName>
    <definedName name="vertical_col_and_corner_walls" localSheetId="4">#REF!</definedName>
    <definedName name="vertical_col_and_corner_walls" localSheetId="5">#REF!</definedName>
    <definedName name="vertical_col_and_corner_walls">#REF!</definedName>
    <definedName name="Vf" localSheetId="5">#REF!</definedName>
    <definedName name="Vf">#REF!</definedName>
    <definedName name="VFD7.5" localSheetId="5">#REF!</definedName>
    <definedName name="VFD7.5">#REF!</definedName>
    <definedName name="vg" localSheetId="0" hidden="1">{#N/A,#N/A,FALSE,"One Pager";#N/A,#N/A,FALSE,"Technical"}</definedName>
    <definedName name="vg" hidden="1">{#N/A,#N/A,FALSE,"One Pager";#N/A,#N/A,FALSE,"Technical"}</definedName>
    <definedName name="vib" localSheetId="4">#REF!</definedName>
    <definedName name="vib" localSheetId="5">#REF!</definedName>
    <definedName name="vib">#REF!</definedName>
    <definedName name="vibroll" localSheetId="5">#REF!</definedName>
    <definedName name="vibroll">#REF!</definedName>
    <definedName name="vishnu" localSheetId="0" hidden="1">{#N/A,#N/A,FALSE,"One Pager";#N/A,#N/A,FALSE,"Technical"}</definedName>
    <definedName name="vishnu" hidden="1">{#N/A,#N/A,FALSE,"One Pager";#N/A,#N/A,FALSE,"Technical"}</definedName>
    <definedName name="VIVEKANANDA" localSheetId="4">#REF!</definedName>
    <definedName name="VIVEKANANDA" localSheetId="5">#REF!</definedName>
    <definedName name="VIVEKANANDA">#REF!</definedName>
    <definedName name="vk" localSheetId="0" hidden="1">{#N/A,#N/A,FALSE,"One Pager";#N/A,#N/A,FALSE,"Technical"}</definedName>
    <definedName name="vk" hidden="1">{#N/A,#N/A,FALSE,"One Pager";#N/A,#N/A,FALSE,"Technical"}</definedName>
    <definedName name="vm" localSheetId="4">#REF!</definedName>
    <definedName name="vm" localSheetId="5">#REF!</definedName>
    <definedName name="vm">#REF!</definedName>
    <definedName name="VMM" localSheetId="5">#REF!</definedName>
    <definedName name="VMM">#REF!</definedName>
    <definedName name="VNFVBDVFBZDSD" localSheetId="5">#REF!</definedName>
    <definedName name="VNFVBDVFBZDSD">#REF!</definedName>
    <definedName name="VOA" localSheetId="5">#REF!</definedName>
    <definedName name="VOA">#REF!</definedName>
    <definedName name="VOLTAGE_DROP_FOR_THREE_PHASE_Sheet2_List" localSheetId="5">#REF!</definedName>
    <definedName name="VOLTAGE_DROP_FOR_THREE_PHASE_Sheet2_List">#REF!</definedName>
    <definedName name="Vsigma" localSheetId="5">#REF!</definedName>
    <definedName name="Vsigma">#REF!</definedName>
    <definedName name="VSS" localSheetId="5">#REF!</definedName>
    <definedName name="VSS">#REF!</definedName>
    <definedName name="Vz" localSheetId="5">#REF!</definedName>
    <definedName name="Vz">#REF!</definedName>
    <definedName name="w" localSheetId="0" hidden="1">{#N/A,#N/A,FALSE,"VARIATIONS";#N/A,#N/A,FALSE,"BUDGET";#N/A,#N/A,FALSE,"CIVIL QNTY VAR";#N/A,#N/A,FALSE,"SUMMARY";#N/A,#N/A,FALSE,"MATERIAL VAR"}</definedName>
    <definedName name="w" hidden="1">{#N/A,#N/A,FALSE,"VARIATIONS";#N/A,#N/A,FALSE,"BUDGET";#N/A,#N/A,FALSE,"CIVIL QNTY VAR";#N/A,#N/A,FALSE,"SUMMARY";#N/A,#N/A,FALSE,"MATERIAL VAR"}</definedName>
    <definedName name="W_7" localSheetId="3">City&amp;" "&amp;State</definedName>
    <definedName name="W_7" localSheetId="4">City&amp;" "&amp;State</definedName>
    <definedName name="W_7" localSheetId="0">City&amp;" "&amp;State</definedName>
    <definedName name="W_7">City&amp;" "&amp;State</definedName>
    <definedName name="Waiting">"Picture 1"</definedName>
    <definedName name="Wakad" localSheetId="3">#REF!</definedName>
    <definedName name="Wakad" localSheetId="4">#REF!</definedName>
    <definedName name="Wakad" localSheetId="5">#REF!</definedName>
    <definedName name="Wakad">#REF!</definedName>
    <definedName name="Wall_Fin" localSheetId="3">'[58]Fin Sum'!$K$1:$K$26</definedName>
    <definedName name="Wall_Fin" localSheetId="4">'[58]Fin Sum'!$K$1:$K$26</definedName>
    <definedName name="Wall_Fin">'[59]Fin Sum'!$K$1:$K$26</definedName>
    <definedName name="Wall_form_panel" localSheetId="3">#REF!</definedName>
    <definedName name="Wall_form_panel" localSheetId="4">#REF!</definedName>
    <definedName name="Wall_form_panel" localSheetId="5">#REF!</definedName>
    <definedName name="Wall_form_panel">#REF!</definedName>
    <definedName name="Wall_form_panel_1250x400" localSheetId="5">#REF!</definedName>
    <definedName name="Wall_form_panel_1250x400">#REF!</definedName>
    <definedName name="Wall_form_panel_1250x500" localSheetId="5">#REF!</definedName>
    <definedName name="Wall_form_panel_1250x500">#REF!</definedName>
    <definedName name="WATER">[147]est!$H$341</definedName>
    <definedName name="Water_Proofing" localSheetId="3">#REF!</definedName>
    <definedName name="Water_Proofing" localSheetId="4">#REF!</definedName>
    <definedName name="Water_Proofing" localSheetId="5">#REF!</definedName>
    <definedName name="Water_Proofing">#REF!</definedName>
    <definedName name="Water_Proofing_compound" localSheetId="5">#REF!</definedName>
    <definedName name="Water_Proofing_compound">#REF!</definedName>
    <definedName name="Water_Supply" localSheetId="5">[37]Detail!#REF!</definedName>
    <definedName name="Water_Supply">[37]Detail!#REF!</definedName>
    <definedName name="WCV" localSheetId="3">#REF!</definedName>
    <definedName name="WCV" localSheetId="4">#REF!</definedName>
    <definedName name="WCV" localSheetId="5">#REF!</definedName>
    <definedName name="WCV">#REF!</definedName>
    <definedName name="WCVD" localSheetId="5">#REF!</definedName>
    <definedName name="WCVD">#REF!</definedName>
    <definedName name="wdf" localSheetId="5">[19]SOR!#REF!</definedName>
    <definedName name="wdf">[19]SOR!#REF!</definedName>
    <definedName name="wdtytr" localSheetId="3">[83]Design!#REF!</definedName>
    <definedName name="wdtytr" localSheetId="4">[83]Design!#REF!</definedName>
    <definedName name="wdtytr" localSheetId="5">[84]Design!#REF!</definedName>
    <definedName name="wdtytr">[84]Design!#REF!</definedName>
    <definedName name="WE_J" localSheetId="5">[28]見積書!#REF!</definedName>
    <definedName name="WE_J">[28]見積書!#REF!</definedName>
    <definedName name="WF" localSheetId="3">#REF!</definedName>
    <definedName name="WF" localSheetId="4">#REF!</definedName>
    <definedName name="WF" localSheetId="5">#REF!</definedName>
    <definedName name="WF">#REF!</definedName>
    <definedName name="WH" localSheetId="5">#REF!</definedName>
    <definedName name="WH">#REF!</definedName>
    <definedName name="White_Cement" localSheetId="5">#REF!</definedName>
    <definedName name="White_Cement">#REF!</definedName>
    <definedName name="wid" localSheetId="5">#REF!</definedName>
    <definedName name="wid">#REF!</definedName>
    <definedName name="window" localSheetId="0" hidden="1">{#N/A,#N/A,FALSE,"VARIATIONS";#N/A,#N/A,FALSE,"BUDGET";#N/A,#N/A,FALSE,"CIVIL QNTY VAR";#N/A,#N/A,FALSE,"SUMMARY";#N/A,#N/A,FALSE,"MATERIAL VAR"}</definedName>
    <definedName name="window" hidden="1">{#N/A,#N/A,FALSE,"VARIATIONS";#N/A,#N/A,FALSE,"BUDGET";#N/A,#N/A,FALSE,"CIVIL QNTY VAR";#N/A,#N/A,FALSE,"SUMMARY";#N/A,#N/A,FALSE,"MATERIAL VAR"}</definedName>
    <definedName name="wip" localSheetId="4">#REF!</definedName>
    <definedName name="wip" localSheetId="5">#REF!</definedName>
    <definedName name="wip">#REF!</definedName>
    <definedName name="wire">'[105]labour rates'!$C$2</definedName>
    <definedName name="Wires">'[105]labour rates'!$C$3</definedName>
    <definedName name="Wkshopblk" localSheetId="4">#REF!</definedName>
    <definedName name="Wkshopblk" localSheetId="5">#REF!</definedName>
    <definedName name="Wkshopblk">#REF!</definedName>
    <definedName name="WLP" localSheetId="5">#REF!</definedName>
    <definedName name="WLP">#REF!</definedName>
    <definedName name="work" localSheetId="5">#REF!</definedName>
    <definedName name="work">#REF!</definedName>
    <definedName name="WP" localSheetId="5">#REF!</definedName>
    <definedName name="WP">#REF!</definedName>
    <definedName name="wqe" localSheetId="5">#REF!</definedName>
    <definedName name="wqe">#REF!</definedName>
    <definedName name="wrn.All."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ssumption._.Book." localSheetId="0" hidden="1">{#N/A,#N/A,FALSE,"Model Assumptions"}</definedName>
    <definedName name="wrn.Assumption._.Book." hidden="1">{#N/A,#N/A,FALSE,"Model Assumptions"}</definedName>
    <definedName name="wrn.backup." localSheetId="0"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0" hidden="1">{"banks",#N/A,FALSE,"BASIC"}</definedName>
    <definedName name="wrn.bank._.model." hidden="1">{"banks",#N/A,FALSE,"BASIC"}</definedName>
    <definedName name="wrn.dep." localSheetId="0" hidden="1">{"dep. full detail",#N/A,FALSE,"annex";"3cd annex",#N/A,FALSE,"annex";"co. dep.",#N/A,FALSE,"annex"}</definedName>
    <definedName name="wrn.dep." hidden="1">{"dep. full detail",#N/A,FALSE,"annex";"3cd annex",#N/A,FALSE,"annex";"co. dep.",#N/A,FALSE,"annex"}</definedName>
    <definedName name="wrn.Full._.Financials." localSheetId="0" hidden="1">{#N/A,#N/A,TRUE,"Financials";#N/A,#N/A,TRUE,"Operating Statistics";#N/A,#N/A,TRUE,"Capex &amp; Depreciation";#N/A,#N/A,TRUE,"Debt"}</definedName>
    <definedName name="wrn.Full._.Financials." hidden="1">{#N/A,#N/A,TRUE,"Financials";#N/A,#N/A,TRUE,"Operating Statistics";#N/A,#N/A,TRUE,"Capex &amp; Depreciation";#N/A,#N/A,TRUE,"Debt"}</definedName>
    <definedName name="wrn.Full._.Report." localSheetId="0"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full.fin.1" localSheetId="0" hidden="1">{#N/A,#N/A,TRUE,"Financials";#N/A,#N/A,TRUE,"Operating Statistics";#N/A,#N/A,TRUE,"Capex &amp; Depreciation";#N/A,#N/A,TRUE,"Debt"}</definedName>
    <definedName name="wrn.full.fin.1" hidden="1">{#N/A,#N/A,TRUE,"Financials";#N/A,#N/A,TRUE,"Operating Statistics";#N/A,#N/A,TRUE,"Capex &amp; Depreciation";#N/A,#N/A,TRUE,"Debt"}</definedName>
    <definedName name="wrn.G.C.P.L.." localSheetId="0" hidden="1">{#N/A,#N/A,FALSE,"gc (2)"}</definedName>
    <definedName name="wrn.G.C.P.L.." hidden="1">{#N/A,#N/A,FALSE,"gc (2)"}</definedName>
    <definedName name="wrn.G.E.G._.7.0." localSheetId="0" hidden="1">{#N/A,#N/A,FALSE,"VARIATIONS";#N/A,#N/A,FALSE,"BUDGET";#N/A,#N/A,FALSE,"CIVIL QNTY VAR";#N/A,#N/A,FALSE,"SUMMARY";#N/A,#N/A,FALSE,"MATERIAL VAR"}</definedName>
    <definedName name="wrn.G.E.G._.7.0." hidden="1">{#N/A,#N/A,FALSE,"VARIATIONS";#N/A,#N/A,FALSE,"BUDGET";#N/A,#N/A,FALSE,"CIVIL QNTY VAR";#N/A,#N/A,FALSE,"SUMMARY";#N/A,#N/A,FALSE,"MATERIAL VAR"}</definedName>
    <definedName name="wrn.LTCG." localSheetId="0" hidden="1">{"office ltcg",#N/A,FALSE,"gain01";"IT LTCG",#N/A,FALSE,"gain01"}</definedName>
    <definedName name="wrn.LTCG." hidden="1">{"office ltcg",#N/A,FALSE,"gain01";"IT LTCG",#N/A,FALSE,"gain01"}</definedName>
    <definedName name="wrn.model." localSheetId="0" hidden="1">{"basic",#N/A,FALSE,"BASIC"}</definedName>
    <definedName name="wrn.model." hidden="1">{"basic",#N/A,FALSE,"BASIC"}</definedName>
    <definedName name="wrn.mr." localSheetId="0" hidden="1">{#N/A,#N/A,TRUE,"Pune Sum";#N/A,#N/A,TRUE,"MATERIALS"}</definedName>
    <definedName name="wrn.mr." hidden="1">{#N/A,#N/A,TRUE,"Pune Sum";#N/A,#N/A,TRUE,"MATERIALS"}</definedName>
    <definedName name="wrn.One._.Pager._.plus._.Technicals." localSheetId="0" hidden="1">{#N/A,#N/A,FALSE,"One Pager";#N/A,#N/A,FALSE,"Technical"}</definedName>
    <definedName name="wrn.One._.Pager._.plus._.Technicals." hidden="1">{#N/A,#N/A,FALSE,"One Pager";#N/A,#N/A,FALSE,"Technical"}</definedName>
    <definedName name="wrn.Print._.Model." localSheetId="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fitability." localSheetId="0" hidden="1">{#N/A,"Good",TRUE,"Sheet1";#N/A,"Normal",TRUE,"Sheet1";#N/A,"Bad",TRUE,"Sheet1"}</definedName>
    <definedName name="wrn.Profitability." hidden="1">{#N/A,"Good",TRUE,"Sheet1";#N/A,"Normal",TRUE,"Sheet1";#N/A,"Bad",TRUE,"Sheet1"}</definedName>
    <definedName name="wrn.summary." localSheetId="0" hidden="1">{"financials",#N/A,FALSE,"BASIC"}</definedName>
    <definedName name="wrn.summary." hidden="1">{"financials",#N/A,FALSE,"BASIC"}</definedName>
    <definedName name="wrn.Total._.Print." localSheetId="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Valuation._.Summaries." localSheetId="0"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0"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W" localSheetId="4">#REF!</definedName>
    <definedName name="WW" localSheetId="5">#REF!</definedName>
    <definedName name="WW">#REF!</definedName>
    <definedName name="wwwwwwwwwwwww">'[33]PRECAST lightconc-II'!$J$19</definedName>
    <definedName name="x" localSheetId="0" hidden="1">{#N/A,#N/A,FALSE,"VARIATIONS";#N/A,#N/A,FALSE,"BUDGET";#N/A,#N/A,FALSE,"CIVIL QNTY VAR";#N/A,#N/A,FALSE,"SUMMARY";#N/A,#N/A,FALSE,"MATERIAL VAR"}</definedName>
    <definedName name="x" hidden="1">{#N/A,#N/A,FALSE,"VARIATIONS";#N/A,#N/A,FALSE,"BUDGET";#N/A,#N/A,FALSE,"CIVIL QNTY VAR";#N/A,#N/A,FALSE,"SUMMARY";#N/A,#N/A,FALSE,"MATERIAL VAR"}</definedName>
    <definedName name="xf" localSheetId="3">#REF!</definedName>
    <definedName name="xf" localSheetId="4">#REF!</definedName>
    <definedName name="xf" localSheetId="5">#REF!</definedName>
    <definedName name="xf">#REF!</definedName>
    <definedName name="Xl" localSheetId="5">#REF!</definedName>
    <definedName name="Xl">#REF!</definedName>
    <definedName name="Xl___0" localSheetId="5">#REF!</definedName>
    <definedName name="Xl___0">#REF!</definedName>
    <definedName name="Xl___13" localSheetId="5">#REF!</definedName>
    <definedName name="Xl___13">#REF!</definedName>
    <definedName name="xx" localSheetId="5">#REF!</definedName>
    <definedName name="xx">#REF!</definedName>
    <definedName name="xxx" localSheetId="5">#REF!</definedName>
    <definedName name="xxx">#REF!</definedName>
    <definedName name="xyz" localSheetId="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Z_1" localSheetId="5">[28]見積書!#REF!</definedName>
    <definedName name="XZ_1">[28]見積書!#REF!</definedName>
    <definedName name="XZ_10" localSheetId="5">[28]見積書!#REF!</definedName>
    <definedName name="XZ_10">[28]見積書!#REF!</definedName>
    <definedName name="XZ_11" localSheetId="5">[28]見積書!#REF!</definedName>
    <definedName name="XZ_11">[28]見積書!#REF!</definedName>
    <definedName name="XZ_12" localSheetId="5">[28]見積書!#REF!</definedName>
    <definedName name="XZ_12">[28]見積書!#REF!</definedName>
    <definedName name="XZ_13" localSheetId="5">[28]見積書!#REF!</definedName>
    <definedName name="XZ_13">[28]見積書!#REF!</definedName>
    <definedName name="XZ_14" localSheetId="5">[28]見積書!#REF!</definedName>
    <definedName name="XZ_14">[28]見積書!#REF!</definedName>
    <definedName name="XZ_2" localSheetId="5">[28]見積書!#REF!</definedName>
    <definedName name="XZ_2">[28]見積書!#REF!</definedName>
    <definedName name="XZ_3" localSheetId="5">[28]見積書!#REF!</definedName>
    <definedName name="XZ_3">[28]見積書!#REF!</definedName>
    <definedName name="XZ_4" localSheetId="5">[28]見積書!#REF!</definedName>
    <definedName name="XZ_4">[28]見積書!#REF!</definedName>
    <definedName name="XZ_5" localSheetId="5">[28]見積書!#REF!</definedName>
    <definedName name="XZ_5">[28]見積書!#REF!</definedName>
    <definedName name="XZ_6" localSheetId="5">[28]見積書!#REF!</definedName>
    <definedName name="XZ_6">[28]見積書!#REF!</definedName>
    <definedName name="XZ_7" localSheetId="5">[28]見積書!#REF!</definedName>
    <definedName name="XZ_7">[28]見積書!#REF!</definedName>
    <definedName name="XZ_8" localSheetId="5">[28]見積書!#REF!</definedName>
    <definedName name="XZ_8">[28]見積書!#REF!</definedName>
    <definedName name="XZ_9" localSheetId="5">[28]見積書!#REF!</definedName>
    <definedName name="XZ_9">[28]見積書!#REF!</definedName>
    <definedName name="XZY" localSheetId="0" hidden="1">{#N/A,#N/A,FALSE,"VARIATIONS";#N/A,#N/A,FALSE,"BUDGET";#N/A,#N/A,FALSE,"CIVIL QNTY VAR";#N/A,#N/A,FALSE,"SUMMARY";#N/A,#N/A,FALSE,"MATERIAL VAR"}</definedName>
    <definedName name="XZY" hidden="1">{#N/A,#N/A,FALSE,"VARIATIONS";#N/A,#N/A,FALSE,"BUDGET";#N/A,#N/A,FALSE,"CIVIL QNTY VAR";#N/A,#N/A,FALSE,"SUMMARY";#N/A,#N/A,FALSE,"MATERIAL VAR"}</definedName>
    <definedName name="y" localSheetId="0" hidden="1">{#N/A,#N/A,FALSE,"VARIATIONS";#N/A,#N/A,FALSE,"BUDGET";#N/A,#N/A,FALSE,"CIVIL QNTY VAR";#N/A,#N/A,FALSE,"SUMMARY";#N/A,#N/A,FALSE,"MATERIAL VAR"}</definedName>
    <definedName name="y" hidden="1">{#N/A,#N/A,FALSE,"VARIATIONS";#N/A,#N/A,FALSE,"BUDGET";#N/A,#N/A,FALSE,"CIVIL QNTY VAR";#N/A,#N/A,FALSE,"SUMMARY";#N/A,#N/A,FALSE,"MATERIAL VAR"}</definedName>
    <definedName name="YEAR" localSheetId="3">#REF!</definedName>
    <definedName name="YEAR" localSheetId="4">#REF!</definedName>
    <definedName name="YEAR" localSheetId="5">#REF!</definedName>
    <definedName name="YEAR">#REF!</definedName>
    <definedName name="yen" localSheetId="5">#REF!</definedName>
    <definedName name="yen">#REF!</definedName>
    <definedName name="Yes" localSheetId="5">'[148]Fin Sum'!#REF!</definedName>
    <definedName name="Yes">'[148]Fin Sum'!#REF!</definedName>
    <definedName name="YF" localSheetId="3">#REF!</definedName>
    <definedName name="YF" localSheetId="4">#REF!</definedName>
    <definedName name="YF" localSheetId="5">#REF!</definedName>
    <definedName name="YF">#REF!</definedName>
    <definedName name="yzs" localSheetId="0" hidden="1">{#N/A,#N/A,FALSE,"VARIATIONS";#N/A,#N/A,FALSE,"BUDGET";#N/A,#N/A,FALSE,"CIVIL QNTY VAR";#N/A,#N/A,FALSE,"SUMMARY";#N/A,#N/A,FALSE,"MATERIAL VAR"}</definedName>
    <definedName name="yzs" hidden="1">{#N/A,#N/A,FALSE,"VARIATIONS";#N/A,#N/A,FALSE,"BUDGET";#N/A,#N/A,FALSE,"CIVIL QNTY VAR";#N/A,#N/A,FALSE,"SUMMARY";#N/A,#N/A,FALSE,"MATERIAL VAR"}</definedName>
    <definedName name="z" localSheetId="0" hidden="1">{#N/A,#N/A,TRUE,"Front";#N/A,#N/A,TRUE,"Simple Letter";#N/A,#N/A,TRUE,"Inside";#N/A,#N/A,TRUE,"Contents";#N/A,#N/A,TRUE,"Basis";#N/A,#N/A,TRUE,"Inclusions";#N/A,#N/A,TRUE,"Exclusions";#N/A,#N/A,TRUE,"Areas";#N/A,#N/A,TRUE,"Summary";#N/A,#N/A,TRUE,"Detail"}</definedName>
    <definedName name="z" hidden="1">{#N/A,#N/A,TRUE,"Front";#N/A,#N/A,TRUE,"Simple Letter";#N/A,#N/A,TRUE,"Inside";#N/A,#N/A,TRUE,"Contents";#N/A,#N/A,TRUE,"Basis";#N/A,#N/A,TRUE,"Inclusions";#N/A,#N/A,TRUE,"Exclusions";#N/A,#N/A,TRUE,"Areas";#N/A,#N/A,TRUE,"Summary";#N/A,#N/A,TRUE,"Detail"}</definedName>
    <definedName name="Z_1" localSheetId="4">#REF!</definedName>
    <definedName name="Z_1" localSheetId="5">#REF!</definedName>
    <definedName name="Z_1">#REF!</definedName>
    <definedName name="Z_10" localSheetId="5">#REF!</definedName>
    <definedName name="Z_10">#REF!</definedName>
    <definedName name="Z_11" localSheetId="5">#REF!</definedName>
    <definedName name="Z_11">#REF!</definedName>
    <definedName name="Z_12" localSheetId="5">#REF!</definedName>
    <definedName name="Z_12">#REF!</definedName>
    <definedName name="Z_2" localSheetId="5">[28]見積書!#REF!</definedName>
    <definedName name="Z_2">[28]見積書!#REF!</definedName>
    <definedName name="Z_3" localSheetId="5">[28]見積書!#REF!</definedName>
    <definedName name="Z_3">[28]見積書!#REF!</definedName>
    <definedName name="Z_4" localSheetId="5">[28]見積書!#REF!</definedName>
    <definedName name="Z_4">[28]見積書!#REF!</definedName>
    <definedName name="Z_P" localSheetId="3">#REF!</definedName>
    <definedName name="Z_P" localSheetId="4">#REF!</definedName>
    <definedName name="Z_P" localSheetId="5">#REF!</definedName>
    <definedName name="Z_P">#REF!</definedName>
    <definedName name="ZA_L" localSheetId="3">[28]見積書!#REF!</definedName>
    <definedName name="ZA_L" localSheetId="4">[28]見積書!#REF!</definedName>
    <definedName name="ZA_L" localSheetId="5">[28]見積書!#REF!</definedName>
    <definedName name="ZA_L">[28]見積書!#REF!</definedName>
    <definedName name="ZA_M" localSheetId="5">[28]見積書!#REF!</definedName>
    <definedName name="ZA_M">[28]見積書!#REF!</definedName>
    <definedName name="ZE_L" localSheetId="5">[28]見積書!#REF!</definedName>
    <definedName name="ZE_L">[28]見積書!#REF!</definedName>
    <definedName name="ZE_M" localSheetId="5">[28]見積書!#REF!</definedName>
    <definedName name="ZE_M">[28]見積書!#REF!</definedName>
    <definedName name="ZF_L" localSheetId="5">[28]見積書!#REF!</definedName>
    <definedName name="ZF_L">[28]見積書!#REF!</definedName>
    <definedName name="ZF_M" localSheetId="5">[28]見積書!#REF!</definedName>
    <definedName name="ZF_M">[28]見積書!#REF!</definedName>
    <definedName name="ZI_L" localSheetId="5">[28]見積書!#REF!</definedName>
    <definedName name="ZI_L">[28]見積書!#REF!</definedName>
    <definedName name="ZI_M" localSheetId="5">[28]見積書!#REF!</definedName>
    <definedName name="ZI_M">[28]見積書!#REF!</definedName>
    <definedName name="Zip">"#REF!"</definedName>
    <definedName name="Zip_2" localSheetId="3">#REF!</definedName>
    <definedName name="Zip_2" localSheetId="4">#REF!</definedName>
    <definedName name="Zip_2" localSheetId="5">#REF!</definedName>
    <definedName name="Zip_2">#REF!</definedName>
    <definedName name="Zip_3" localSheetId="5">#REF!</definedName>
    <definedName name="Zip_3">#REF!</definedName>
    <definedName name="zitd" localSheetId="5">#REF!</definedName>
    <definedName name="zitd">#REF!</definedName>
    <definedName name="zl" localSheetId="5">#REF!</definedName>
    <definedName name="zl">#REF!</definedName>
    <definedName name="zl___0" localSheetId="5">#REF!</definedName>
    <definedName name="zl___0">#REF!</definedName>
    <definedName name="zl___13" localSheetId="5">#REF!</definedName>
    <definedName name="zl___13">#REF!</definedName>
    <definedName name="zlpu" localSheetId="5">#REF!</definedName>
    <definedName name="zlpu">#REF!</definedName>
    <definedName name="zlpu___0" localSheetId="5">#REF!</definedName>
    <definedName name="zlpu___0">#REF!</definedName>
    <definedName name="zlpu___13" localSheetId="5">#REF!</definedName>
    <definedName name="zlpu___13">#REF!</definedName>
    <definedName name="ZP_L" localSheetId="3">[28]見積書!#REF!</definedName>
    <definedName name="ZP_L" localSheetId="4">[28]見積書!#REF!</definedName>
    <definedName name="ZP_L" localSheetId="5">[28]見積書!#REF!</definedName>
    <definedName name="ZP_L">[28]見積書!#REF!</definedName>
    <definedName name="ZP_M" localSheetId="3">[28]見積書!#REF!</definedName>
    <definedName name="ZP_M" localSheetId="4">[28]見積書!#REF!</definedName>
    <definedName name="ZP_M" localSheetId="5">[28]見積書!#REF!</definedName>
    <definedName name="ZP_M">[28]見積書!#REF!</definedName>
    <definedName name="zs" localSheetId="3">#REF!</definedName>
    <definedName name="zs" localSheetId="4">#REF!</definedName>
    <definedName name="zs" localSheetId="5">#REF!</definedName>
    <definedName name="zs">#REF!</definedName>
    <definedName name="zs___0" localSheetId="5">#REF!</definedName>
    <definedName name="zs___0">#REF!</definedName>
    <definedName name="zs___13" localSheetId="5">#REF!</definedName>
    <definedName name="zs___13">#REF!</definedName>
    <definedName name="ZS_L" localSheetId="3">[28]見積書!#REF!</definedName>
    <definedName name="ZS_L" localSheetId="4">[28]見積書!#REF!</definedName>
    <definedName name="ZS_L" localSheetId="5">[28]見積書!#REF!</definedName>
    <definedName name="ZS_L">[28]見積書!#REF!</definedName>
    <definedName name="ZS_M" localSheetId="3">[28]見積書!#REF!</definedName>
    <definedName name="ZS_M" localSheetId="4">[28]見積書!#REF!</definedName>
    <definedName name="ZS_M" localSheetId="5">[28]見積書!#REF!</definedName>
    <definedName name="ZS_M">[28]見積書!#REF!</definedName>
    <definedName name="zsfs" localSheetId="0" hidden="1">{#N/A,#N/A,FALSE,"VARIATIONS";#N/A,#N/A,FALSE,"BUDGET";#N/A,#N/A,FALSE,"CIVIL QNTY VAR";#N/A,#N/A,FALSE,"SUMMARY";#N/A,#N/A,FALSE,"MATERIAL VAR"}</definedName>
    <definedName name="zsfs" hidden="1">{#N/A,#N/A,FALSE,"VARIATIONS";#N/A,#N/A,FALSE,"BUDGET";#N/A,#N/A,FALSE,"CIVIL QNTY VAR";#N/A,#N/A,FALSE,"SUMMARY";#N/A,#N/A,FALSE,"MATERIAL VAR"}</definedName>
    <definedName name="zspu" localSheetId="3">#REF!</definedName>
    <definedName name="zspu" localSheetId="4">#REF!</definedName>
    <definedName name="zspu" localSheetId="5">#REF!</definedName>
    <definedName name="zspu">#REF!</definedName>
    <definedName name="zspu___0" localSheetId="5">#REF!</definedName>
    <definedName name="zspu___0">#REF!</definedName>
    <definedName name="zspu___13" localSheetId="5">#REF!</definedName>
    <definedName name="zspu___13">#REF!</definedName>
    <definedName name="ZSS" localSheetId="5">#REF!</definedName>
    <definedName name="ZSS">#REF!</definedName>
    <definedName name="ZSS___0" localSheetId="5">#REF!</definedName>
    <definedName name="ZSS___0">#REF!</definedName>
    <definedName name="ZSS___13" localSheetId="5">#REF!</definedName>
    <definedName name="ZSS___13">#REF!</definedName>
    <definedName name="ztpu" localSheetId="5">#REF!</definedName>
    <definedName name="ztpu">#REF!</definedName>
    <definedName name="ztpu___0" localSheetId="5">#REF!</definedName>
    <definedName name="ztpu___0">#REF!</definedName>
    <definedName name="ztpu___13" localSheetId="5">#REF!</definedName>
    <definedName name="ztpu___13">#REF!</definedName>
    <definedName name="ZY" localSheetId="5">#REF!</definedName>
    <definedName name="ZY">#REF!</definedName>
    <definedName name="ZY___0" localSheetId="5">#REF!</definedName>
    <definedName name="ZY___0">#REF!</definedName>
    <definedName name="ZY___13" localSheetId="5">#REF!</definedName>
    <definedName name="ZY___13">#REF!</definedName>
    <definedName name="ああ" localSheetId="3">[101]電気設備表!#REF!</definedName>
    <definedName name="ああ" localSheetId="4">[101]電気設備表!#REF!</definedName>
    <definedName name="ああ" localSheetId="5">[101]電気設備表!#REF!</definedName>
    <definedName name="ああ">[101]電気設備表!#REF!</definedName>
    <definedName name="お１４７５" localSheetId="3">#REF!</definedName>
    <definedName name="お１４７５" localSheetId="4">#REF!</definedName>
    <definedName name="お１４７５" localSheetId="5">#REF!</definedName>
    <definedName name="お１４７５">#REF!</definedName>
    <definedName name="おおおお" localSheetId="3">[101]電気設備表!#REF!</definedName>
    <definedName name="おおおお" localSheetId="4">[101]電気設備表!#REF!</definedName>
    <definedName name="おおおお" localSheetId="5">[101]電気設備表!#REF!</definedName>
    <definedName name="おおおお">[101]電気設備表!#REF!</definedName>
    <definedName name="おおおおお" localSheetId="3">[101]電気設備表!#REF!</definedName>
    <definedName name="おおおおお" localSheetId="4">[101]電気設備表!#REF!</definedName>
    <definedName name="おおおおお" localSheetId="5">[101]電気設備表!#REF!</definedName>
    <definedName name="おおおおお">[101]電気設備表!#REF!</definedName>
    <definedName name="ガラス" localSheetId="3">#REF!</definedName>
    <definedName name="ガラス" localSheetId="4">#REF!</definedName>
    <definedName name="ガラス" localSheetId="5">#REF!</definedName>
    <definedName name="ガラス">#REF!</definedName>
    <definedName name="ｷｸﾞ_1" localSheetId="3">[1]電気設備表!#REF!</definedName>
    <definedName name="ｷｸﾞ_1" localSheetId="4">[1]電気設備表!#REF!</definedName>
    <definedName name="ｷｸﾞ_1" localSheetId="5">[1]電気設備表!#REF!</definedName>
    <definedName name="ｷｸﾞ_1">[1]電気設備表!#REF!</definedName>
    <definedName name="ｹｼ1" localSheetId="3">[1]電気設備表!#REF!</definedName>
    <definedName name="ｹｼ1" localSheetId="4">[1]電気設備表!#REF!</definedName>
    <definedName name="ｹｼ1" localSheetId="5">[1]電気設備表!#REF!</definedName>
    <definedName name="ｹｼ1">[1]電気設備表!#REF!</definedName>
    <definedName name="ｹｼ2" localSheetId="3">[1]電気設備表!#REF!</definedName>
    <definedName name="ｹｼ2" localSheetId="4">[1]電気設備表!#REF!</definedName>
    <definedName name="ｹｼ2" localSheetId="5">[1]電気設備表!#REF!</definedName>
    <definedName name="ｹｼ2">[1]電気設備表!#REF!</definedName>
    <definedName name="ｹｼ3" localSheetId="3">[1]電気設備表!#REF!</definedName>
    <definedName name="ｹｼ3" localSheetId="4">[1]電気設備表!#REF!</definedName>
    <definedName name="ｹｼ3" localSheetId="5">[1]電気設備表!#REF!</definedName>
    <definedName name="ｹｼ3">[1]電気設備表!#REF!</definedName>
    <definedName name="ｹｼ4" localSheetId="3">[1]電気設備表!#REF!</definedName>
    <definedName name="ｹｼ4" localSheetId="4">[1]電気設備表!#REF!</definedName>
    <definedName name="ｹｼ4" localSheetId="5">[1]電気設備表!#REF!</definedName>
    <definedName name="ｹｼ4">[1]電気設備表!#REF!</definedName>
    <definedName name="ｹｼ5" localSheetId="3">[1]電気設備表!#REF!</definedName>
    <definedName name="ｹｼ5" localSheetId="4">[1]電気設備表!#REF!</definedName>
    <definedName name="ｹｼ5" localSheetId="5">[1]電気設備表!#REF!</definedName>
    <definedName name="ｹｼ5">[1]電気設備表!#REF!</definedName>
    <definedName name="コンクリート" localSheetId="3">#REF!</definedName>
    <definedName name="コンクリート" localSheetId="4">#REF!</definedName>
    <definedName name="コンクリート" localSheetId="5">#REF!</definedName>
    <definedName name="コンクリート">#REF!</definedName>
    <definedName name="ｼｽｳ_1" localSheetId="3">[1]電気設備表!#REF!</definedName>
    <definedName name="ｼｽｳ_1" localSheetId="4">[1]電気設備表!#REF!</definedName>
    <definedName name="ｼｽｳ_1" localSheetId="5">[1]電気設備表!#REF!</definedName>
    <definedName name="ｼｽｳ_1">[1]電気設備表!#REF!</definedName>
    <definedName name="ｼｮｳﾒｲﾘﾂ_1" localSheetId="3">[1]電気設備表!#REF!</definedName>
    <definedName name="ｼｮｳﾒｲﾘﾂ_1" localSheetId="4">[1]電気設備表!#REF!</definedName>
    <definedName name="ｼｮｳﾒｲﾘﾂ_1" localSheetId="5">[1]電気設備表!#REF!</definedName>
    <definedName name="ｼｮｳﾒｲﾘﾂ_1">[1]電気設備表!#REF!</definedName>
    <definedName name="ｼｮｳﾒｲﾘﾂ_2" localSheetId="3">[1]電気設備表!#REF!</definedName>
    <definedName name="ｼｮｳﾒｲﾘﾂ_2" localSheetId="4">[1]電気設備表!#REF!</definedName>
    <definedName name="ｼｮｳﾒｲﾘﾂ_2" localSheetId="5">[1]電気設備表!#REF!</definedName>
    <definedName name="ｼｮｳﾒｲﾘﾂ_2">[1]電気設備表!#REF!</definedName>
    <definedName name="タイル工事" localSheetId="3">#REF!</definedName>
    <definedName name="タイル工事" localSheetId="4">#REF!</definedName>
    <definedName name="タイル工事" localSheetId="5">#REF!</definedName>
    <definedName name="タイル工事">#REF!</definedName>
    <definedName name="っｊ" localSheetId="3">[101]電気設備表!#REF!</definedName>
    <definedName name="っｊ" localSheetId="4">[101]電気設備表!#REF!</definedName>
    <definedName name="っｊ" localSheetId="5">[101]電気設備表!#REF!</definedName>
    <definedName name="っｊ">[101]電気設備表!#REF!</definedName>
    <definedName name="っｋ" localSheetId="3" hidden="1">#REF!</definedName>
    <definedName name="っｋ" localSheetId="4" hidden="1">#REF!</definedName>
    <definedName name="っｋ" localSheetId="5" hidden="1">#REF!</definedName>
    <definedName name="っｋ" hidden="1">#REF!</definedName>
    <definedName name="っｓ" localSheetId="3">[101]電気設備表!#REF!</definedName>
    <definedName name="っｓ" localSheetId="4">[101]電気設備表!#REF!</definedName>
    <definedName name="っｓ" localSheetId="5">[101]電気設備表!#REF!</definedName>
    <definedName name="っｓ">[101]電気設備表!#REF!</definedName>
    <definedName name="っっｊ" localSheetId="3">[101]電気設備表!#REF!</definedName>
    <definedName name="っっｊ" localSheetId="4">[101]電気設備表!#REF!</definedName>
    <definedName name="っっｊ" localSheetId="5">[101]電気設備表!#REF!</definedName>
    <definedName name="っっｊ">[101]電気設備表!#REF!</definedName>
    <definedName name="っっっｄ">[101]電気設備表!$D$3:$F$31</definedName>
    <definedName name="っっっｈ" localSheetId="3">[101]電気設備表!#REF!</definedName>
    <definedName name="っっっｈ" localSheetId="4">[101]電気設備表!#REF!</definedName>
    <definedName name="っっっｈ" localSheetId="5">[101]電気設備表!#REF!</definedName>
    <definedName name="っっっｈ">[101]電気設備表!#REF!</definedName>
    <definedName name="っっっっｓ" localSheetId="3">[101]電気設備表!#REF!</definedName>
    <definedName name="っっっっｓ" localSheetId="4">[101]電気設備表!#REF!</definedName>
    <definedName name="っっっっｓ" localSheetId="5">[101]電気設備表!#REF!</definedName>
    <definedName name="っっっっｓ">[101]電気設備表!#REF!</definedName>
    <definedName name="っっっっっっｓ" localSheetId="5">[101]電気設備表!#REF!</definedName>
    <definedName name="っっっっっっｓ">[101]電気設備表!#REF!</definedName>
    <definedName name="ﾊﾝｼｬﾘﾂ" localSheetId="5">[1]電気設備表!#REF!</definedName>
    <definedName name="ﾊﾝｼｬﾘﾂ">[1]電気設備表!#REF!</definedName>
    <definedName name="ﾍﾔｼｽｳ_2" localSheetId="5">[1]電気設備表!#REF!</definedName>
    <definedName name="ﾍﾔｼｽｳ_2">[1]電気設備表!#REF!</definedName>
    <definedName name="ﾎｼｭﾘﾂ" localSheetId="5">[1]電気設備表!#REF!</definedName>
    <definedName name="ﾎｼｭﾘﾂ">[1]電気設備表!#REF!</definedName>
    <definedName name="マクロ" localSheetId="3">#REF!</definedName>
    <definedName name="マクロ" localSheetId="4">#REF!</definedName>
    <definedName name="マクロ" localSheetId="5">#REF!</definedName>
    <definedName name="マクロ">#REF!</definedName>
    <definedName name="まくろ" localSheetId="5">#REF!</definedName>
    <definedName name="まくろ">#REF!</definedName>
    <definedName name="マクロ１" localSheetId="5">#REF!</definedName>
    <definedName name="マクロ１">#REF!</definedName>
    <definedName name="まくろ１" localSheetId="5">#REF!</definedName>
    <definedName name="まくろ１">#REF!</definedName>
    <definedName name="まくろ２" localSheetId="5">#REF!</definedName>
    <definedName name="まくろ２">#REF!</definedName>
    <definedName name="まくろ３" localSheetId="5">#REF!</definedName>
    <definedName name="まくろ３">#REF!</definedName>
    <definedName name="ﾒﾆｭｰ" localSheetId="5">#REF!</definedName>
    <definedName name="ﾒﾆｭｰ">#REF!</definedName>
    <definedName name="メニュー1" localSheetId="5">#REF!</definedName>
    <definedName name="メニュー1">#REF!</definedName>
    <definedName name="よし" localSheetId="5">#REF!</definedName>
    <definedName name="よし">#REF!</definedName>
    <definedName name="ﾗﾝﾌﾟ_1" localSheetId="5">[1]電気設備表!#REF!</definedName>
    <definedName name="ﾗﾝﾌﾟ_1">[1]電気設備表!#REF!</definedName>
    <definedName name="ﾗﾝﾌﾟ_2" localSheetId="5">[1]電気設備表!#REF!</definedName>
    <definedName name="ﾗﾝﾌﾟ_2">[1]電気設備表!#REF!</definedName>
    <definedName name="ﾗﾝﾌﾟ_3" localSheetId="5">[1]電気設備表!#REF!</definedName>
    <definedName name="ﾗﾝﾌﾟ_3">[1]電気設備表!#REF!</definedName>
    <definedName name="전체" localSheetId="3">#REF!</definedName>
    <definedName name="전체" localSheetId="4">#REF!</definedName>
    <definedName name="전체" localSheetId="5">#REF!</definedName>
    <definedName name="전체">#REF!</definedName>
    <definedName name="個" localSheetId="5">#REF!</definedName>
    <definedName name="個">#REF!</definedName>
    <definedName name="入力値" localSheetId="5">#REF!</definedName>
    <definedName name="入力値">#REF!</definedName>
    <definedName name="公式" localSheetId="5">#REF!</definedName>
    <definedName name="公式">#REF!</definedName>
    <definedName name="内外装" localSheetId="5">#REF!</definedName>
    <definedName name="内外装">#REF!</definedName>
    <definedName name="内訳書" localSheetId="5">#REF!</definedName>
    <definedName name="内訳書">#REF!</definedName>
    <definedName name="合計" localSheetId="5">#REF!</definedName>
    <definedName name="合計">#REF!</definedName>
    <definedName name="土工事" localSheetId="5">#REF!</definedName>
    <definedName name="土工事">#REF!</definedName>
    <definedName name="型枠工事" localSheetId="5">#REF!</definedName>
    <definedName name="型枠工事">#REF!</definedName>
    <definedName name="塗装工事" localSheetId="5">#REF!</definedName>
    <definedName name="塗装工事">#REF!</definedName>
    <definedName name="外構面積">[149]外構・目次!$G$14</definedName>
    <definedName name="屋根工事" localSheetId="3">#REF!</definedName>
    <definedName name="屋根工事" localSheetId="4">#REF!</definedName>
    <definedName name="屋根工事" localSheetId="5">#REF!</definedName>
    <definedName name="屋根工事">#REF!</definedName>
    <definedName name="工場面積">[149]工場棟・目次!$G$17</definedName>
    <definedName name="左官工事" localSheetId="3">#REF!</definedName>
    <definedName name="左官工事" localSheetId="4">#REF!</definedName>
    <definedName name="左官工事" localSheetId="5">#REF!</definedName>
    <definedName name="左官工事">#REF!</definedName>
    <definedName name="支持材種類" localSheetId="5">#REF!</definedName>
    <definedName name="支持材種類">#REF!</definedName>
    <definedName name="支持材種類J" localSheetId="5">#REF!</definedName>
    <definedName name="支持材種類J">#REF!</definedName>
    <definedName name="日" localSheetId="5">#REF!</definedName>
    <definedName name="日">#REF!</definedName>
    <definedName name="木工事" localSheetId="5">#REF!</definedName>
    <definedName name="木工事">#REF!</definedName>
    <definedName name="木製建具" localSheetId="5">#REF!</definedName>
    <definedName name="木製建具">#REF!</definedName>
    <definedName name="材料単位" localSheetId="5">#REF!</definedName>
    <definedName name="材料単位">#REF!</definedName>
    <definedName name="材料単位J" localSheetId="5">#REF!</definedName>
    <definedName name="材料単位J">#REF!</definedName>
    <definedName name="杭工事" localSheetId="5">#REF!</definedName>
    <definedName name="杭工事">#REF!</definedName>
    <definedName name="特15" localSheetId="5">#REF!</definedName>
    <definedName name="特15">#REF!</definedName>
    <definedName name="石工事" localSheetId="5">#REF!</definedName>
    <definedName name="石工事">#REF!</definedName>
    <definedName name="組積工事" localSheetId="5">#REF!</definedName>
    <definedName name="組積工事">#REF!</definedName>
    <definedName name="罫線" localSheetId="5">#REF!</definedName>
    <definedName name="罫線">#REF!</definedName>
    <definedName name="計算" localSheetId="5">#REF!</definedName>
    <definedName name="計算">#REF!</definedName>
    <definedName name="部屋指数" localSheetId="5">#REF!</definedName>
    <definedName name="部屋指数">#REF!</definedName>
    <definedName name="金属工事" localSheetId="5">#REF!</definedName>
    <definedName name="金属工事">#REF!</definedName>
    <definedName name="金属製建具" localSheetId="5">#REF!</definedName>
    <definedName name="金属製建具">#REF!</definedName>
    <definedName name="鉄筋工事" localSheetId="5">#REF!</definedName>
    <definedName name="鉄筋工事">#REF!</definedName>
    <definedName name="鉄骨工事" localSheetId="5">#REF!</definedName>
    <definedName name="鉄骨工事">#REF!</definedName>
    <definedName name="防水工事" localSheetId="5">#REF!</definedName>
    <definedName name="防水工事">#REF!</definedName>
    <definedName name="雑工事" localSheetId="5">#REF!</definedName>
    <definedName name="雑工事">#REF!</definedName>
    <definedName name="面積">[149]事務棟・目次!$G$17</definedName>
    <definedName name="項目" localSheetId="3">#REF!</definedName>
    <definedName name="項目" localSheetId="4">#REF!</definedName>
    <definedName name="項目" localSheetId="5">#REF!</definedName>
    <definedName name="項目">#REF!</definedName>
  </definedNames>
  <calcPr calcId="144525"/>
</workbook>
</file>

<file path=xl/calcChain.xml><?xml version="1.0" encoding="utf-8"?>
<calcChain xmlns="http://schemas.openxmlformats.org/spreadsheetml/2006/main">
  <c r="F389" i="68" l="1"/>
  <c r="H389" i="68" s="1"/>
  <c r="J389" i="68" l="1"/>
  <c r="F127" i="67"/>
  <c r="J127" i="67" l="1"/>
  <c r="H127" i="67"/>
  <c r="F12" i="68"/>
  <c r="H12" i="68" s="1"/>
  <c r="F13" i="68"/>
  <c r="H13" i="68" s="1"/>
  <c r="F14" i="68"/>
  <c r="H14" i="68" s="1"/>
  <c r="F15" i="68"/>
  <c r="H15" i="68" s="1"/>
  <c r="F16" i="68"/>
  <c r="H16" i="68" s="1"/>
  <c r="F17" i="68"/>
  <c r="H17" i="68" s="1"/>
  <c r="F18" i="68"/>
  <c r="H18" i="68" s="1"/>
  <c r="F22" i="68"/>
  <c r="F23" i="68"/>
  <c r="J23" i="68" s="1"/>
  <c r="F24" i="68"/>
  <c r="H24" i="68" s="1"/>
  <c r="F25" i="68"/>
  <c r="J25" i="68" s="1"/>
  <c r="F29" i="68"/>
  <c r="J29" i="68" s="1"/>
  <c r="F30" i="68"/>
  <c r="J30" i="68" s="1"/>
  <c r="F31" i="68"/>
  <c r="J31" i="68" s="1"/>
  <c r="F32" i="68"/>
  <c r="J32" i="68" s="1"/>
  <c r="F33" i="68"/>
  <c r="J33" i="68" s="1"/>
  <c r="F34" i="68"/>
  <c r="J34" i="68" s="1"/>
  <c r="F35" i="68"/>
  <c r="J35" i="68" s="1"/>
  <c r="F36" i="68"/>
  <c r="J36" i="68" s="1"/>
  <c r="F37" i="68"/>
  <c r="J37" i="68" s="1"/>
  <c r="F38" i="68"/>
  <c r="J38" i="68" s="1"/>
  <c r="F39" i="68"/>
  <c r="J39" i="68" s="1"/>
  <c r="F40" i="68"/>
  <c r="J40" i="68" s="1"/>
  <c r="F41" i="68"/>
  <c r="J41" i="68" s="1"/>
  <c r="F42" i="68"/>
  <c r="J42" i="68" s="1"/>
  <c r="F43" i="68"/>
  <c r="J43" i="68" s="1"/>
  <c r="F44" i="68"/>
  <c r="J44" i="68" s="1"/>
  <c r="F45" i="68"/>
  <c r="H45" i="68" s="1"/>
  <c r="F46" i="68"/>
  <c r="J46" i="68" s="1"/>
  <c r="F47" i="68"/>
  <c r="J47" i="68" s="1"/>
  <c r="F48" i="68"/>
  <c r="J48" i="68" s="1"/>
  <c r="F49" i="68"/>
  <c r="J49" i="68" s="1"/>
  <c r="F50" i="68"/>
  <c r="J50" i="68" s="1"/>
  <c r="F51" i="68"/>
  <c r="J51" i="68" s="1"/>
  <c r="F52" i="68"/>
  <c r="J52" i="68" s="1"/>
  <c r="F53" i="68"/>
  <c r="J53" i="68" s="1"/>
  <c r="F54" i="68"/>
  <c r="J54" i="68" s="1"/>
  <c r="F55" i="68"/>
  <c r="J55" i="68" s="1"/>
  <c r="F56" i="68"/>
  <c r="J56" i="68" s="1"/>
  <c r="F57" i="68"/>
  <c r="J57" i="68" s="1"/>
  <c r="F58" i="68"/>
  <c r="J58" i="68" s="1"/>
  <c r="F59" i="68"/>
  <c r="J59" i="68" s="1"/>
  <c r="F60" i="68"/>
  <c r="J60" i="68" s="1"/>
  <c r="F61" i="68"/>
  <c r="J61" i="68" s="1"/>
  <c r="F62" i="68"/>
  <c r="J62" i="68" s="1"/>
  <c r="F63" i="68"/>
  <c r="H63" i="68" s="1"/>
  <c r="F64" i="68"/>
  <c r="J64" i="68" s="1"/>
  <c r="F65" i="68"/>
  <c r="J65" i="68" s="1"/>
  <c r="F66" i="68"/>
  <c r="J66" i="68" s="1"/>
  <c r="F67" i="68"/>
  <c r="J67" i="68" s="1"/>
  <c r="F68" i="68"/>
  <c r="J68" i="68" s="1"/>
  <c r="F72" i="68"/>
  <c r="J72" i="68" s="1"/>
  <c r="F73" i="68"/>
  <c r="J73" i="68" s="1"/>
  <c r="F74" i="68"/>
  <c r="J74" i="68" s="1"/>
  <c r="F75" i="68"/>
  <c r="J75" i="68" s="1"/>
  <c r="F76" i="68"/>
  <c r="J76" i="68" s="1"/>
  <c r="F77" i="68"/>
  <c r="J77" i="68" s="1"/>
  <c r="F78" i="68"/>
  <c r="J78" i="68" s="1"/>
  <c r="F79" i="68"/>
  <c r="J79" i="68" s="1"/>
  <c r="F83" i="68"/>
  <c r="J83" i="68" s="1"/>
  <c r="F84" i="68"/>
  <c r="J84" i="68" s="1"/>
  <c r="F85" i="68"/>
  <c r="H85" i="68" s="1"/>
  <c r="F86" i="68"/>
  <c r="J86" i="68" s="1"/>
  <c r="F87" i="68"/>
  <c r="J87" i="68" s="1"/>
  <c r="F88" i="68"/>
  <c r="J88" i="68" s="1"/>
  <c r="F89" i="68"/>
  <c r="J89" i="68" s="1"/>
  <c r="F93" i="68"/>
  <c r="J93" i="68" s="1"/>
  <c r="F94" i="68"/>
  <c r="J94" i="68" s="1"/>
  <c r="F95" i="68"/>
  <c r="J95" i="68" s="1"/>
  <c r="F96" i="68"/>
  <c r="J96" i="68" s="1"/>
  <c r="F97" i="68"/>
  <c r="J97" i="68" s="1"/>
  <c r="F98" i="68"/>
  <c r="J98" i="68" s="1"/>
  <c r="F99" i="68"/>
  <c r="J99" i="68" s="1"/>
  <c r="F100" i="68"/>
  <c r="J100" i="68" s="1"/>
  <c r="F101" i="68"/>
  <c r="J101" i="68" s="1"/>
  <c r="F102" i="68"/>
  <c r="J102" i="68" s="1"/>
  <c r="F103" i="68"/>
  <c r="J103" i="68" s="1"/>
  <c r="F104" i="68"/>
  <c r="H104" i="68" s="1"/>
  <c r="F105" i="68"/>
  <c r="J105" i="68" s="1"/>
  <c r="F106" i="68"/>
  <c r="J106" i="68" s="1"/>
  <c r="F107" i="68"/>
  <c r="J107" i="68" s="1"/>
  <c r="F108" i="68"/>
  <c r="J108" i="68" s="1"/>
  <c r="F109" i="68"/>
  <c r="J109" i="68" s="1"/>
  <c r="F110" i="68"/>
  <c r="J110" i="68" s="1"/>
  <c r="F111" i="68"/>
  <c r="J111" i="68" s="1"/>
  <c r="F112" i="68"/>
  <c r="J112" i="68" s="1"/>
  <c r="F113" i="68"/>
  <c r="J113" i="68" s="1"/>
  <c r="F114" i="68"/>
  <c r="J114" i="68" s="1"/>
  <c r="F115" i="68"/>
  <c r="J115" i="68" s="1"/>
  <c r="F116" i="68"/>
  <c r="J116" i="68" s="1"/>
  <c r="F117" i="68"/>
  <c r="J117" i="68" s="1"/>
  <c r="F118" i="68"/>
  <c r="J118" i="68" s="1"/>
  <c r="F119" i="68"/>
  <c r="J119" i="68" s="1"/>
  <c r="F120" i="68"/>
  <c r="J120" i="68" s="1"/>
  <c r="F121" i="68"/>
  <c r="J121" i="68" s="1"/>
  <c r="F122" i="68"/>
  <c r="J122" i="68" s="1"/>
  <c r="F123" i="68"/>
  <c r="J123" i="68" s="1"/>
  <c r="F124" i="68"/>
  <c r="J124" i="68" s="1"/>
  <c r="F125" i="68"/>
  <c r="J125" i="68" s="1"/>
  <c r="F126" i="68"/>
  <c r="J126" i="68" s="1"/>
  <c r="F127" i="68"/>
  <c r="J127" i="68" s="1"/>
  <c r="F128" i="68"/>
  <c r="J128" i="68" s="1"/>
  <c r="F129" i="68"/>
  <c r="J129" i="68" s="1"/>
  <c r="F130" i="68"/>
  <c r="H130" i="68" s="1"/>
  <c r="F131" i="68"/>
  <c r="J131" i="68" s="1"/>
  <c r="F137" i="68"/>
  <c r="J137" i="68" s="1"/>
  <c r="F138" i="68"/>
  <c r="J138" i="68" s="1"/>
  <c r="F139" i="68"/>
  <c r="J139" i="68" s="1"/>
  <c r="F140" i="68"/>
  <c r="J140" i="68" s="1"/>
  <c r="F141" i="68"/>
  <c r="H141" i="68" s="1"/>
  <c r="F142" i="68"/>
  <c r="J142" i="68" s="1"/>
  <c r="F143" i="68"/>
  <c r="J143" i="68" s="1"/>
  <c r="F145" i="68"/>
  <c r="J145" i="68" s="1"/>
  <c r="F148" i="68"/>
  <c r="F150" i="68"/>
  <c r="J150" i="68" s="1"/>
  <c r="F154" i="68"/>
  <c r="J154" i="68" s="1"/>
  <c r="F163" i="68"/>
  <c r="J163" i="68" s="1"/>
  <c r="F167" i="68"/>
  <c r="H167" i="68" s="1"/>
  <c r="F171" i="68"/>
  <c r="J171" i="68" s="1"/>
  <c r="F175" i="68"/>
  <c r="J175" i="68" s="1"/>
  <c r="F179" i="68"/>
  <c r="J179" i="68" s="1"/>
  <c r="F183" i="68"/>
  <c r="H183" i="68" s="1"/>
  <c r="F187" i="68"/>
  <c r="J187" i="68" s="1"/>
  <c r="F189" i="68"/>
  <c r="F193" i="68"/>
  <c r="J193" i="68" s="1"/>
  <c r="F194" i="68"/>
  <c r="J194" i="68" s="1"/>
  <c r="F195" i="68"/>
  <c r="J195" i="68" s="1"/>
  <c r="F196" i="68"/>
  <c r="F197" i="68"/>
  <c r="J197" i="68" s="1"/>
  <c r="F198" i="68"/>
  <c r="J198" i="68" s="1"/>
  <c r="F199" i="68"/>
  <c r="J199" i="68" s="1"/>
  <c r="F200" i="68"/>
  <c r="F201" i="68"/>
  <c r="J201" i="68" s="1"/>
  <c r="F202" i="68"/>
  <c r="J202" i="68" s="1"/>
  <c r="F203" i="68"/>
  <c r="J203" i="68" s="1"/>
  <c r="F204" i="68"/>
  <c r="F205" i="68"/>
  <c r="J205" i="68" s="1"/>
  <c r="F206" i="68"/>
  <c r="J206" i="68" s="1"/>
  <c r="F207" i="68"/>
  <c r="J207" i="68" s="1"/>
  <c r="F208" i="68"/>
  <c r="F209" i="68"/>
  <c r="J209" i="68" s="1"/>
  <c r="F210" i="68"/>
  <c r="J210" i="68" s="1"/>
  <c r="F211" i="68"/>
  <c r="J211" i="68" s="1"/>
  <c r="F212" i="68"/>
  <c r="F213" i="68"/>
  <c r="J213" i="68" s="1"/>
  <c r="F214" i="68"/>
  <c r="J214" i="68" s="1"/>
  <c r="F215" i="68"/>
  <c r="J215" i="68" s="1"/>
  <c r="F216" i="68"/>
  <c r="H216" i="68" s="1"/>
  <c r="F217" i="68"/>
  <c r="J217" i="68" s="1"/>
  <c r="F218" i="68"/>
  <c r="J218" i="68" s="1"/>
  <c r="F219" i="68"/>
  <c r="J219" i="68" s="1"/>
  <c r="F220" i="68"/>
  <c r="F221" i="68"/>
  <c r="J221" i="68" s="1"/>
  <c r="F222" i="68"/>
  <c r="J222" i="68" s="1"/>
  <c r="F223" i="68"/>
  <c r="J223" i="68" s="1"/>
  <c r="F224" i="68"/>
  <c r="H224" i="68" s="1"/>
  <c r="F225" i="68"/>
  <c r="J225" i="68" s="1"/>
  <c r="F226" i="68"/>
  <c r="J226" i="68" s="1"/>
  <c r="F227" i="68"/>
  <c r="J227" i="68" s="1"/>
  <c r="F228" i="68"/>
  <c r="F229" i="68"/>
  <c r="J229" i="68" s="1"/>
  <c r="F230" i="68"/>
  <c r="J230" i="68" s="1"/>
  <c r="F231" i="68"/>
  <c r="J231" i="68" s="1"/>
  <c r="F232" i="68"/>
  <c r="H232" i="68" s="1"/>
  <c r="F233" i="68"/>
  <c r="J233" i="68" s="1"/>
  <c r="F234" i="68"/>
  <c r="J234" i="68" s="1"/>
  <c r="F235" i="68"/>
  <c r="J235" i="68" s="1"/>
  <c r="F236" i="68"/>
  <c r="F237" i="68"/>
  <c r="J237" i="68" s="1"/>
  <c r="F241" i="68"/>
  <c r="J241" i="68" s="1"/>
  <c r="F242" i="68"/>
  <c r="J242" i="68" s="1"/>
  <c r="F243" i="68"/>
  <c r="H243" i="68" s="1"/>
  <c r="F244" i="68"/>
  <c r="J244" i="68" s="1"/>
  <c r="F245" i="68"/>
  <c r="J245" i="68" s="1"/>
  <c r="F246" i="68"/>
  <c r="J246" i="68" s="1"/>
  <c r="F247" i="68"/>
  <c r="F248" i="68"/>
  <c r="J248" i="68" s="1"/>
  <c r="F249" i="68"/>
  <c r="J249" i="68" s="1"/>
  <c r="F250" i="68"/>
  <c r="J250" i="68" s="1"/>
  <c r="F251" i="68"/>
  <c r="H251" i="68" s="1"/>
  <c r="F252" i="68"/>
  <c r="J252" i="68" s="1"/>
  <c r="F253" i="68"/>
  <c r="J253" i="68" s="1"/>
  <c r="F254" i="68"/>
  <c r="J254" i="68" s="1"/>
  <c r="F255" i="68"/>
  <c r="F256" i="68"/>
  <c r="H256" i="68" s="1"/>
  <c r="F257" i="68"/>
  <c r="J257" i="68" s="1"/>
  <c r="F258" i="68"/>
  <c r="H258" i="68" s="1"/>
  <c r="F259" i="68"/>
  <c r="J259" i="68" s="1"/>
  <c r="F260" i="68"/>
  <c r="H260" i="68" s="1"/>
  <c r="F264" i="68"/>
  <c r="J264" i="68" s="1"/>
  <c r="F265" i="68"/>
  <c r="H265" i="68" s="1"/>
  <c r="F266" i="68"/>
  <c r="J266" i="68" s="1"/>
  <c r="F267" i="68"/>
  <c r="H267" i="68" s="1"/>
  <c r="F268" i="68"/>
  <c r="J268" i="68" s="1"/>
  <c r="F269" i="68"/>
  <c r="H269" i="68" s="1"/>
  <c r="F270" i="68"/>
  <c r="J270" i="68" s="1"/>
  <c r="F271" i="68"/>
  <c r="H271" i="68" s="1"/>
  <c r="F272" i="68"/>
  <c r="J272" i="68" s="1"/>
  <c r="F273" i="68"/>
  <c r="H273" i="68" s="1"/>
  <c r="F274" i="68"/>
  <c r="J274" i="68" s="1"/>
  <c r="F275" i="68"/>
  <c r="H275" i="68" s="1"/>
  <c r="F276" i="68"/>
  <c r="J276" i="68" s="1"/>
  <c r="F277" i="68"/>
  <c r="H277" i="68" s="1"/>
  <c r="F278" i="68"/>
  <c r="J278" i="68" s="1"/>
  <c r="F279" i="68"/>
  <c r="H279" i="68" s="1"/>
  <c r="F280" i="68"/>
  <c r="J280" i="68" s="1"/>
  <c r="F281" i="68"/>
  <c r="H281" i="68" s="1"/>
  <c r="F282" i="68"/>
  <c r="J282" i="68" s="1"/>
  <c r="F283" i="68"/>
  <c r="H283" i="68" s="1"/>
  <c r="F284" i="68"/>
  <c r="J284" i="68" s="1"/>
  <c r="F285" i="68"/>
  <c r="H285" i="68" s="1"/>
  <c r="F286" i="68"/>
  <c r="J286" i="68" s="1"/>
  <c r="F287" i="68"/>
  <c r="H287" i="68" s="1"/>
  <c r="F288" i="68"/>
  <c r="J288" i="68" s="1"/>
  <c r="F289" i="68"/>
  <c r="H289" i="68" s="1"/>
  <c r="F290" i="68"/>
  <c r="J290" i="68" s="1"/>
  <c r="F291" i="68"/>
  <c r="H291" i="68" s="1"/>
  <c r="F292" i="68"/>
  <c r="J292" i="68" s="1"/>
  <c r="F293" i="68"/>
  <c r="H293" i="68" s="1"/>
  <c r="F294" i="68"/>
  <c r="J294" i="68" s="1"/>
  <c r="F295" i="68"/>
  <c r="H295" i="68" s="1"/>
  <c r="F296" i="68"/>
  <c r="J296" i="68" s="1"/>
  <c r="F297" i="68"/>
  <c r="H297" i="68" s="1"/>
  <c r="F298" i="68"/>
  <c r="J298" i="68" s="1"/>
  <c r="F299" i="68"/>
  <c r="H299" i="68" s="1"/>
  <c r="F300" i="68"/>
  <c r="J300" i="68" s="1"/>
  <c r="F301" i="68"/>
  <c r="H301" i="68" s="1"/>
  <c r="F302" i="68"/>
  <c r="J302" i="68" s="1"/>
  <c r="F303" i="68"/>
  <c r="H303" i="68" s="1"/>
  <c r="F304" i="68"/>
  <c r="J304" i="68" s="1"/>
  <c r="F305" i="68"/>
  <c r="H305" i="68" s="1"/>
  <c r="F306" i="68"/>
  <c r="J306" i="68" s="1"/>
  <c r="F307" i="68"/>
  <c r="H307" i="68" s="1"/>
  <c r="F308" i="68"/>
  <c r="J308" i="68" s="1"/>
  <c r="F309" i="68"/>
  <c r="H309" i="68" s="1"/>
  <c r="F310" i="68"/>
  <c r="J310" i="68" s="1"/>
  <c r="F311" i="68"/>
  <c r="H311" i="68" s="1"/>
  <c r="F312" i="68"/>
  <c r="J312" i="68" s="1"/>
  <c r="F314" i="68"/>
  <c r="J314" i="68" s="1"/>
  <c r="F315" i="68"/>
  <c r="J315" i="68" s="1"/>
  <c r="F316" i="68"/>
  <c r="J316" i="68" s="1"/>
  <c r="F317" i="68"/>
  <c r="J317" i="68" s="1"/>
  <c r="F318" i="68"/>
  <c r="J318" i="68" s="1"/>
  <c r="F319" i="68"/>
  <c r="J319" i="68" s="1"/>
  <c r="F320" i="68"/>
  <c r="J320" i="68" s="1"/>
  <c r="F321" i="68"/>
  <c r="J321" i="68" s="1"/>
  <c r="F322" i="68"/>
  <c r="J322" i="68" s="1"/>
  <c r="F323" i="68"/>
  <c r="J323" i="68" s="1"/>
  <c r="F324" i="68"/>
  <c r="H324" i="68" s="1"/>
  <c r="F325" i="68"/>
  <c r="J325" i="68" s="1"/>
  <c r="F326" i="68"/>
  <c r="H326" i="68" s="1"/>
  <c r="F327" i="68"/>
  <c r="J327" i="68" s="1"/>
  <c r="F328" i="68"/>
  <c r="H328" i="68" s="1"/>
  <c r="F329" i="68"/>
  <c r="J329" i="68" s="1"/>
  <c r="F330" i="68"/>
  <c r="J330" i="68" s="1"/>
  <c r="F331" i="68"/>
  <c r="J331" i="68" s="1"/>
  <c r="F332" i="68"/>
  <c r="F333" i="68"/>
  <c r="J333" i="68" s="1"/>
  <c r="F334" i="68"/>
  <c r="H334" i="68" s="1"/>
  <c r="F335" i="68"/>
  <c r="J335" i="68" s="1"/>
  <c r="F336" i="68"/>
  <c r="F337" i="68"/>
  <c r="J337" i="68" s="1"/>
  <c r="F338" i="68"/>
  <c r="J338" i="68" s="1"/>
  <c r="F339" i="68"/>
  <c r="J339" i="68" s="1"/>
  <c r="F340" i="68"/>
  <c r="F341" i="68"/>
  <c r="J341" i="68" s="1"/>
  <c r="F343" i="68"/>
  <c r="H343" i="68" s="1"/>
  <c r="F344" i="68"/>
  <c r="J344" i="68" s="1"/>
  <c r="F345" i="68"/>
  <c r="F346" i="68"/>
  <c r="J346" i="68" s="1"/>
  <c r="F347" i="68"/>
  <c r="J347" i="68" s="1"/>
  <c r="F348" i="68"/>
  <c r="J348" i="68" s="1"/>
  <c r="F349" i="68"/>
  <c r="F350" i="68"/>
  <c r="J350" i="68" s="1"/>
  <c r="F351" i="68"/>
  <c r="H351" i="68" s="1"/>
  <c r="F352" i="68"/>
  <c r="J352" i="68" s="1"/>
  <c r="F353" i="68"/>
  <c r="F354" i="68"/>
  <c r="J354" i="68" s="1"/>
  <c r="F355" i="68"/>
  <c r="J355" i="68" s="1"/>
  <c r="F356" i="68"/>
  <c r="J356" i="68" s="1"/>
  <c r="F357" i="68"/>
  <c r="F358" i="68"/>
  <c r="J358" i="68" s="1"/>
  <c r="F359" i="68"/>
  <c r="H359" i="68" s="1"/>
  <c r="F360" i="68"/>
  <c r="J360" i="68" s="1"/>
  <c r="F361" i="68"/>
  <c r="F362" i="68"/>
  <c r="J362" i="68" s="1"/>
  <c r="F363" i="68"/>
  <c r="J363" i="68" s="1"/>
  <c r="F364" i="68"/>
  <c r="J364" i="68" s="1"/>
  <c r="F365" i="68"/>
  <c r="F366" i="68"/>
  <c r="J366" i="68" s="1"/>
  <c r="F367" i="68"/>
  <c r="H367" i="68" s="1"/>
  <c r="F368" i="68"/>
  <c r="J368" i="68" s="1"/>
  <c r="F369" i="68"/>
  <c r="F370" i="68"/>
  <c r="J370" i="68" s="1"/>
  <c r="F371" i="68"/>
  <c r="J371" i="68" s="1"/>
  <c r="F372" i="68"/>
  <c r="J372" i="68" s="1"/>
  <c r="F373" i="68"/>
  <c r="F374" i="68"/>
  <c r="J374" i="68" s="1"/>
  <c r="F381" i="68"/>
  <c r="J381" i="68" s="1"/>
  <c r="F382" i="68"/>
  <c r="J382" i="68" s="1"/>
  <c r="F383" i="68"/>
  <c r="J383" i="68" s="1"/>
  <c r="F384" i="68"/>
  <c r="J384" i="68" s="1"/>
  <c r="F385" i="68"/>
  <c r="J385" i="68" s="1"/>
  <c r="F386" i="68"/>
  <c r="J386" i="68" s="1"/>
  <c r="F387" i="68"/>
  <c r="J387" i="68" s="1"/>
  <c r="F388" i="68"/>
  <c r="J388" i="68" s="1"/>
  <c r="F390" i="68"/>
  <c r="J390" i="68" s="1"/>
  <c r="F391" i="68"/>
  <c r="J391" i="68" s="1"/>
  <c r="F392" i="68"/>
  <c r="J392" i="68" s="1"/>
  <c r="F393" i="68"/>
  <c r="J393" i="68" s="1"/>
  <c r="F394" i="68"/>
  <c r="J394" i="68" s="1"/>
  <c r="F395" i="68"/>
  <c r="J395" i="68" s="1"/>
  <c r="F396" i="68"/>
  <c r="J396" i="68" s="1"/>
  <c r="F397" i="68"/>
  <c r="H397" i="68" s="1"/>
  <c r="F398" i="68"/>
  <c r="J398" i="68" s="1"/>
  <c r="F399" i="68"/>
  <c r="J399" i="68" s="1"/>
  <c r="F400" i="68"/>
  <c r="J400" i="68" s="1"/>
  <c r="F401" i="68"/>
  <c r="J401" i="68" s="1"/>
  <c r="F402" i="68"/>
  <c r="J402" i="68" s="1"/>
  <c r="F11" i="68"/>
  <c r="J11" i="68" s="1"/>
  <c r="J12" i="68"/>
  <c r="J13" i="68"/>
  <c r="J14" i="68"/>
  <c r="J15" i="68"/>
  <c r="J16" i="68"/>
  <c r="J17" i="68"/>
  <c r="J18" i="68"/>
  <c r="J24" i="68"/>
  <c r="J144" i="68"/>
  <c r="J146" i="68"/>
  <c r="J147" i="68"/>
  <c r="J149" i="68"/>
  <c r="J151" i="68"/>
  <c r="J152" i="68"/>
  <c r="J153" i="68"/>
  <c r="J158" i="68"/>
  <c r="J159" i="68"/>
  <c r="J160" i="68"/>
  <c r="J161" i="68"/>
  <c r="J162" i="68"/>
  <c r="J164" i="68"/>
  <c r="J165" i="68"/>
  <c r="J166" i="68"/>
  <c r="J168" i="68"/>
  <c r="J169" i="68"/>
  <c r="J170" i="68"/>
  <c r="J172" i="68"/>
  <c r="J173" i="68"/>
  <c r="J174" i="68"/>
  <c r="J176" i="68"/>
  <c r="J177" i="68"/>
  <c r="J178" i="68"/>
  <c r="J180" i="68"/>
  <c r="J181" i="68"/>
  <c r="J182" i="68"/>
  <c r="J184" i="68"/>
  <c r="J185" i="68"/>
  <c r="J186" i="68"/>
  <c r="J188" i="68"/>
  <c r="J243" i="68"/>
  <c r="J256" i="68"/>
  <c r="J258" i="68"/>
  <c r="J260" i="68"/>
  <c r="J265" i="68"/>
  <c r="J267" i="68"/>
  <c r="J269" i="68"/>
  <c r="J271" i="68"/>
  <c r="J273" i="68"/>
  <c r="J275" i="68"/>
  <c r="J277" i="68"/>
  <c r="J279" i="68"/>
  <c r="J281" i="68"/>
  <c r="J283" i="68"/>
  <c r="J285" i="68"/>
  <c r="J287" i="68"/>
  <c r="J291" i="68"/>
  <c r="J295" i="68"/>
  <c r="J297" i="68"/>
  <c r="J299" i="68"/>
  <c r="J303" i="68"/>
  <c r="J305" i="68"/>
  <c r="J311" i="68"/>
  <c r="J313" i="68"/>
  <c r="J324" i="68"/>
  <c r="J326" i="68"/>
  <c r="J328" i="68"/>
  <c r="J332" i="68"/>
  <c r="J334" i="68"/>
  <c r="J336" i="68"/>
  <c r="J340" i="68"/>
  <c r="J343" i="68"/>
  <c r="J345" i="68"/>
  <c r="J349" i="68"/>
  <c r="J351" i="68"/>
  <c r="J353" i="68"/>
  <c r="J357" i="68"/>
  <c r="J359" i="68"/>
  <c r="J361" i="68"/>
  <c r="J365" i="68"/>
  <c r="J367" i="68"/>
  <c r="J369" i="68"/>
  <c r="J373" i="68"/>
  <c r="J375" i="68"/>
  <c r="H23" i="68"/>
  <c r="H25" i="68"/>
  <c r="H30" i="68"/>
  <c r="H34" i="68"/>
  <c r="H36" i="68"/>
  <c r="H38" i="68"/>
  <c r="H40" i="68"/>
  <c r="H44" i="68"/>
  <c r="H46" i="68"/>
  <c r="H48" i="68"/>
  <c r="H50" i="68"/>
  <c r="H54" i="68"/>
  <c r="H56" i="68"/>
  <c r="H58" i="68"/>
  <c r="H60" i="68"/>
  <c r="H62" i="68"/>
  <c r="H64" i="68"/>
  <c r="H66" i="68"/>
  <c r="H68" i="68"/>
  <c r="H73" i="68"/>
  <c r="H75" i="68"/>
  <c r="H77" i="68"/>
  <c r="H79" i="68"/>
  <c r="H84" i="68"/>
  <c r="H86" i="68"/>
  <c r="H88" i="68"/>
  <c r="H93" i="68"/>
  <c r="H95" i="68"/>
  <c r="H97" i="68"/>
  <c r="H99" i="68"/>
  <c r="H101" i="68"/>
  <c r="H103" i="68"/>
  <c r="H105" i="68"/>
  <c r="H109" i="68"/>
  <c r="H111" i="68"/>
  <c r="H113" i="68"/>
  <c r="H115" i="68"/>
  <c r="H117" i="68"/>
  <c r="H119" i="68"/>
  <c r="H121" i="68"/>
  <c r="H123" i="68"/>
  <c r="H125" i="68"/>
  <c r="H127" i="68"/>
  <c r="H138" i="68"/>
  <c r="H140" i="68"/>
  <c r="H144" i="68"/>
  <c r="H146" i="68"/>
  <c r="H147" i="68"/>
  <c r="H149" i="68"/>
  <c r="H151" i="68"/>
  <c r="H152" i="68"/>
  <c r="H153" i="68"/>
  <c r="H158" i="68"/>
  <c r="H159" i="68"/>
  <c r="H160" i="68"/>
  <c r="H161" i="68"/>
  <c r="H162" i="68"/>
  <c r="H164" i="68"/>
  <c r="H165" i="68"/>
  <c r="H166" i="68"/>
  <c r="H168" i="68"/>
  <c r="H169" i="68"/>
  <c r="H170" i="68"/>
  <c r="H172" i="68"/>
  <c r="H173" i="68"/>
  <c r="H174" i="68"/>
  <c r="H176" i="68"/>
  <c r="H177" i="68"/>
  <c r="H178" i="68"/>
  <c r="H180" i="68"/>
  <c r="H181" i="68"/>
  <c r="H182" i="68"/>
  <c r="H184" i="68"/>
  <c r="H185" i="68"/>
  <c r="H186" i="68"/>
  <c r="H187" i="68"/>
  <c r="H188" i="68"/>
  <c r="H194" i="68"/>
  <c r="H330" i="68"/>
  <c r="H332" i="68"/>
  <c r="H336" i="68"/>
  <c r="H338" i="68"/>
  <c r="H340" i="68"/>
  <c r="H345" i="68"/>
  <c r="H347" i="68"/>
  <c r="H349" i="68"/>
  <c r="H353" i="68"/>
  <c r="H355" i="68"/>
  <c r="H357" i="68"/>
  <c r="H361" i="68"/>
  <c r="H363" i="68"/>
  <c r="H365" i="68"/>
  <c r="H369" i="68"/>
  <c r="H371" i="68"/>
  <c r="H373" i="68"/>
  <c r="H375" i="68"/>
  <c r="K212" i="68"/>
  <c r="M212" i="68" s="1"/>
  <c r="H294" i="68" l="1"/>
  <c r="J301" i="68"/>
  <c r="J293" i="68"/>
  <c r="J309" i="68"/>
  <c r="H131" i="68"/>
  <c r="H42" i="68"/>
  <c r="J307" i="68"/>
  <c r="J289" i="68"/>
  <c r="H145" i="68"/>
  <c r="H129" i="68"/>
  <c r="H52" i="68"/>
  <c r="H175" i="68"/>
  <c r="H384" i="68"/>
  <c r="H327" i="68"/>
  <c r="H259" i="68"/>
  <c r="J104" i="68"/>
  <c r="H401" i="68"/>
  <c r="H310" i="68"/>
  <c r="H278" i="68"/>
  <c r="H226" i="68"/>
  <c r="J63" i="68"/>
  <c r="H32" i="68"/>
  <c r="H393" i="68"/>
  <c r="H319" i="68"/>
  <c r="H302" i="68"/>
  <c r="H286" i="68"/>
  <c r="H270" i="68"/>
  <c r="H245" i="68"/>
  <c r="H210" i="68"/>
  <c r="J397" i="68"/>
  <c r="J404" i="68" s="1"/>
  <c r="J130" i="68"/>
  <c r="J85" i="68"/>
  <c r="J45" i="68"/>
  <c r="H107" i="68"/>
  <c r="H11" i="68"/>
  <c r="H388" i="68"/>
  <c r="H323" i="68"/>
  <c r="H315" i="68"/>
  <c r="H306" i="68"/>
  <c r="H298" i="68"/>
  <c r="H290" i="68"/>
  <c r="H282" i="68"/>
  <c r="H274" i="68"/>
  <c r="H266" i="68"/>
  <c r="H253" i="68"/>
  <c r="H234" i="68"/>
  <c r="H218" i="68"/>
  <c r="H202" i="68"/>
  <c r="H143" i="68"/>
  <c r="H139" i="68"/>
  <c r="H137" i="68"/>
  <c r="H128" i="68"/>
  <c r="H126" i="68"/>
  <c r="H124" i="68"/>
  <c r="H122" i="68"/>
  <c r="H120" i="68"/>
  <c r="H118" i="68"/>
  <c r="H116" i="68"/>
  <c r="H114" i="68"/>
  <c r="H112" i="68"/>
  <c r="H110" i="68"/>
  <c r="H108" i="68"/>
  <c r="H106" i="68"/>
  <c r="H102" i="68"/>
  <c r="H100" i="68"/>
  <c r="H98" i="68"/>
  <c r="H96" i="68"/>
  <c r="H94" i="68"/>
  <c r="H89" i="68"/>
  <c r="H87" i="68"/>
  <c r="H83" i="68"/>
  <c r="H78" i="68"/>
  <c r="H76" i="68"/>
  <c r="H74" i="68"/>
  <c r="H72" i="68"/>
  <c r="H67" i="68"/>
  <c r="H65" i="68"/>
  <c r="H61" i="68"/>
  <c r="H59" i="68"/>
  <c r="H57" i="68"/>
  <c r="H55" i="68"/>
  <c r="H53" i="68"/>
  <c r="H51" i="68"/>
  <c r="H49" i="68"/>
  <c r="H47" i="68"/>
  <c r="H43" i="68"/>
  <c r="H41" i="68"/>
  <c r="H39" i="68"/>
  <c r="H37" i="68"/>
  <c r="H35" i="68"/>
  <c r="H33" i="68"/>
  <c r="H31" i="68"/>
  <c r="H29" i="68"/>
  <c r="J224" i="68"/>
  <c r="J167" i="68"/>
  <c r="J255" i="68"/>
  <c r="H255" i="68"/>
  <c r="J247" i="68"/>
  <c r="H247" i="68"/>
  <c r="J236" i="68"/>
  <c r="H236" i="68"/>
  <c r="J228" i="68"/>
  <c r="H228" i="68"/>
  <c r="J220" i="68"/>
  <c r="H220" i="68"/>
  <c r="J212" i="68"/>
  <c r="H212" i="68"/>
  <c r="J208" i="68"/>
  <c r="H208" i="68"/>
  <c r="J204" i="68"/>
  <c r="H204" i="68"/>
  <c r="J200" i="68"/>
  <c r="H200" i="68"/>
  <c r="J196" i="68"/>
  <c r="H196" i="68"/>
  <c r="J189" i="68"/>
  <c r="H189" i="68"/>
  <c r="J148" i="68"/>
  <c r="H148" i="68"/>
  <c r="H399" i="68"/>
  <c r="H395" i="68"/>
  <c r="H391" i="68"/>
  <c r="H386" i="68"/>
  <c r="H382" i="68"/>
  <c r="H374" i="68"/>
  <c r="H372" i="68"/>
  <c r="H370" i="68"/>
  <c r="H368" i="68"/>
  <c r="H366" i="68"/>
  <c r="H364" i="68"/>
  <c r="H362" i="68"/>
  <c r="H360" i="68"/>
  <c r="H358" i="68"/>
  <c r="H356" i="68"/>
  <c r="H354" i="68"/>
  <c r="H352" i="68"/>
  <c r="H350" i="68"/>
  <c r="H348" i="68"/>
  <c r="H346" i="68"/>
  <c r="H344" i="68"/>
  <c r="H341" i="68"/>
  <c r="H339" i="68"/>
  <c r="H337" i="68"/>
  <c r="H335" i="68"/>
  <c r="H333" i="68"/>
  <c r="H331" i="68"/>
  <c r="H329" i="68"/>
  <c r="H325" i="68"/>
  <c r="H321" i="68"/>
  <c r="H317" i="68"/>
  <c r="H312" i="68"/>
  <c r="H308" i="68"/>
  <c r="H304" i="68"/>
  <c r="H300" i="68"/>
  <c r="H296" i="68"/>
  <c r="H292" i="68"/>
  <c r="H288" i="68"/>
  <c r="H284" i="68"/>
  <c r="H280" i="68"/>
  <c r="H276" i="68"/>
  <c r="H272" i="68"/>
  <c r="H268" i="68"/>
  <c r="H264" i="68"/>
  <c r="H257" i="68"/>
  <c r="H249" i="68"/>
  <c r="H241" i="68"/>
  <c r="H230" i="68"/>
  <c r="H222" i="68"/>
  <c r="H214" i="68"/>
  <c r="H206" i="68"/>
  <c r="H198" i="68"/>
  <c r="H154" i="68"/>
  <c r="J251" i="68"/>
  <c r="J232" i="68"/>
  <c r="J216" i="68"/>
  <c r="J183" i="68"/>
  <c r="J141" i="68"/>
  <c r="H402" i="68"/>
  <c r="H400" i="68"/>
  <c r="H398" i="68"/>
  <c r="H396" i="68"/>
  <c r="H394" i="68"/>
  <c r="H392" i="68"/>
  <c r="H390" i="68"/>
  <c r="H387" i="68"/>
  <c r="H385" i="68"/>
  <c r="H383" i="68"/>
  <c r="H381" i="68"/>
  <c r="H322" i="68"/>
  <c r="H320" i="68"/>
  <c r="H318" i="68"/>
  <c r="H316" i="68"/>
  <c r="H314" i="68"/>
  <c r="H254" i="68"/>
  <c r="H252" i="68"/>
  <c r="H250" i="68"/>
  <c r="H248" i="68"/>
  <c r="H246" i="68"/>
  <c r="H244" i="68"/>
  <c r="H242" i="68"/>
  <c r="H237" i="68"/>
  <c r="H235" i="68"/>
  <c r="H233" i="68"/>
  <c r="H231" i="68"/>
  <c r="H229" i="68"/>
  <c r="H227" i="68"/>
  <c r="H225" i="68"/>
  <c r="H223" i="68"/>
  <c r="H221" i="68"/>
  <c r="H219" i="68"/>
  <c r="H217" i="68"/>
  <c r="H215" i="68"/>
  <c r="H213" i="68"/>
  <c r="H211" i="68"/>
  <c r="H209" i="68"/>
  <c r="H207" i="68"/>
  <c r="H205" i="68"/>
  <c r="H203" i="68"/>
  <c r="H201" i="68"/>
  <c r="H199" i="68"/>
  <c r="H197" i="68"/>
  <c r="H195" i="68"/>
  <c r="H193" i="68"/>
  <c r="H171" i="68"/>
  <c r="H163" i="68"/>
  <c r="H150" i="68"/>
  <c r="H142" i="68"/>
  <c r="H179" i="68"/>
  <c r="K343" i="67"/>
  <c r="K341" i="67"/>
  <c r="K334" i="67"/>
  <c r="K333" i="67"/>
  <c r="K329" i="67"/>
  <c r="K332" i="67" s="1"/>
  <c r="F251" i="67"/>
  <c r="H404" i="68" l="1"/>
  <c r="J379" i="68"/>
  <c r="F9" i="45" s="1"/>
  <c r="J251" i="67"/>
  <c r="H251" i="67"/>
  <c r="H379" i="68"/>
  <c r="C9" i="45" s="1"/>
  <c r="D9" i="45" s="1"/>
  <c r="E9" i="45" s="1"/>
  <c r="J406" i="68" l="1"/>
  <c r="G9" i="45"/>
  <c r="H406" i="68"/>
  <c r="F12" i="67" l="1"/>
  <c r="H12" i="67" s="1"/>
  <c r="F13" i="67"/>
  <c r="H13" i="67" s="1"/>
  <c r="F14" i="67"/>
  <c r="H14" i="67" s="1"/>
  <c r="F15" i="67"/>
  <c r="H15" i="67" s="1"/>
  <c r="F16" i="67"/>
  <c r="H16" i="67" s="1"/>
  <c r="F17" i="67"/>
  <c r="H17" i="67" s="1"/>
  <c r="F18" i="67"/>
  <c r="H18" i="67" s="1"/>
  <c r="F19" i="67"/>
  <c r="H19" i="67" s="1"/>
  <c r="F20" i="67"/>
  <c r="H20" i="67" s="1"/>
  <c r="F21" i="67"/>
  <c r="H21" i="67" s="1"/>
  <c r="F22" i="67"/>
  <c r="H22" i="67" s="1"/>
  <c r="F23" i="67"/>
  <c r="H23" i="67" s="1"/>
  <c r="F24" i="67"/>
  <c r="H24" i="67" s="1"/>
  <c r="F25" i="67"/>
  <c r="H25" i="67" s="1"/>
  <c r="F26" i="67"/>
  <c r="H26" i="67" s="1"/>
  <c r="F27" i="67"/>
  <c r="H27" i="67" s="1"/>
  <c r="F28" i="67"/>
  <c r="H28" i="67" s="1"/>
  <c r="F29" i="67"/>
  <c r="H29" i="67" s="1"/>
  <c r="F30" i="67"/>
  <c r="H30" i="67" s="1"/>
  <c r="F31" i="67"/>
  <c r="H31" i="67" s="1"/>
  <c r="F32" i="67"/>
  <c r="H32" i="67" s="1"/>
  <c r="F33" i="67"/>
  <c r="H33" i="67" s="1"/>
  <c r="F34" i="67"/>
  <c r="H34" i="67" s="1"/>
  <c r="F35" i="67"/>
  <c r="H35" i="67" s="1"/>
  <c r="F36" i="67"/>
  <c r="H36" i="67" s="1"/>
  <c r="F37" i="67"/>
  <c r="H37" i="67" s="1"/>
  <c r="F38" i="67"/>
  <c r="H38" i="67" s="1"/>
  <c r="F39" i="67"/>
  <c r="H39" i="67" s="1"/>
  <c r="F40" i="67"/>
  <c r="H40" i="67" s="1"/>
  <c r="F41" i="67"/>
  <c r="H41" i="67" s="1"/>
  <c r="F42" i="67"/>
  <c r="H42" i="67" s="1"/>
  <c r="F43" i="67"/>
  <c r="H43" i="67" s="1"/>
  <c r="F44" i="67"/>
  <c r="H44" i="67" s="1"/>
  <c r="F45" i="67"/>
  <c r="H45" i="67" s="1"/>
  <c r="F46" i="67"/>
  <c r="H46" i="67" s="1"/>
  <c r="F47" i="67"/>
  <c r="H47" i="67" s="1"/>
  <c r="F48" i="67"/>
  <c r="H48" i="67" s="1"/>
  <c r="F49" i="67"/>
  <c r="H49" i="67" s="1"/>
  <c r="F50" i="67"/>
  <c r="H50" i="67" s="1"/>
  <c r="F51" i="67"/>
  <c r="H51" i="67" s="1"/>
  <c r="F52" i="67"/>
  <c r="H52" i="67" s="1"/>
  <c r="F53" i="67"/>
  <c r="H53" i="67" s="1"/>
  <c r="F54" i="67"/>
  <c r="H54" i="67" s="1"/>
  <c r="F55" i="67"/>
  <c r="H55" i="67" s="1"/>
  <c r="F56" i="67"/>
  <c r="H56" i="67" s="1"/>
  <c r="F57" i="67"/>
  <c r="H57" i="67" s="1"/>
  <c r="F58" i="67"/>
  <c r="H58" i="67" s="1"/>
  <c r="F59" i="67"/>
  <c r="H59" i="67" s="1"/>
  <c r="F60" i="67"/>
  <c r="H60" i="67" s="1"/>
  <c r="F61" i="67"/>
  <c r="H61" i="67" s="1"/>
  <c r="F62" i="67"/>
  <c r="H62" i="67" s="1"/>
  <c r="F63" i="67"/>
  <c r="H63" i="67" s="1"/>
  <c r="F64" i="67"/>
  <c r="H64" i="67" s="1"/>
  <c r="F65" i="67"/>
  <c r="H65" i="67" s="1"/>
  <c r="F66" i="67"/>
  <c r="H66" i="67" s="1"/>
  <c r="F67" i="67"/>
  <c r="H67" i="67" s="1"/>
  <c r="F68" i="67"/>
  <c r="H68" i="67" s="1"/>
  <c r="F69" i="67"/>
  <c r="H69" i="67" s="1"/>
  <c r="F70" i="67"/>
  <c r="H70" i="67" s="1"/>
  <c r="F71" i="67"/>
  <c r="H71" i="67" s="1"/>
  <c r="F72" i="67"/>
  <c r="H72" i="67" s="1"/>
  <c r="F73" i="67"/>
  <c r="H73" i="67" s="1"/>
  <c r="F74" i="67"/>
  <c r="H74" i="67" s="1"/>
  <c r="F75" i="67"/>
  <c r="H75" i="67" s="1"/>
  <c r="F76" i="67"/>
  <c r="H76" i="67" s="1"/>
  <c r="F77" i="67"/>
  <c r="H77" i="67" s="1"/>
  <c r="F78" i="67"/>
  <c r="H78" i="67" s="1"/>
  <c r="F79" i="67"/>
  <c r="H79" i="67" s="1"/>
  <c r="F80" i="67"/>
  <c r="H80" i="67" s="1"/>
  <c r="F81" i="67"/>
  <c r="H81" i="67" s="1"/>
  <c r="F82" i="67"/>
  <c r="H82" i="67" s="1"/>
  <c r="F83" i="67"/>
  <c r="H83" i="67" s="1"/>
  <c r="F84" i="67"/>
  <c r="H84" i="67" s="1"/>
  <c r="F85" i="67"/>
  <c r="H85" i="67" s="1"/>
  <c r="F86" i="67"/>
  <c r="H86" i="67" s="1"/>
  <c r="F87" i="67"/>
  <c r="H87" i="67" s="1"/>
  <c r="F88" i="67"/>
  <c r="H88" i="67" s="1"/>
  <c r="F89" i="67"/>
  <c r="H89" i="67" s="1"/>
  <c r="F90" i="67"/>
  <c r="H90" i="67" s="1"/>
  <c r="F91" i="67"/>
  <c r="H91" i="67" s="1"/>
  <c r="F92" i="67"/>
  <c r="H92" i="67" s="1"/>
  <c r="F93" i="67"/>
  <c r="H93" i="67" s="1"/>
  <c r="F94" i="67"/>
  <c r="H94" i="67" s="1"/>
  <c r="F95" i="67"/>
  <c r="H95" i="67" s="1"/>
  <c r="F96" i="67"/>
  <c r="H96" i="67" s="1"/>
  <c r="F97" i="67"/>
  <c r="H97" i="67" s="1"/>
  <c r="F98" i="67"/>
  <c r="H98" i="67" s="1"/>
  <c r="F99" i="67"/>
  <c r="H99" i="67" s="1"/>
  <c r="F100" i="67"/>
  <c r="H100" i="67" s="1"/>
  <c r="F101" i="67"/>
  <c r="H101" i="67" s="1"/>
  <c r="F102" i="67"/>
  <c r="H102" i="67" s="1"/>
  <c r="F103" i="67"/>
  <c r="H103" i="67" s="1"/>
  <c r="F104" i="67"/>
  <c r="H104" i="67" s="1"/>
  <c r="F105" i="67"/>
  <c r="H105" i="67" s="1"/>
  <c r="F106" i="67"/>
  <c r="H106" i="67" s="1"/>
  <c r="F107" i="67"/>
  <c r="H107" i="67" s="1"/>
  <c r="F108" i="67"/>
  <c r="H108" i="67" s="1"/>
  <c r="F109" i="67"/>
  <c r="H109" i="67" s="1"/>
  <c r="F110" i="67"/>
  <c r="H110" i="67" s="1"/>
  <c r="F111" i="67"/>
  <c r="H111" i="67" s="1"/>
  <c r="F112" i="67"/>
  <c r="H112" i="67" s="1"/>
  <c r="F113" i="67"/>
  <c r="H113" i="67" s="1"/>
  <c r="F114" i="67"/>
  <c r="H114" i="67" s="1"/>
  <c r="F115" i="67"/>
  <c r="H115" i="67" s="1"/>
  <c r="F116" i="67"/>
  <c r="H116" i="67" s="1"/>
  <c r="F117" i="67"/>
  <c r="H117" i="67" s="1"/>
  <c r="F118" i="67"/>
  <c r="H118" i="67" s="1"/>
  <c r="F119" i="67"/>
  <c r="H119" i="67" s="1"/>
  <c r="F120" i="67"/>
  <c r="H120" i="67" s="1"/>
  <c r="F121" i="67"/>
  <c r="H121" i="67" s="1"/>
  <c r="F122" i="67"/>
  <c r="H122" i="67" s="1"/>
  <c r="F123" i="67"/>
  <c r="H123" i="67" s="1"/>
  <c r="F124" i="67"/>
  <c r="H124" i="67" s="1"/>
  <c r="F125" i="67"/>
  <c r="H125" i="67" s="1"/>
  <c r="F126" i="67"/>
  <c r="H126" i="67" s="1"/>
  <c r="F128" i="67"/>
  <c r="H128" i="67" s="1"/>
  <c r="F129" i="67"/>
  <c r="H129" i="67" s="1"/>
  <c r="F130" i="67"/>
  <c r="H130" i="67" s="1"/>
  <c r="F131" i="67"/>
  <c r="H131" i="67" s="1"/>
  <c r="F132" i="67"/>
  <c r="H132" i="67" s="1"/>
  <c r="F133" i="67"/>
  <c r="J133" i="67" s="1"/>
  <c r="F134" i="67"/>
  <c r="J134" i="67" s="1"/>
  <c r="F135" i="67"/>
  <c r="F136" i="67"/>
  <c r="J136" i="67" s="1"/>
  <c r="F137" i="67"/>
  <c r="H137" i="67" s="1"/>
  <c r="F138" i="67"/>
  <c r="H138" i="67" s="1"/>
  <c r="F139" i="67"/>
  <c r="H139" i="67" s="1"/>
  <c r="F140" i="67"/>
  <c r="H140" i="67" s="1"/>
  <c r="F141" i="67"/>
  <c r="H141" i="67" s="1"/>
  <c r="F142" i="67"/>
  <c r="H142" i="67" s="1"/>
  <c r="F143" i="67"/>
  <c r="H143" i="67" s="1"/>
  <c r="F144" i="67"/>
  <c r="H144" i="67" s="1"/>
  <c r="F145" i="67"/>
  <c r="H145" i="67" s="1"/>
  <c r="F146" i="67"/>
  <c r="H146" i="67" s="1"/>
  <c r="F147" i="67"/>
  <c r="H147" i="67" s="1"/>
  <c r="F148" i="67"/>
  <c r="H148" i="67" s="1"/>
  <c r="F149" i="67"/>
  <c r="H149" i="67" s="1"/>
  <c r="F150" i="67"/>
  <c r="H150" i="67" s="1"/>
  <c r="F151" i="67"/>
  <c r="H151" i="67" s="1"/>
  <c r="F152" i="67"/>
  <c r="H152" i="67" s="1"/>
  <c r="F153" i="67"/>
  <c r="H153" i="67" s="1"/>
  <c r="F154" i="67"/>
  <c r="H154" i="67" s="1"/>
  <c r="F155" i="67"/>
  <c r="H155" i="67" s="1"/>
  <c r="F156" i="67"/>
  <c r="H156" i="67" s="1"/>
  <c r="F157" i="67"/>
  <c r="H157" i="67" s="1"/>
  <c r="F158" i="67"/>
  <c r="H158" i="67" s="1"/>
  <c r="F159" i="67"/>
  <c r="H159" i="67" s="1"/>
  <c r="F160" i="67"/>
  <c r="H160" i="67" s="1"/>
  <c r="F161" i="67"/>
  <c r="H161" i="67" s="1"/>
  <c r="F162" i="67"/>
  <c r="H162" i="67" s="1"/>
  <c r="F163" i="67"/>
  <c r="H163" i="67" s="1"/>
  <c r="F164" i="67"/>
  <c r="H164" i="67" s="1"/>
  <c r="F165" i="67"/>
  <c r="H165" i="67" s="1"/>
  <c r="F166" i="67"/>
  <c r="H166" i="67" s="1"/>
  <c r="F167" i="67"/>
  <c r="H167" i="67" s="1"/>
  <c r="F168" i="67"/>
  <c r="H168" i="67" s="1"/>
  <c r="F169" i="67"/>
  <c r="H169" i="67" s="1"/>
  <c r="F170" i="67"/>
  <c r="H170" i="67" s="1"/>
  <c r="F171" i="67"/>
  <c r="H171" i="67" s="1"/>
  <c r="F172" i="67"/>
  <c r="H172" i="67" s="1"/>
  <c r="F173" i="67"/>
  <c r="H173" i="67" s="1"/>
  <c r="F174" i="67"/>
  <c r="H174" i="67" s="1"/>
  <c r="F175" i="67"/>
  <c r="H175" i="67" s="1"/>
  <c r="F176" i="67"/>
  <c r="H176" i="67" s="1"/>
  <c r="F177" i="67"/>
  <c r="H177" i="67" s="1"/>
  <c r="F178" i="67"/>
  <c r="H178" i="67" s="1"/>
  <c r="F179" i="67"/>
  <c r="H179" i="67" s="1"/>
  <c r="F180" i="67"/>
  <c r="H180" i="67" s="1"/>
  <c r="F181" i="67"/>
  <c r="H181" i="67" s="1"/>
  <c r="F182" i="67"/>
  <c r="H182" i="67" s="1"/>
  <c r="F183" i="67"/>
  <c r="H183" i="67" s="1"/>
  <c r="F184" i="67"/>
  <c r="H184" i="67" s="1"/>
  <c r="F185" i="67"/>
  <c r="H185" i="67" s="1"/>
  <c r="F186" i="67"/>
  <c r="H186" i="67" s="1"/>
  <c r="F187" i="67"/>
  <c r="H187" i="67" s="1"/>
  <c r="F188" i="67"/>
  <c r="H188" i="67" s="1"/>
  <c r="F189" i="67"/>
  <c r="H189" i="67" s="1"/>
  <c r="F190" i="67"/>
  <c r="H190" i="67" s="1"/>
  <c r="F191" i="67"/>
  <c r="H191" i="67" s="1"/>
  <c r="F192" i="67"/>
  <c r="H192" i="67" s="1"/>
  <c r="F193" i="67"/>
  <c r="H193" i="67" s="1"/>
  <c r="F194" i="67"/>
  <c r="H194" i="67" s="1"/>
  <c r="F195" i="67"/>
  <c r="H195" i="67" s="1"/>
  <c r="F196" i="67"/>
  <c r="H196" i="67" s="1"/>
  <c r="F197" i="67"/>
  <c r="H197" i="67" s="1"/>
  <c r="F198" i="67"/>
  <c r="H198" i="67" s="1"/>
  <c r="F199" i="67"/>
  <c r="H199" i="67" s="1"/>
  <c r="F200" i="67"/>
  <c r="H200" i="67" s="1"/>
  <c r="F201" i="67"/>
  <c r="H201" i="67" s="1"/>
  <c r="F202" i="67"/>
  <c r="H202" i="67" s="1"/>
  <c r="F203" i="67"/>
  <c r="H203" i="67" s="1"/>
  <c r="F204" i="67"/>
  <c r="H204" i="67" s="1"/>
  <c r="F205" i="67"/>
  <c r="H205" i="67" s="1"/>
  <c r="F206" i="67"/>
  <c r="H206" i="67" s="1"/>
  <c r="F207" i="67"/>
  <c r="H207" i="67" s="1"/>
  <c r="F208" i="67"/>
  <c r="H208" i="67" s="1"/>
  <c r="F209" i="67"/>
  <c r="H209" i="67" s="1"/>
  <c r="F210" i="67"/>
  <c r="H210" i="67" s="1"/>
  <c r="F211" i="67"/>
  <c r="H211" i="67" s="1"/>
  <c r="F212" i="67"/>
  <c r="H212" i="67" s="1"/>
  <c r="F213" i="67"/>
  <c r="H213" i="67" s="1"/>
  <c r="F214" i="67"/>
  <c r="H214" i="67" s="1"/>
  <c r="F215" i="67"/>
  <c r="H215" i="67" s="1"/>
  <c r="F216" i="67"/>
  <c r="H216" i="67" s="1"/>
  <c r="F217" i="67"/>
  <c r="H217" i="67" s="1"/>
  <c r="F218" i="67"/>
  <c r="H218" i="67" s="1"/>
  <c r="F219" i="67"/>
  <c r="H219" i="67" s="1"/>
  <c r="F220" i="67"/>
  <c r="H220" i="67" s="1"/>
  <c r="F221" i="67"/>
  <c r="H221" i="67" s="1"/>
  <c r="F222" i="67"/>
  <c r="H222" i="67" s="1"/>
  <c r="F223" i="67"/>
  <c r="H223" i="67" s="1"/>
  <c r="F224" i="67"/>
  <c r="H224" i="67" s="1"/>
  <c r="F225" i="67"/>
  <c r="H225" i="67" s="1"/>
  <c r="F226" i="67"/>
  <c r="H226" i="67" s="1"/>
  <c r="F227" i="67"/>
  <c r="H227" i="67" s="1"/>
  <c r="F228" i="67"/>
  <c r="H228" i="67" s="1"/>
  <c r="F229" i="67"/>
  <c r="H229" i="67" s="1"/>
  <c r="F230" i="67"/>
  <c r="H230" i="67" s="1"/>
  <c r="F231" i="67"/>
  <c r="H231" i="67" s="1"/>
  <c r="F232" i="67"/>
  <c r="H232" i="67" s="1"/>
  <c r="F233" i="67"/>
  <c r="H233" i="67" s="1"/>
  <c r="F234" i="67"/>
  <c r="H234" i="67" s="1"/>
  <c r="F235" i="67"/>
  <c r="H235" i="67" s="1"/>
  <c r="F236" i="67"/>
  <c r="H236" i="67" s="1"/>
  <c r="F237" i="67"/>
  <c r="H237" i="67" s="1"/>
  <c r="F238" i="67"/>
  <c r="H238" i="67" s="1"/>
  <c r="F239" i="67"/>
  <c r="H239" i="67" s="1"/>
  <c r="F240" i="67"/>
  <c r="H240" i="67" s="1"/>
  <c r="F241" i="67"/>
  <c r="H241" i="67" s="1"/>
  <c r="F242" i="67"/>
  <c r="H242" i="67" s="1"/>
  <c r="F243" i="67"/>
  <c r="H243" i="67" s="1"/>
  <c r="F244" i="67"/>
  <c r="H244" i="67" s="1"/>
  <c r="F245" i="67"/>
  <c r="H245" i="67" s="1"/>
  <c r="F246" i="67"/>
  <c r="H246" i="67" s="1"/>
  <c r="F247" i="67"/>
  <c r="H247" i="67" s="1"/>
  <c r="F248" i="67"/>
  <c r="H248" i="67" s="1"/>
  <c r="F249" i="67"/>
  <c r="H249" i="67" s="1"/>
  <c r="F250" i="67"/>
  <c r="H250" i="67" s="1"/>
  <c r="F252" i="67"/>
  <c r="H252" i="67" s="1"/>
  <c r="F253" i="67"/>
  <c r="H253" i="67" s="1"/>
  <c r="F254" i="67"/>
  <c r="H254" i="67" s="1"/>
  <c r="F255" i="67"/>
  <c r="H255" i="67" s="1"/>
  <c r="F256" i="67"/>
  <c r="H256" i="67" s="1"/>
  <c r="F257" i="67"/>
  <c r="H257" i="67" s="1"/>
  <c r="F258" i="67"/>
  <c r="H258" i="67" s="1"/>
  <c r="F259" i="67"/>
  <c r="H259" i="67" s="1"/>
  <c r="F260" i="67"/>
  <c r="H260" i="67" s="1"/>
  <c r="F261" i="67"/>
  <c r="H261" i="67" s="1"/>
  <c r="F262" i="67"/>
  <c r="H262" i="67" s="1"/>
  <c r="F263" i="67"/>
  <c r="H263" i="67" s="1"/>
  <c r="F264" i="67"/>
  <c r="H264" i="67" s="1"/>
  <c r="F265" i="67"/>
  <c r="H265" i="67" s="1"/>
  <c r="F266" i="67"/>
  <c r="H266" i="67" s="1"/>
  <c r="F267" i="67"/>
  <c r="H267" i="67" s="1"/>
  <c r="F268" i="67"/>
  <c r="H268" i="67" s="1"/>
  <c r="F269" i="67"/>
  <c r="H269" i="67" s="1"/>
  <c r="F270" i="67"/>
  <c r="H270" i="67" s="1"/>
  <c r="F271" i="67"/>
  <c r="H271" i="67" s="1"/>
  <c r="F272" i="67"/>
  <c r="H272" i="67" s="1"/>
  <c r="F273" i="67"/>
  <c r="H273" i="67" s="1"/>
  <c r="F274" i="67"/>
  <c r="H274" i="67" s="1"/>
  <c r="F275" i="67"/>
  <c r="H275" i="67" s="1"/>
  <c r="F276" i="67"/>
  <c r="H276" i="67" s="1"/>
  <c r="F277" i="67"/>
  <c r="H277" i="67" s="1"/>
  <c r="F278" i="67"/>
  <c r="H278" i="67" s="1"/>
  <c r="F279" i="67"/>
  <c r="H279" i="67" s="1"/>
  <c r="F280" i="67"/>
  <c r="H280" i="67" s="1"/>
  <c r="F281" i="67"/>
  <c r="H281" i="67" s="1"/>
  <c r="F282" i="67"/>
  <c r="H282" i="67" s="1"/>
  <c r="F283" i="67"/>
  <c r="H283" i="67" s="1"/>
  <c r="F284" i="67"/>
  <c r="H284" i="67" s="1"/>
  <c r="F285" i="67"/>
  <c r="H285" i="67" s="1"/>
  <c r="F286" i="67"/>
  <c r="H286" i="67" s="1"/>
  <c r="F287" i="67"/>
  <c r="H287" i="67" s="1"/>
  <c r="F288" i="67"/>
  <c r="H288" i="67" s="1"/>
  <c r="F289" i="67"/>
  <c r="H289" i="67" s="1"/>
  <c r="F290" i="67"/>
  <c r="H290" i="67" s="1"/>
  <c r="F291" i="67"/>
  <c r="H291" i="67" s="1"/>
  <c r="F292" i="67"/>
  <c r="H292" i="67" s="1"/>
  <c r="F293" i="67"/>
  <c r="H293" i="67" s="1"/>
  <c r="F294" i="67"/>
  <c r="H294" i="67" s="1"/>
  <c r="F295" i="67"/>
  <c r="H295" i="67" s="1"/>
  <c r="F296" i="67"/>
  <c r="H296" i="67" s="1"/>
  <c r="F297" i="67"/>
  <c r="H297" i="67" s="1"/>
  <c r="F298" i="67"/>
  <c r="H298" i="67" s="1"/>
  <c r="F299" i="67"/>
  <c r="H299" i="67" s="1"/>
  <c r="F300" i="67"/>
  <c r="H300" i="67" s="1"/>
  <c r="F301" i="67"/>
  <c r="H301" i="67" s="1"/>
  <c r="F302" i="67"/>
  <c r="H302" i="67" s="1"/>
  <c r="F303" i="67"/>
  <c r="H303" i="67" s="1"/>
  <c r="F304" i="67"/>
  <c r="H304" i="67" s="1"/>
  <c r="F305" i="67"/>
  <c r="H305" i="67" s="1"/>
  <c r="F306" i="67"/>
  <c r="H306" i="67" s="1"/>
  <c r="F307" i="67"/>
  <c r="H307" i="67" s="1"/>
  <c r="F308" i="67"/>
  <c r="H308" i="67" s="1"/>
  <c r="F309" i="67"/>
  <c r="H309" i="67" s="1"/>
  <c r="F310" i="67"/>
  <c r="H310" i="67" s="1"/>
  <c r="F311" i="67"/>
  <c r="H311" i="67" s="1"/>
  <c r="F312" i="67"/>
  <c r="H312" i="67" s="1"/>
  <c r="F313" i="67"/>
  <c r="H313" i="67" s="1"/>
  <c r="F314" i="67"/>
  <c r="H314" i="67" s="1"/>
  <c r="F315" i="67"/>
  <c r="H315" i="67" s="1"/>
  <c r="F316" i="67"/>
  <c r="H316" i="67" s="1"/>
  <c r="F317" i="67"/>
  <c r="H317" i="67" s="1"/>
  <c r="F318" i="67"/>
  <c r="H318" i="67" s="1"/>
  <c r="F319" i="67"/>
  <c r="H319" i="67" s="1"/>
  <c r="F320" i="67"/>
  <c r="H320" i="67" s="1"/>
  <c r="F321" i="67"/>
  <c r="H321" i="67" s="1"/>
  <c r="F322" i="67"/>
  <c r="H322" i="67" s="1"/>
  <c r="F323" i="67"/>
  <c r="H323" i="67" s="1"/>
  <c r="F324" i="67"/>
  <c r="H324" i="67" s="1"/>
  <c r="F325" i="67"/>
  <c r="H325" i="67" s="1"/>
  <c r="F326" i="67"/>
  <c r="H326" i="67" s="1"/>
  <c r="F327" i="67"/>
  <c r="H327" i="67" s="1"/>
  <c r="F328" i="67"/>
  <c r="H328" i="67" s="1"/>
  <c r="F329" i="67"/>
  <c r="H329" i="67" s="1"/>
  <c r="F330" i="67"/>
  <c r="H330" i="67" s="1"/>
  <c r="F331" i="67"/>
  <c r="H331" i="67" s="1"/>
  <c r="F332" i="67"/>
  <c r="H332" i="67" s="1"/>
  <c r="F333" i="67"/>
  <c r="H333" i="67" s="1"/>
  <c r="F334" i="67"/>
  <c r="H334" i="67" s="1"/>
  <c r="F335" i="67"/>
  <c r="H335" i="67" s="1"/>
  <c r="F336" i="67"/>
  <c r="H336" i="67" s="1"/>
  <c r="F337" i="67"/>
  <c r="H337" i="67" s="1"/>
  <c r="F338" i="67"/>
  <c r="H338" i="67" s="1"/>
  <c r="F339" i="67"/>
  <c r="H339" i="67" s="1"/>
  <c r="F340" i="67"/>
  <c r="H340" i="67" s="1"/>
  <c r="F341" i="67"/>
  <c r="H341" i="67" s="1"/>
  <c r="F342" i="67"/>
  <c r="H342" i="67" s="1"/>
  <c r="F343" i="67"/>
  <c r="H343" i="67" s="1"/>
  <c r="F344" i="67"/>
  <c r="H344" i="67" s="1"/>
  <c r="F345" i="67"/>
  <c r="H345" i="67" s="1"/>
  <c r="F346" i="67"/>
  <c r="H346" i="67" s="1"/>
  <c r="F347" i="67"/>
  <c r="H347" i="67" s="1"/>
  <c r="F348" i="67"/>
  <c r="H348" i="67" s="1"/>
  <c r="F349" i="67"/>
  <c r="H349" i="67" s="1"/>
  <c r="F350" i="67"/>
  <c r="H350" i="67" s="1"/>
  <c r="F351" i="67"/>
  <c r="H351" i="67" s="1"/>
  <c r="F352" i="67"/>
  <c r="H352" i="67" s="1"/>
  <c r="F353" i="67"/>
  <c r="H353" i="67" s="1"/>
  <c r="F354" i="67"/>
  <c r="H354" i="67" s="1"/>
  <c r="F355" i="67"/>
  <c r="H355" i="67" s="1"/>
  <c r="F356" i="67"/>
  <c r="H356" i="67" s="1"/>
  <c r="F357" i="67"/>
  <c r="H357" i="67" s="1"/>
  <c r="F358" i="67"/>
  <c r="H358" i="67" s="1"/>
  <c r="F359" i="67"/>
  <c r="H359" i="67" s="1"/>
  <c r="F360" i="67"/>
  <c r="H360" i="67" s="1"/>
  <c r="F361" i="67"/>
  <c r="H361" i="67" s="1"/>
  <c r="F362" i="67"/>
  <c r="H362" i="67" s="1"/>
  <c r="F363" i="67"/>
  <c r="H363" i="67" s="1"/>
  <c r="F364" i="67"/>
  <c r="H364" i="67" s="1"/>
  <c r="F365" i="67"/>
  <c r="H365" i="67" s="1"/>
  <c r="F366" i="67"/>
  <c r="H366" i="67" s="1"/>
  <c r="F367" i="67"/>
  <c r="J367" i="67" s="1"/>
  <c r="F372" i="67"/>
  <c r="F373" i="67"/>
  <c r="F374" i="67"/>
  <c r="F375" i="67"/>
  <c r="F376" i="67"/>
  <c r="F377" i="67"/>
  <c r="F378" i="67"/>
  <c r="F379" i="67"/>
  <c r="F380" i="67"/>
  <c r="F381" i="67"/>
  <c r="F382" i="67"/>
  <c r="F383" i="67"/>
  <c r="F384" i="67"/>
  <c r="F385" i="67"/>
  <c r="F386" i="67"/>
  <c r="F387" i="67"/>
  <c r="F388" i="67"/>
  <c r="F389" i="67"/>
  <c r="F390" i="67"/>
  <c r="F391" i="67"/>
  <c r="F392" i="67"/>
  <c r="F393" i="67"/>
  <c r="F394" i="67"/>
  <c r="F395" i="67"/>
  <c r="F396" i="67"/>
  <c r="F397" i="67"/>
  <c r="F11" i="67"/>
  <c r="K318" i="67"/>
  <c r="L306" i="67"/>
  <c r="L311" i="67" s="1"/>
  <c r="L318" i="67" s="1"/>
  <c r="K252" i="67"/>
  <c r="M252" i="67" s="1"/>
  <c r="N252" i="67" s="1"/>
  <c r="L241" i="67"/>
  <c r="K202" i="67"/>
  <c r="M202" i="67" s="1"/>
  <c r="N202" i="67" s="1"/>
  <c r="K36" i="67"/>
  <c r="H11" i="67" l="1"/>
  <c r="J11" i="67"/>
  <c r="H390" i="67"/>
  <c r="J390" i="67"/>
  <c r="J366" i="67"/>
  <c r="J364" i="67"/>
  <c r="J362" i="67"/>
  <c r="J360" i="67"/>
  <c r="J358" i="67"/>
  <c r="J356" i="67"/>
  <c r="J354" i="67"/>
  <c r="J352" i="67"/>
  <c r="J347" i="67"/>
  <c r="J344" i="67"/>
  <c r="J342" i="67"/>
  <c r="J340" i="67"/>
  <c r="J338" i="67"/>
  <c r="J336" i="67"/>
  <c r="J334" i="67"/>
  <c r="J332" i="67"/>
  <c r="J331" i="67"/>
  <c r="J329" i="67"/>
  <c r="J327" i="67"/>
  <c r="J317" i="67"/>
  <c r="J315" i="67"/>
  <c r="J313" i="67"/>
  <c r="J311" i="67"/>
  <c r="J309" i="67"/>
  <c r="J307" i="67"/>
  <c r="J305" i="67"/>
  <c r="J303" i="67"/>
  <c r="J301" i="67"/>
  <c r="J299" i="67"/>
  <c r="J297" i="67"/>
  <c r="J295" i="67"/>
  <c r="J293" i="67"/>
  <c r="J291" i="67"/>
  <c r="J289" i="67"/>
  <c r="J287" i="67"/>
  <c r="J285" i="67"/>
  <c r="J283" i="67"/>
  <c r="J281" i="67"/>
  <c r="J279" i="67"/>
  <c r="J275" i="67"/>
  <c r="J273" i="67"/>
  <c r="J271" i="67"/>
  <c r="J269" i="67"/>
  <c r="J266" i="67"/>
  <c r="J264" i="67"/>
  <c r="J262" i="67"/>
  <c r="J260" i="67"/>
  <c r="J258" i="67"/>
  <c r="J256" i="67"/>
  <c r="J249" i="67"/>
  <c r="J247" i="67"/>
  <c r="J244" i="67"/>
  <c r="J242" i="67"/>
  <c r="J240" i="67"/>
  <c r="J238" i="67"/>
  <c r="J236" i="67"/>
  <c r="J234" i="67"/>
  <c r="J232" i="67"/>
  <c r="J230" i="67"/>
  <c r="J228" i="67"/>
  <c r="J226" i="67"/>
  <c r="J224" i="67"/>
  <c r="J222" i="67"/>
  <c r="J220" i="67"/>
  <c r="J218" i="67"/>
  <c r="J216" i="67"/>
  <c r="J210" i="67"/>
  <c r="J208" i="67"/>
  <c r="J204" i="67"/>
  <c r="J200" i="67"/>
  <c r="J198" i="67"/>
  <c r="J196" i="67"/>
  <c r="J194" i="67"/>
  <c r="J192" i="67"/>
  <c r="J190" i="67"/>
  <c r="J188" i="67"/>
  <c r="J186" i="67"/>
  <c r="J184" i="67"/>
  <c r="J182" i="67"/>
  <c r="J180" i="67"/>
  <c r="J178" i="67"/>
  <c r="J176" i="67"/>
  <c r="J174" i="67"/>
  <c r="J172" i="67"/>
  <c r="J170" i="67"/>
  <c r="J168" i="67"/>
  <c r="J166" i="67"/>
  <c r="J164" i="67"/>
  <c r="J162" i="67"/>
  <c r="J160" i="67"/>
  <c r="J158" i="67"/>
  <c r="J156" i="67"/>
  <c r="J154" i="67"/>
  <c r="J152" i="67"/>
  <c r="J150" i="67"/>
  <c r="J148" i="67"/>
  <c r="J146" i="67"/>
  <c r="J144" i="67"/>
  <c r="J142" i="67"/>
  <c r="J140" i="67"/>
  <c r="J138" i="67"/>
  <c r="J131" i="67"/>
  <c r="J129" i="67"/>
  <c r="J125" i="67"/>
  <c r="J123" i="67"/>
  <c r="J119" i="67"/>
  <c r="J115" i="67"/>
  <c r="J113" i="67"/>
  <c r="J111" i="67"/>
  <c r="J109" i="67"/>
  <c r="J107" i="67"/>
  <c r="J105" i="67"/>
  <c r="J103" i="67"/>
  <c r="J101" i="67"/>
  <c r="J99" i="67"/>
  <c r="J97" i="67"/>
  <c r="J95" i="67"/>
  <c r="J93" i="67"/>
  <c r="J91" i="67"/>
  <c r="J89" i="67"/>
  <c r="J87" i="67"/>
  <c r="J85" i="67"/>
  <c r="J83" i="67"/>
  <c r="J81" i="67"/>
  <c r="J79" i="67"/>
  <c r="J77" i="67"/>
  <c r="J75" i="67"/>
  <c r="J73" i="67"/>
  <c r="J71" i="67"/>
  <c r="J69" i="67"/>
  <c r="J67" i="67"/>
  <c r="J65" i="67"/>
  <c r="J63" i="67"/>
  <c r="J61" i="67"/>
  <c r="J59" i="67"/>
  <c r="J57" i="67"/>
  <c r="J55" i="67"/>
  <c r="J53" i="67"/>
  <c r="J51" i="67"/>
  <c r="J49" i="67"/>
  <c r="J47" i="67"/>
  <c r="J45" i="67"/>
  <c r="J43" i="67"/>
  <c r="J41" i="67"/>
  <c r="J39" i="67"/>
  <c r="J37" i="67"/>
  <c r="J35" i="67"/>
  <c r="J33" i="67"/>
  <c r="J31" i="67"/>
  <c r="J29" i="67"/>
  <c r="J27" i="67"/>
  <c r="J25" i="67"/>
  <c r="J23" i="67"/>
  <c r="J21" i="67"/>
  <c r="J19" i="67"/>
  <c r="J17" i="67"/>
  <c r="J15" i="67"/>
  <c r="J13" i="67"/>
  <c r="J365" i="67"/>
  <c r="J363" i="67"/>
  <c r="J361" i="67"/>
  <c r="J357" i="67"/>
  <c r="J355" i="67"/>
  <c r="J351" i="67"/>
  <c r="J349" i="67"/>
  <c r="J348" i="67"/>
  <c r="J346" i="67"/>
  <c r="J345" i="67"/>
  <c r="J343" i="67"/>
  <c r="J339" i="67"/>
  <c r="J337" i="67"/>
  <c r="J335" i="67"/>
  <c r="J333" i="67"/>
  <c r="J330" i="67"/>
  <c r="J328" i="67"/>
  <c r="J326" i="67"/>
  <c r="J324" i="67"/>
  <c r="J322" i="67"/>
  <c r="J320" i="67"/>
  <c r="J316" i="67"/>
  <c r="J314" i="67"/>
  <c r="J312" i="67"/>
  <c r="J310" i="67"/>
  <c r="J308" i="67"/>
  <c r="J302" i="67"/>
  <c r="J300" i="67"/>
  <c r="J298" i="67"/>
  <c r="J288" i="67"/>
  <c r="J286" i="67"/>
  <c r="J284" i="67"/>
  <c r="J282" i="67"/>
  <c r="J280" i="67"/>
  <c r="J278" i="67"/>
  <c r="J276" i="67"/>
  <c r="J274" i="67"/>
  <c r="J272" i="67"/>
  <c r="J268" i="67"/>
  <c r="J267" i="67"/>
  <c r="J263" i="67"/>
  <c r="J261" i="67"/>
  <c r="J259" i="67"/>
  <c r="J257" i="67"/>
  <c r="J253" i="67"/>
  <c r="J248" i="67"/>
  <c r="J245" i="67"/>
  <c r="J243" i="67"/>
  <c r="J241" i="67"/>
  <c r="J239" i="67"/>
  <c r="J237" i="67"/>
  <c r="J235" i="67"/>
  <c r="J231" i="67"/>
  <c r="J229" i="67"/>
  <c r="J221" i="67"/>
  <c r="J219" i="67"/>
  <c r="J217" i="67"/>
  <c r="J215" i="67"/>
  <c r="J213" i="67"/>
  <c r="J209" i="67"/>
  <c r="J207" i="67"/>
  <c r="J205" i="67"/>
  <c r="J203" i="67"/>
  <c r="J201" i="67"/>
  <c r="J199" i="67"/>
  <c r="J197" i="67"/>
  <c r="J195" i="67"/>
  <c r="J193" i="67"/>
  <c r="J191" i="67"/>
  <c r="J189" i="67"/>
  <c r="J187" i="67"/>
  <c r="J185" i="67"/>
  <c r="J181" i="67"/>
  <c r="J179" i="67"/>
  <c r="J177" i="67"/>
  <c r="J175" i="67"/>
  <c r="J173" i="67"/>
  <c r="J171" i="67"/>
  <c r="J169" i="67"/>
  <c r="J167" i="67"/>
  <c r="J165" i="67"/>
  <c r="J163" i="67"/>
  <c r="J161" i="67"/>
  <c r="J159" i="67"/>
  <c r="J157" i="67"/>
  <c r="J155" i="67"/>
  <c r="J153" i="67"/>
  <c r="J151" i="67"/>
  <c r="J149" i="67"/>
  <c r="J147" i="67"/>
  <c r="J145" i="67"/>
  <c r="J143" i="67"/>
  <c r="J141" i="67"/>
  <c r="J139" i="67"/>
  <c r="J137" i="67"/>
  <c r="J132" i="67"/>
  <c r="J130" i="67"/>
  <c r="J128" i="67"/>
  <c r="J126" i="67"/>
  <c r="J124" i="67"/>
  <c r="J122" i="67"/>
  <c r="J120" i="67"/>
  <c r="J116" i="67"/>
  <c r="J112" i="67"/>
  <c r="J110" i="67"/>
  <c r="J108" i="67"/>
  <c r="J106" i="67"/>
  <c r="J104" i="67"/>
  <c r="J102" i="67"/>
  <c r="J100" i="67"/>
  <c r="J98" i="67"/>
  <c r="J96" i="67"/>
  <c r="J94" i="67"/>
  <c r="J92" i="67"/>
  <c r="J90" i="67"/>
  <c r="J88" i="67"/>
  <c r="J84" i="67"/>
  <c r="J82" i="67"/>
  <c r="J80" i="67"/>
  <c r="J78" i="67"/>
  <c r="J76" i="67"/>
  <c r="J74" i="67"/>
  <c r="J72" i="67"/>
  <c r="J70" i="67"/>
  <c r="J68" i="67"/>
  <c r="J66" i="67"/>
  <c r="J64" i="67"/>
  <c r="J62" i="67"/>
  <c r="J58" i="67"/>
  <c r="J56" i="67"/>
  <c r="J54" i="67"/>
  <c r="J52" i="67"/>
  <c r="J50" i="67"/>
  <c r="J48" i="67"/>
  <c r="J46" i="67"/>
  <c r="J44" i="67"/>
  <c r="J42" i="67"/>
  <c r="J40" i="67"/>
  <c r="J38" i="67"/>
  <c r="J36" i="67"/>
  <c r="J34" i="67"/>
  <c r="J32" i="67"/>
  <c r="J30" i="67"/>
  <c r="J28" i="67"/>
  <c r="J26" i="67"/>
  <c r="J24" i="67"/>
  <c r="J22" i="67"/>
  <c r="J20" i="67"/>
  <c r="J18" i="67"/>
  <c r="J16" i="67"/>
  <c r="J14" i="67"/>
  <c r="J12" i="67"/>
  <c r="J60" i="67"/>
  <c r="H383" i="67"/>
  <c r="J383" i="67"/>
  <c r="H381" i="67"/>
  <c r="J381" i="67"/>
  <c r="J359" i="67"/>
  <c r="J296" i="67"/>
  <c r="J294" i="67"/>
  <c r="J292" i="67"/>
  <c r="J290" i="67"/>
  <c r="J250" i="67"/>
  <c r="J121" i="67"/>
  <c r="J117" i="67"/>
  <c r="H380" i="67"/>
  <c r="J380" i="67"/>
  <c r="J223" i="67"/>
  <c r="J183" i="67"/>
  <c r="J118" i="67"/>
  <c r="J114" i="67"/>
  <c r="J86" i="67"/>
  <c r="H389" i="67"/>
  <c r="J389" i="67"/>
  <c r="H387" i="67"/>
  <c r="J387" i="67"/>
  <c r="H397" i="67"/>
  <c r="J397" i="67"/>
  <c r="H395" i="67"/>
  <c r="J395" i="67"/>
  <c r="H396" i="67"/>
  <c r="J396" i="67"/>
  <c r="H394" i="67"/>
  <c r="J394" i="67"/>
  <c r="H393" i="67"/>
  <c r="J393" i="67"/>
  <c r="H392" i="67"/>
  <c r="J392" i="67"/>
  <c r="H391" i="67"/>
  <c r="J391" i="67"/>
  <c r="H388" i="67"/>
  <c r="J388" i="67"/>
  <c r="H386" i="67"/>
  <c r="J386" i="67"/>
  <c r="H385" i="67"/>
  <c r="J385" i="67"/>
  <c r="H384" i="67"/>
  <c r="J384" i="67"/>
  <c r="H382" i="67"/>
  <c r="J382" i="67"/>
  <c r="H379" i="67"/>
  <c r="J379" i="67"/>
  <c r="H378" i="67"/>
  <c r="J378" i="67"/>
  <c r="H377" i="67"/>
  <c r="J377" i="67"/>
  <c r="H376" i="67"/>
  <c r="J376" i="67"/>
  <c r="H375" i="67"/>
  <c r="J375" i="67"/>
  <c r="H374" i="67"/>
  <c r="J374" i="67"/>
  <c r="H373" i="67"/>
  <c r="J373" i="67"/>
  <c r="J353" i="67"/>
  <c r="J350" i="67"/>
  <c r="J341" i="67"/>
  <c r="J325" i="67"/>
  <c r="J323" i="67"/>
  <c r="J321" i="67"/>
  <c r="J319" i="67"/>
  <c r="J318" i="67"/>
  <c r="J306" i="67"/>
  <c r="J304" i="67"/>
  <c r="J277" i="67"/>
  <c r="J270" i="67"/>
  <c r="J265" i="67"/>
  <c r="J255" i="67"/>
  <c r="J254" i="67"/>
  <c r="J252" i="67"/>
  <c r="J246" i="67"/>
  <c r="J233" i="67"/>
  <c r="J227" i="67"/>
  <c r="J225" i="67"/>
  <c r="J214" i="67"/>
  <c r="J212" i="67"/>
  <c r="J211" i="67"/>
  <c r="J206" i="67"/>
  <c r="J202" i="67"/>
  <c r="J371" i="67" l="1"/>
  <c r="F8" i="45" s="1"/>
  <c r="F10" i="45" s="1"/>
  <c r="H399" i="67"/>
  <c r="H371" i="67"/>
  <c r="J399" i="67"/>
  <c r="J401" i="67" l="1"/>
  <c r="H401" i="67"/>
  <c r="C8" i="45"/>
  <c r="H35" i="60"/>
  <c r="H34" i="60"/>
  <c r="H33" i="60"/>
  <c r="D8" i="45" l="1"/>
  <c r="D10" i="45" s="1"/>
  <c r="C10" i="45"/>
  <c r="A34" i="60"/>
  <c r="E8" i="45" l="1"/>
  <c r="E10" i="45" s="1"/>
  <c r="H32" i="60"/>
  <c r="H31" i="60"/>
  <c r="H30" i="60"/>
  <c r="G8" i="45" l="1"/>
  <c r="G10" i="45" s="1"/>
  <c r="A31" i="60"/>
  <c r="H105" i="61" l="1"/>
  <c r="H64" i="61"/>
  <c r="E48" i="60" l="1"/>
  <c r="G48" i="60"/>
  <c r="E18" i="61" l="1"/>
  <c r="J129" i="61" l="1"/>
  <c r="E129" i="61"/>
  <c r="H129" i="61" s="1"/>
  <c r="E125" i="61" l="1"/>
  <c r="H125" i="61" s="1"/>
  <c r="J125" i="61"/>
  <c r="E133" i="61"/>
  <c r="H133" i="61" s="1"/>
  <c r="J133" i="61" l="1"/>
  <c r="G70" i="61" l="1"/>
  <c r="G68" i="61" l="1"/>
  <c r="H68" i="61" s="1"/>
  <c r="I68" i="61" s="1"/>
  <c r="J68" i="61"/>
  <c r="G16" i="61" l="1"/>
  <c r="E40" i="60" l="1"/>
  <c r="G40" i="60"/>
  <c r="F16" i="61" l="1"/>
  <c r="D15" i="52" l="1"/>
  <c r="H17" i="52" s="1"/>
  <c r="H7" i="52" l="1"/>
  <c r="K175" i="53" l="1"/>
  <c r="G196" i="53"/>
  <c r="G10" i="52" l="1"/>
  <c r="G8" i="52" l="1"/>
  <c r="H168" i="42" l="1"/>
  <c r="H167" i="42"/>
  <c r="H166" i="42"/>
  <c r="H165" i="42"/>
  <c r="H176" i="42" l="1"/>
  <c r="E62" i="61" l="1"/>
  <c r="H62" i="61" s="1"/>
  <c r="I62" i="61" s="1"/>
  <c r="F39" i="61" l="1"/>
  <c r="G58" i="61" l="1"/>
  <c r="H20" i="60" l="1"/>
  <c r="H23" i="60"/>
  <c r="F58" i="61"/>
  <c r="G56" i="61"/>
  <c r="G37" i="61" l="1"/>
  <c r="F38" i="61" l="1"/>
  <c r="H38" i="61" s="1"/>
  <c r="I38" i="61" s="1"/>
  <c r="H376" i="61" l="1"/>
  <c r="I376" i="61" s="1"/>
  <c r="H375" i="61"/>
  <c r="I375" i="61" s="1"/>
  <c r="H374" i="61"/>
  <c r="I374" i="61" s="1"/>
  <c r="H373" i="61"/>
  <c r="I373" i="61" s="1"/>
  <c r="H372" i="61"/>
  <c r="I372" i="61" s="1"/>
  <c r="H371" i="61"/>
  <c r="I371" i="61" s="1"/>
  <c r="H370" i="61"/>
  <c r="I370" i="61" s="1"/>
  <c r="H369" i="61"/>
  <c r="I369" i="61" s="1"/>
  <c r="H368" i="61"/>
  <c r="I368" i="61" s="1"/>
  <c r="H367" i="61"/>
  <c r="I367" i="61" s="1"/>
  <c r="H366" i="61"/>
  <c r="I366" i="61" s="1"/>
  <c r="H365" i="61"/>
  <c r="I365" i="61" s="1"/>
  <c r="H364" i="61"/>
  <c r="I364" i="61" s="1"/>
  <c r="H363" i="61"/>
  <c r="I363" i="61" s="1"/>
  <c r="H362" i="61"/>
  <c r="I362" i="61" s="1"/>
  <c r="H361" i="61"/>
  <c r="I361" i="61" s="1"/>
  <c r="H360" i="61"/>
  <c r="I360" i="61" s="1"/>
  <c r="H359" i="61"/>
  <c r="I359" i="61" s="1"/>
  <c r="H358" i="61"/>
  <c r="I358" i="61" s="1"/>
  <c r="H357" i="61"/>
  <c r="I357" i="61" s="1"/>
  <c r="H356" i="61"/>
  <c r="I356" i="61" s="1"/>
  <c r="H355" i="61"/>
  <c r="I355" i="61" s="1"/>
  <c r="H354" i="61"/>
  <c r="I354" i="61" s="1"/>
  <c r="H353" i="61"/>
  <c r="I353" i="61" s="1"/>
  <c r="H352" i="61"/>
  <c r="I352" i="61" s="1"/>
  <c r="H351" i="61"/>
  <c r="I351" i="61" s="1"/>
  <c r="H350" i="61"/>
  <c r="I350" i="61" s="1"/>
  <c r="H349" i="61"/>
  <c r="I349" i="61" s="1"/>
  <c r="H348" i="61"/>
  <c r="I348" i="61" s="1"/>
  <c r="H347" i="61"/>
  <c r="I347" i="61" s="1"/>
  <c r="H346" i="61"/>
  <c r="I346" i="61" s="1"/>
  <c r="H345" i="61"/>
  <c r="I345" i="61" s="1"/>
  <c r="H344" i="61"/>
  <c r="I344" i="61" s="1"/>
  <c r="H343" i="61"/>
  <c r="I343" i="61" s="1"/>
  <c r="H342" i="61"/>
  <c r="I342" i="61" s="1"/>
  <c r="H341" i="61"/>
  <c r="I341" i="61" s="1"/>
  <c r="H340" i="61"/>
  <c r="I340" i="61" s="1"/>
  <c r="H339" i="61"/>
  <c r="I339" i="61" s="1"/>
  <c r="H338" i="61"/>
  <c r="I338" i="61" s="1"/>
  <c r="H337" i="61"/>
  <c r="I337" i="61" s="1"/>
  <c r="H336" i="61"/>
  <c r="I336" i="61" s="1"/>
  <c r="H335" i="61"/>
  <c r="I335" i="61" s="1"/>
  <c r="H334" i="61"/>
  <c r="I334" i="61" s="1"/>
  <c r="H333" i="61"/>
  <c r="I333" i="61" s="1"/>
  <c r="H332" i="61"/>
  <c r="I332" i="61" s="1"/>
  <c r="H331" i="61"/>
  <c r="I331" i="61" s="1"/>
  <c r="H330" i="61"/>
  <c r="I330" i="61" s="1"/>
  <c r="H329" i="61"/>
  <c r="I329" i="61" s="1"/>
  <c r="H328" i="61"/>
  <c r="I328" i="61" s="1"/>
  <c r="H327" i="61"/>
  <c r="I327" i="61" s="1"/>
  <c r="H326" i="61"/>
  <c r="I326" i="61" s="1"/>
  <c r="H325" i="61"/>
  <c r="I325" i="61" s="1"/>
  <c r="H324" i="61"/>
  <c r="I324" i="61" s="1"/>
  <c r="H323" i="61"/>
  <c r="I323" i="61" s="1"/>
  <c r="H322" i="61"/>
  <c r="I322" i="61" s="1"/>
  <c r="H321" i="61"/>
  <c r="I321" i="61" s="1"/>
  <c r="H320" i="61"/>
  <c r="I320" i="61" s="1"/>
  <c r="H319" i="61"/>
  <c r="I319" i="61" s="1"/>
  <c r="H318" i="61"/>
  <c r="I318" i="61" s="1"/>
  <c r="H317" i="61"/>
  <c r="I317" i="61" s="1"/>
  <c r="H316" i="61"/>
  <c r="I316" i="61" s="1"/>
  <c r="H315" i="61"/>
  <c r="I315" i="61" s="1"/>
  <c r="H314" i="61"/>
  <c r="I314" i="61" s="1"/>
  <c r="H313" i="61"/>
  <c r="I313" i="61" s="1"/>
  <c r="H312" i="61"/>
  <c r="I312" i="61" s="1"/>
  <c r="H311" i="61"/>
  <c r="I311" i="61" s="1"/>
  <c r="H310" i="61"/>
  <c r="I310" i="61" s="1"/>
  <c r="H309" i="61"/>
  <c r="I309" i="61" s="1"/>
  <c r="H308" i="61"/>
  <c r="I308" i="61" s="1"/>
  <c r="H307" i="61"/>
  <c r="I307" i="61" s="1"/>
  <c r="H306" i="61"/>
  <c r="I306" i="61" s="1"/>
  <c r="H305" i="61"/>
  <c r="I305" i="61" s="1"/>
  <c r="H304" i="61"/>
  <c r="I304" i="61" s="1"/>
  <c r="H303" i="61"/>
  <c r="I303" i="61" s="1"/>
  <c r="H302" i="61"/>
  <c r="I302" i="61" s="1"/>
  <c r="H301" i="61"/>
  <c r="I301" i="61" s="1"/>
  <c r="H300" i="61"/>
  <c r="I300" i="61" s="1"/>
  <c r="H299" i="61"/>
  <c r="I299" i="61" s="1"/>
  <c r="H298" i="61"/>
  <c r="I298" i="61" s="1"/>
  <c r="H297" i="61"/>
  <c r="I297" i="61" s="1"/>
  <c r="H296" i="61"/>
  <c r="I296" i="61" s="1"/>
  <c r="H295" i="61"/>
  <c r="I295" i="61" s="1"/>
  <c r="H294" i="61"/>
  <c r="I294" i="61" s="1"/>
  <c r="H293" i="61"/>
  <c r="I293" i="61" s="1"/>
  <c r="H292" i="61"/>
  <c r="I292" i="61" s="1"/>
  <c r="H291" i="61"/>
  <c r="I291" i="61" s="1"/>
  <c r="H290" i="61"/>
  <c r="I290" i="61" s="1"/>
  <c r="H289" i="61"/>
  <c r="I289" i="61" s="1"/>
  <c r="H288" i="61"/>
  <c r="I288" i="61" s="1"/>
  <c r="H287" i="61"/>
  <c r="I287" i="61" s="1"/>
  <c r="H286" i="61"/>
  <c r="I286" i="61" s="1"/>
  <c r="H285" i="61"/>
  <c r="I285" i="61" s="1"/>
  <c r="H284" i="61"/>
  <c r="I284" i="61" s="1"/>
  <c r="H283" i="61"/>
  <c r="I283" i="61" s="1"/>
  <c r="H282" i="61"/>
  <c r="I282" i="61" s="1"/>
  <c r="H281" i="61"/>
  <c r="I281" i="61" s="1"/>
  <c r="H280" i="61"/>
  <c r="I280" i="61" s="1"/>
  <c r="H279" i="61"/>
  <c r="I279" i="61" s="1"/>
  <c r="H278" i="61"/>
  <c r="I278" i="61" s="1"/>
  <c r="H277" i="61"/>
  <c r="I277" i="61" s="1"/>
  <c r="H276" i="61"/>
  <c r="I276" i="61" s="1"/>
  <c r="H275" i="61"/>
  <c r="I275" i="61" s="1"/>
  <c r="H274" i="61"/>
  <c r="I274" i="61" s="1"/>
  <c r="H273" i="61"/>
  <c r="I273" i="61" s="1"/>
  <c r="H272" i="61"/>
  <c r="I272" i="61" s="1"/>
  <c r="H271" i="61"/>
  <c r="I271" i="61" s="1"/>
  <c r="H270" i="61"/>
  <c r="I270" i="61" s="1"/>
  <c r="H269" i="61"/>
  <c r="I269" i="61" s="1"/>
  <c r="H268" i="61"/>
  <c r="I268" i="61" s="1"/>
  <c r="H267" i="61"/>
  <c r="I267" i="61" s="1"/>
  <c r="H266" i="61"/>
  <c r="I266" i="61" s="1"/>
  <c r="H265" i="61"/>
  <c r="I265" i="61" s="1"/>
  <c r="H264" i="61"/>
  <c r="I264" i="61" s="1"/>
  <c r="H263" i="61"/>
  <c r="I263" i="61" s="1"/>
  <c r="H262" i="61"/>
  <c r="I262" i="61" s="1"/>
  <c r="H261" i="61"/>
  <c r="I261" i="61" s="1"/>
  <c r="H260" i="61"/>
  <c r="I260" i="61" s="1"/>
  <c r="H259" i="61"/>
  <c r="I259" i="61" s="1"/>
  <c r="H258" i="61"/>
  <c r="I258" i="61" s="1"/>
  <c r="H257" i="61"/>
  <c r="I257" i="61" s="1"/>
  <c r="H256" i="61"/>
  <c r="I256" i="61" s="1"/>
  <c r="H255" i="61"/>
  <c r="I255" i="61" s="1"/>
  <c r="H254" i="61"/>
  <c r="I254" i="61" s="1"/>
  <c r="H253" i="61"/>
  <c r="I253" i="61" s="1"/>
  <c r="H252" i="61"/>
  <c r="I252" i="61" s="1"/>
  <c r="H251" i="61"/>
  <c r="I251" i="61" s="1"/>
  <c r="H250" i="61"/>
  <c r="I250" i="61" s="1"/>
  <c r="H249" i="61"/>
  <c r="I249" i="61" s="1"/>
  <c r="H248" i="61"/>
  <c r="I248" i="61" s="1"/>
  <c r="H247" i="61"/>
  <c r="I247" i="61" s="1"/>
  <c r="H246" i="61"/>
  <c r="I246" i="61" s="1"/>
  <c r="H245" i="61"/>
  <c r="I245" i="61" s="1"/>
  <c r="H244" i="61"/>
  <c r="I244" i="61" s="1"/>
  <c r="H243" i="61"/>
  <c r="I243" i="61" s="1"/>
  <c r="H242" i="61"/>
  <c r="I242" i="61" s="1"/>
  <c r="H241" i="61"/>
  <c r="I241" i="61" s="1"/>
  <c r="H240" i="61"/>
  <c r="I240" i="61" s="1"/>
  <c r="H239" i="61"/>
  <c r="I239" i="61" s="1"/>
  <c r="H238" i="61"/>
  <c r="I238" i="61" s="1"/>
  <c r="H237" i="61"/>
  <c r="I237" i="61" s="1"/>
  <c r="H236" i="61"/>
  <c r="I236" i="61" s="1"/>
  <c r="H235" i="61"/>
  <c r="I235" i="61" s="1"/>
  <c r="H234" i="61"/>
  <c r="I234" i="61" s="1"/>
  <c r="H233" i="61"/>
  <c r="I233" i="61" s="1"/>
  <c r="H232" i="61"/>
  <c r="I232" i="61" s="1"/>
  <c r="H231" i="61"/>
  <c r="I231" i="61" s="1"/>
  <c r="H230" i="61"/>
  <c r="I230" i="61" s="1"/>
  <c r="H229" i="61"/>
  <c r="I229" i="61" s="1"/>
  <c r="H228" i="61"/>
  <c r="I228" i="61" s="1"/>
  <c r="H227" i="61"/>
  <c r="I227" i="61" s="1"/>
  <c r="H226" i="61"/>
  <c r="I226" i="61" s="1"/>
  <c r="H225" i="61"/>
  <c r="I225" i="61" s="1"/>
  <c r="H224" i="61"/>
  <c r="I224" i="61" s="1"/>
  <c r="H223" i="61"/>
  <c r="I223" i="61" s="1"/>
  <c r="H222" i="61"/>
  <c r="I222" i="61" s="1"/>
  <c r="H221" i="61"/>
  <c r="I221" i="61" s="1"/>
  <c r="H220" i="61"/>
  <c r="I220" i="61" s="1"/>
  <c r="H219" i="61"/>
  <c r="I219" i="61" s="1"/>
  <c r="H218" i="61"/>
  <c r="I218" i="61" s="1"/>
  <c r="H217" i="61"/>
  <c r="I217" i="61" s="1"/>
  <c r="H216" i="61"/>
  <c r="I216" i="61" s="1"/>
  <c r="H215" i="61"/>
  <c r="I215" i="61" s="1"/>
  <c r="H214" i="61"/>
  <c r="I214" i="61" s="1"/>
  <c r="H213" i="61"/>
  <c r="I213" i="61" s="1"/>
  <c r="H212" i="61"/>
  <c r="I212" i="61" s="1"/>
  <c r="H211" i="61"/>
  <c r="I211" i="61" s="1"/>
  <c r="H210" i="61"/>
  <c r="I210" i="61" s="1"/>
  <c r="H209" i="61"/>
  <c r="I209" i="61" s="1"/>
  <c r="H208" i="61"/>
  <c r="I208" i="61" s="1"/>
  <c r="H207" i="61"/>
  <c r="I207" i="61" s="1"/>
  <c r="H206" i="61"/>
  <c r="I206" i="61" s="1"/>
  <c r="H205" i="61"/>
  <c r="I205" i="61" s="1"/>
  <c r="H204" i="61"/>
  <c r="I204" i="61" s="1"/>
  <c r="H203" i="61"/>
  <c r="I203" i="61" s="1"/>
  <c r="H202" i="61"/>
  <c r="I202" i="61" s="1"/>
  <c r="H201" i="61"/>
  <c r="I201" i="61" s="1"/>
  <c r="H200" i="61"/>
  <c r="I200" i="61" s="1"/>
  <c r="H199" i="61"/>
  <c r="I199" i="61" s="1"/>
  <c r="H198" i="61"/>
  <c r="I198" i="61" s="1"/>
  <c r="H197" i="61"/>
  <c r="I197" i="61" s="1"/>
  <c r="H196" i="61"/>
  <c r="I196" i="61" s="1"/>
  <c r="H195" i="61"/>
  <c r="I195" i="61" s="1"/>
  <c r="H194" i="61"/>
  <c r="I194" i="61" s="1"/>
  <c r="H193" i="61"/>
  <c r="I193" i="61" s="1"/>
  <c r="H192" i="61"/>
  <c r="I192" i="61" s="1"/>
  <c r="H191" i="61"/>
  <c r="I191" i="61" s="1"/>
  <c r="H190" i="61"/>
  <c r="I190" i="61" s="1"/>
  <c r="H189" i="61"/>
  <c r="I189" i="61" s="1"/>
  <c r="H188" i="61"/>
  <c r="I188" i="61" s="1"/>
  <c r="H187" i="61"/>
  <c r="I187" i="61" s="1"/>
  <c r="H186" i="61"/>
  <c r="I186" i="61" s="1"/>
  <c r="H185" i="61"/>
  <c r="I185" i="61" s="1"/>
  <c r="H184" i="61"/>
  <c r="I184" i="61" s="1"/>
  <c r="H183" i="61"/>
  <c r="I183" i="61" s="1"/>
  <c r="H182" i="61"/>
  <c r="I182" i="61" s="1"/>
  <c r="H181" i="61"/>
  <c r="I181" i="61" s="1"/>
  <c r="H180" i="61"/>
  <c r="I180" i="61" s="1"/>
  <c r="H179" i="61"/>
  <c r="I179" i="61" s="1"/>
  <c r="H178" i="61"/>
  <c r="I178" i="61" s="1"/>
  <c r="H177" i="61"/>
  <c r="I177" i="61" s="1"/>
  <c r="H176" i="61"/>
  <c r="I176" i="61" s="1"/>
  <c r="H175" i="61"/>
  <c r="I175" i="61" s="1"/>
  <c r="H174" i="61"/>
  <c r="I174" i="61" s="1"/>
  <c r="H173" i="61"/>
  <c r="I173" i="61" s="1"/>
  <c r="H172" i="61"/>
  <c r="I172" i="61" s="1"/>
  <c r="H171" i="61"/>
  <c r="I171" i="61" s="1"/>
  <c r="H170" i="61"/>
  <c r="I170" i="61" s="1"/>
  <c r="H169" i="61"/>
  <c r="I169" i="61" s="1"/>
  <c r="H168" i="61"/>
  <c r="I168" i="61" s="1"/>
  <c r="H167" i="61"/>
  <c r="I167" i="61" s="1"/>
  <c r="H166" i="61"/>
  <c r="I166" i="61" s="1"/>
  <c r="H165" i="61"/>
  <c r="I165" i="61" s="1"/>
  <c r="H164" i="61"/>
  <c r="I164" i="61" s="1"/>
  <c r="H163" i="61"/>
  <c r="I163" i="61" s="1"/>
  <c r="H162" i="61"/>
  <c r="I162" i="61" s="1"/>
  <c r="H161" i="61"/>
  <c r="I161" i="61" s="1"/>
  <c r="H160" i="61"/>
  <c r="I160" i="61" s="1"/>
  <c r="H159" i="61"/>
  <c r="I159" i="61" s="1"/>
  <c r="H158" i="61"/>
  <c r="I158" i="61" s="1"/>
  <c r="H157" i="61"/>
  <c r="I157" i="61" s="1"/>
  <c r="H156" i="61"/>
  <c r="I156" i="61" s="1"/>
  <c r="H155" i="61"/>
  <c r="I155" i="61" s="1"/>
  <c r="H154" i="61"/>
  <c r="I154" i="61" s="1"/>
  <c r="H153" i="61"/>
  <c r="I153" i="61" s="1"/>
  <c r="H152" i="61"/>
  <c r="I152" i="61" s="1"/>
  <c r="H151" i="61"/>
  <c r="I151" i="61" s="1"/>
  <c r="H150" i="61"/>
  <c r="I150" i="61" s="1"/>
  <c r="H149" i="61"/>
  <c r="I149" i="61" s="1"/>
  <c r="H148" i="61"/>
  <c r="I148" i="61" s="1"/>
  <c r="H147" i="61"/>
  <c r="I147" i="61" s="1"/>
  <c r="H146" i="61"/>
  <c r="I146" i="61" s="1"/>
  <c r="H145" i="61"/>
  <c r="I145" i="61" s="1"/>
  <c r="H144" i="61"/>
  <c r="I144" i="61" s="1"/>
  <c r="H143" i="61"/>
  <c r="I143" i="61" s="1"/>
  <c r="H142" i="61"/>
  <c r="I142" i="61" s="1"/>
  <c r="H141" i="61"/>
  <c r="I141" i="61" s="1"/>
  <c r="H140" i="61"/>
  <c r="I140" i="61" s="1"/>
  <c r="H139" i="61"/>
  <c r="I139" i="61" s="1"/>
  <c r="H138" i="61"/>
  <c r="I138" i="61" s="1"/>
  <c r="H137" i="61"/>
  <c r="I137" i="61" s="1"/>
  <c r="H136" i="61"/>
  <c r="I136" i="61" s="1"/>
  <c r="H135" i="61"/>
  <c r="I135" i="61" s="1"/>
  <c r="H134" i="61"/>
  <c r="I134" i="61" s="1"/>
  <c r="I133" i="61"/>
  <c r="H132" i="61"/>
  <c r="I132" i="61" s="1"/>
  <c r="H131" i="61"/>
  <c r="I131" i="61" s="1"/>
  <c r="H130" i="61"/>
  <c r="I130" i="61" s="1"/>
  <c r="I129" i="61"/>
  <c r="H128" i="61"/>
  <c r="I128" i="61" s="1"/>
  <c r="H127" i="61"/>
  <c r="I127" i="61" s="1"/>
  <c r="H126" i="61"/>
  <c r="I126" i="61" s="1"/>
  <c r="I125" i="61"/>
  <c r="I124" i="61"/>
  <c r="H123" i="61"/>
  <c r="I123" i="61" s="1"/>
  <c r="H122" i="61"/>
  <c r="I122" i="61" s="1"/>
  <c r="H121" i="61"/>
  <c r="I121" i="61" s="1"/>
  <c r="H120" i="61"/>
  <c r="I120" i="61" s="1"/>
  <c r="H119" i="61"/>
  <c r="I119" i="61" s="1"/>
  <c r="H118" i="61"/>
  <c r="I118" i="61" s="1"/>
  <c r="H117" i="61"/>
  <c r="I117" i="61" s="1"/>
  <c r="H116" i="61"/>
  <c r="I116" i="61" s="1"/>
  <c r="H115" i="61"/>
  <c r="I115" i="61" s="1"/>
  <c r="I114" i="61"/>
  <c r="H113" i="61"/>
  <c r="I113" i="61" s="1"/>
  <c r="I112" i="61"/>
  <c r="I111" i="61"/>
  <c r="H110" i="61"/>
  <c r="I110" i="61" s="1"/>
  <c r="I109" i="61"/>
  <c r="I108" i="61"/>
  <c r="I107" i="61"/>
  <c r="I105" i="61"/>
  <c r="H104" i="61"/>
  <c r="I104" i="61" s="1"/>
  <c r="I103" i="61"/>
  <c r="I102" i="61"/>
  <c r="H101" i="61"/>
  <c r="I101" i="61" s="1"/>
  <c r="H100" i="61"/>
  <c r="I100" i="61" s="1"/>
  <c r="I99" i="61"/>
  <c r="H98" i="61"/>
  <c r="I98" i="61" s="1"/>
  <c r="I97" i="61"/>
  <c r="H96" i="61"/>
  <c r="I96" i="61" s="1"/>
  <c r="H95" i="61"/>
  <c r="I95" i="61" s="1"/>
  <c r="H94" i="61"/>
  <c r="I94" i="61" s="1"/>
  <c r="H93" i="61"/>
  <c r="I93" i="61" s="1"/>
  <c r="H92" i="61"/>
  <c r="I92" i="61" s="1"/>
  <c r="I91" i="61"/>
  <c r="H90" i="61"/>
  <c r="I90" i="61" s="1"/>
  <c r="I89" i="61"/>
  <c r="I88" i="61"/>
  <c r="H87" i="61"/>
  <c r="I87" i="61" s="1"/>
  <c r="H86" i="61"/>
  <c r="I86" i="61" s="1"/>
  <c r="H85" i="61"/>
  <c r="I85" i="61" s="1"/>
  <c r="H84" i="61"/>
  <c r="I84" i="61" s="1"/>
  <c r="H83" i="61"/>
  <c r="I83" i="61" s="1"/>
  <c r="H82" i="61"/>
  <c r="I82" i="61" s="1"/>
  <c r="I81" i="61"/>
  <c r="H80" i="61"/>
  <c r="I80" i="61" s="1"/>
  <c r="I79" i="61"/>
  <c r="H78" i="61"/>
  <c r="I78" i="61" s="1"/>
  <c r="I77" i="61"/>
  <c r="H76" i="61"/>
  <c r="I76" i="61" s="1"/>
  <c r="I75" i="61"/>
  <c r="H74" i="61"/>
  <c r="I74" i="61" s="1"/>
  <c r="H73" i="61"/>
  <c r="I73" i="61" s="1"/>
  <c r="H72" i="61"/>
  <c r="I72" i="61" s="1"/>
  <c r="H71" i="61"/>
  <c r="I71" i="61" s="1"/>
  <c r="I69" i="61"/>
  <c r="I67" i="61"/>
  <c r="I66" i="61"/>
  <c r="H65" i="61"/>
  <c r="I65" i="61" s="1"/>
  <c r="I64" i="61"/>
  <c r="H61" i="61"/>
  <c r="I61" i="61" s="1"/>
  <c r="H60" i="61"/>
  <c r="I60" i="61" s="1"/>
  <c r="H59" i="61"/>
  <c r="I59" i="61" s="1"/>
  <c r="H57" i="61"/>
  <c r="I57" i="61" s="1"/>
  <c r="H54" i="61"/>
  <c r="I54" i="61" s="1"/>
  <c r="H51" i="61"/>
  <c r="I51" i="61" s="1"/>
  <c r="H50" i="61"/>
  <c r="I50" i="61" s="1"/>
  <c r="H49" i="61"/>
  <c r="I49" i="61" s="1"/>
  <c r="H48" i="61"/>
  <c r="I48" i="61" s="1"/>
  <c r="H47" i="61"/>
  <c r="I47" i="61" s="1"/>
  <c r="H46" i="61"/>
  <c r="I46" i="61" s="1"/>
  <c r="H45" i="61"/>
  <c r="I45" i="61" s="1"/>
  <c r="H44" i="61"/>
  <c r="I44" i="61" s="1"/>
  <c r="H43" i="61"/>
  <c r="I43" i="61" s="1"/>
  <c r="H42" i="61"/>
  <c r="I42" i="61" s="1"/>
  <c r="H35" i="61"/>
  <c r="I35" i="61" s="1"/>
  <c r="H34" i="61"/>
  <c r="I34" i="61" s="1"/>
  <c r="H33" i="61"/>
  <c r="I33" i="61" s="1"/>
  <c r="H32" i="61"/>
  <c r="I32" i="61" s="1"/>
  <c r="H31" i="61"/>
  <c r="I31" i="61" s="1"/>
  <c r="I30" i="61"/>
  <c r="I29" i="61"/>
  <c r="H28" i="61"/>
  <c r="I28" i="61" s="1"/>
  <c r="H27" i="61"/>
  <c r="I27" i="61" s="1"/>
  <c r="H26" i="61"/>
  <c r="I26" i="61" s="1"/>
  <c r="H24" i="61"/>
  <c r="I24" i="61" s="1"/>
  <c r="I23" i="61"/>
  <c r="I22" i="61"/>
  <c r="I21" i="61"/>
  <c r="H20" i="61"/>
  <c r="I20" i="61" s="1"/>
  <c r="H19" i="61"/>
  <c r="I19" i="61" s="1"/>
  <c r="H18" i="61"/>
  <c r="I18" i="61" s="1"/>
  <c r="H17" i="61"/>
  <c r="I17" i="61" s="1"/>
  <c r="H16" i="61"/>
  <c r="I16" i="61" s="1"/>
  <c r="H15" i="61"/>
  <c r="I15" i="61" s="1"/>
  <c r="H14" i="61"/>
  <c r="I14" i="61" s="1"/>
  <c r="H12" i="61"/>
  <c r="I12" i="61" s="1"/>
  <c r="G13" i="61" l="1"/>
  <c r="H13" i="61" s="1"/>
  <c r="I13" i="61" s="1"/>
  <c r="H10" i="52" l="1"/>
  <c r="H11" i="52" s="1"/>
  <c r="F10" i="52"/>
  <c r="E10" i="52"/>
  <c r="H8" i="60" l="1"/>
  <c r="H7" i="60" l="1"/>
  <c r="H6" i="60"/>
  <c r="A7" i="60" l="1"/>
  <c r="H164" i="42"/>
  <c r="H163" i="42"/>
  <c r="H162" i="42"/>
  <c r="H161" i="42"/>
  <c r="H160" i="42"/>
  <c r="H159" i="42"/>
  <c r="H158" i="42"/>
  <c r="H157" i="42"/>
  <c r="J164" i="42" l="1"/>
  <c r="G36" i="61" l="1"/>
  <c r="G53" i="61"/>
  <c r="H29" i="60" l="1"/>
  <c r="G25" i="61"/>
  <c r="H17" i="60"/>
  <c r="H14" i="60"/>
  <c r="H11" i="60"/>
  <c r="G52" i="61" l="1"/>
  <c r="H38" i="60"/>
  <c r="H26" i="60"/>
  <c r="F53" i="61" l="1"/>
  <c r="E37" i="61" l="1"/>
  <c r="H37" i="61" s="1"/>
  <c r="I37" i="61" s="1"/>
  <c r="Z40" i="60" l="1"/>
  <c r="J176" i="42"/>
  <c r="F11" i="61"/>
  <c r="E31" i="26" l="1"/>
  <c r="J3" i="52" l="1"/>
  <c r="H148" i="42"/>
  <c r="H149" i="42"/>
  <c r="H150" i="42"/>
  <c r="H151" i="42"/>
  <c r="H152" i="42"/>
  <c r="H153" i="42"/>
  <c r="H154" i="42"/>
  <c r="H155" i="42"/>
  <c r="H156" i="42"/>
  <c r="H147" i="42"/>
  <c r="G170" i="42"/>
  <c r="H177" i="42" s="1"/>
  <c r="H8" i="52" s="1"/>
  <c r="G31" i="26" l="1"/>
  <c r="B3" i="61"/>
  <c r="F31" i="26" l="1"/>
  <c r="J55" i="61" l="1"/>
  <c r="E29" i="26" l="1"/>
  <c r="J18" i="61"/>
  <c r="J106" i="61" l="1"/>
  <c r="J56" i="61" l="1"/>
  <c r="J39" i="61"/>
  <c r="J16" i="61" l="1"/>
  <c r="J37" i="61"/>
  <c r="G11" i="61" l="1"/>
  <c r="I3" i="52" l="1"/>
  <c r="J118" i="42" l="1"/>
  <c r="J109" i="42"/>
  <c r="J108" i="42"/>
  <c r="J107" i="42"/>
  <c r="J106" i="42"/>
  <c r="J105" i="42"/>
  <c r="J104" i="42"/>
  <c r="J103" i="42"/>
  <c r="J102" i="42"/>
  <c r="J2" i="42" l="1"/>
  <c r="J3" i="42"/>
  <c r="J4" i="42"/>
  <c r="J5" i="42"/>
  <c r="J6" i="42"/>
  <c r="J7" i="42"/>
  <c r="J8" i="42"/>
  <c r="J9" i="42"/>
  <c r="J10" i="42"/>
  <c r="J11" i="42"/>
  <c r="J12" i="42"/>
  <c r="J13" i="42"/>
  <c r="J14" i="42"/>
  <c r="J15" i="42"/>
  <c r="J16" i="42"/>
  <c r="J17" i="42"/>
  <c r="J18" i="42"/>
  <c r="J19" i="42"/>
  <c r="J20" i="42"/>
  <c r="J21" i="42"/>
  <c r="J22" i="42"/>
  <c r="J23" i="42"/>
  <c r="J24" i="42"/>
  <c r="J25" i="42"/>
  <c r="J26" i="42"/>
  <c r="J27" i="42"/>
  <c r="J28" i="42"/>
  <c r="J29" i="42"/>
  <c r="J30" i="42"/>
  <c r="J31" i="42"/>
  <c r="J32" i="42"/>
  <c r="J33" i="42"/>
  <c r="J34" i="42"/>
  <c r="J35" i="42"/>
  <c r="J36" i="42"/>
  <c r="J37" i="42"/>
  <c r="J38" i="42"/>
  <c r="J39" i="42"/>
  <c r="J40" i="42"/>
  <c r="J41" i="42"/>
  <c r="J42" i="42"/>
  <c r="J43" i="42"/>
  <c r="J44" i="42"/>
  <c r="J45" i="42"/>
  <c r="J46" i="42"/>
  <c r="J47" i="42"/>
  <c r="J48" i="42"/>
  <c r="J49" i="42"/>
  <c r="J50" i="42"/>
  <c r="J51" i="42"/>
  <c r="J52" i="42"/>
  <c r="J53" i="42"/>
  <c r="J54" i="42"/>
  <c r="J55" i="42"/>
  <c r="J56" i="42"/>
  <c r="J57" i="42"/>
  <c r="J58" i="42"/>
  <c r="J59" i="42"/>
  <c r="J60" i="42"/>
  <c r="J61" i="42"/>
  <c r="J62" i="42"/>
  <c r="J63" i="42"/>
  <c r="J64" i="42"/>
  <c r="J65" i="42"/>
  <c r="J66" i="42"/>
  <c r="J67" i="42"/>
  <c r="J68" i="42"/>
  <c r="J69" i="42"/>
  <c r="J70" i="42"/>
  <c r="J71" i="42"/>
  <c r="J72" i="42"/>
  <c r="J73" i="42"/>
  <c r="J74" i="42"/>
  <c r="J75" i="42"/>
  <c r="J76" i="42"/>
  <c r="J77" i="42"/>
  <c r="J78" i="42"/>
  <c r="J79" i="42"/>
  <c r="J80" i="42"/>
  <c r="J81" i="42"/>
  <c r="J82" i="42"/>
  <c r="J83" i="42"/>
  <c r="J84" i="42"/>
  <c r="J85" i="42"/>
  <c r="J86" i="42"/>
  <c r="J87" i="42"/>
  <c r="J88" i="42"/>
  <c r="J89" i="42"/>
  <c r="J90" i="42"/>
  <c r="J91" i="42"/>
  <c r="J92" i="42"/>
  <c r="J93" i="42"/>
  <c r="J94" i="42"/>
  <c r="J95" i="42"/>
  <c r="J96" i="42"/>
  <c r="J97" i="42"/>
  <c r="J98" i="42"/>
  <c r="J99" i="42"/>
  <c r="J100" i="42"/>
  <c r="J101" i="42"/>
  <c r="J110" i="42"/>
  <c r="J111" i="42"/>
  <c r="J112" i="42"/>
  <c r="J113" i="42"/>
  <c r="J114" i="42"/>
  <c r="J115" i="42"/>
  <c r="J116" i="42"/>
  <c r="J117" i="42"/>
  <c r="J128" i="42"/>
  <c r="J129" i="42"/>
  <c r="J130" i="42"/>
  <c r="J131" i="42"/>
  <c r="J132" i="42"/>
  <c r="J133" i="42"/>
  <c r="J134" i="42"/>
  <c r="J135" i="42"/>
  <c r="J136" i="42"/>
  <c r="J137" i="42"/>
  <c r="J138" i="42"/>
  <c r="J139" i="42"/>
  <c r="J140" i="42"/>
  <c r="J1" i="42"/>
  <c r="F170" i="42" l="1"/>
  <c r="F177" i="42" s="1"/>
  <c r="F8" i="52" s="1"/>
  <c r="E170" i="42" l="1"/>
  <c r="E177" i="42" s="1"/>
  <c r="E8" i="52" s="1"/>
  <c r="D170" i="42"/>
  <c r="D177" i="42" s="1"/>
  <c r="D8" i="52" s="1"/>
  <c r="N9" i="52" s="1"/>
  <c r="I8" i="52" l="1"/>
  <c r="K8" i="52" s="1"/>
  <c r="I177" i="42"/>
  <c r="H170" i="42"/>
  <c r="C23" i="26" l="1"/>
  <c r="C24" i="26" l="1"/>
  <c r="E36" i="61" l="1"/>
  <c r="E25" i="61" l="1"/>
  <c r="E53" i="61" l="1"/>
  <c r="H53" i="61" s="1"/>
  <c r="I53" i="61" s="1"/>
  <c r="J53" i="61"/>
  <c r="E52" i="61"/>
  <c r="C48" i="60" l="1"/>
  <c r="F36" i="61"/>
  <c r="H36" i="61" s="1"/>
  <c r="I36" i="61" s="1"/>
  <c r="J25" i="61"/>
  <c r="F25" i="61"/>
  <c r="H25" i="61" s="1"/>
  <c r="I25" i="61" s="1"/>
  <c r="J36" i="61"/>
  <c r="J52" i="61"/>
  <c r="H28" i="60" l="1"/>
  <c r="H22" i="60"/>
  <c r="H25" i="60"/>
  <c r="C40" i="60"/>
  <c r="D7" i="52" s="1"/>
  <c r="F52" i="61"/>
  <c r="H52" i="61" s="1"/>
  <c r="I52" i="61" s="1"/>
  <c r="D48" i="60" l="1"/>
  <c r="H24" i="60"/>
  <c r="A25" i="60" s="1"/>
  <c r="H21" i="60"/>
  <c r="A22" i="60" s="1"/>
  <c r="H18" i="60"/>
  <c r="D9" i="52"/>
  <c r="D11" i="52" s="1"/>
  <c r="D176" i="42"/>
  <c r="D178" i="42" s="1"/>
  <c r="E58" i="61"/>
  <c r="H58" i="61" s="1"/>
  <c r="I58" i="61" s="1"/>
  <c r="E56" i="61"/>
  <c r="E39" i="61"/>
  <c r="H36" i="60" l="1"/>
  <c r="H27" i="60"/>
  <c r="A28" i="60" s="1"/>
  <c r="F48" i="60"/>
  <c r="H15" i="60"/>
  <c r="H12" i="60"/>
  <c r="J58" i="61"/>
  <c r="H9" i="60"/>
  <c r="F7" i="52" l="1"/>
  <c r="F55" i="61"/>
  <c r="H55" i="61" s="1"/>
  <c r="I55" i="61" s="1"/>
  <c r="F176" i="42" l="1"/>
  <c r="F178" i="42" s="1"/>
  <c r="F9" i="52"/>
  <c r="F11" i="52" s="1"/>
  <c r="H10" i="60"/>
  <c r="A10" i="60" s="1"/>
  <c r="F40" i="60" l="1"/>
  <c r="G7" i="52" s="1"/>
  <c r="F56" i="61"/>
  <c r="H56" i="61" s="1"/>
  <c r="I56" i="61" s="1"/>
  <c r="H37" i="60" l="1"/>
  <c r="A37" i="60" s="1"/>
  <c r="D40" i="60"/>
  <c r="E7" i="52" s="1"/>
  <c r="H19" i="60"/>
  <c r="A19" i="60" s="1"/>
  <c r="H16" i="60"/>
  <c r="A16" i="60" s="1"/>
  <c r="G39" i="61"/>
  <c r="H39" i="61" s="1"/>
  <c r="I39" i="61" s="1"/>
  <c r="G176" i="42"/>
  <c r="G178" i="42" s="1"/>
  <c r="G9" i="52"/>
  <c r="G11" i="52" s="1"/>
  <c r="H13" i="60"/>
  <c r="A13" i="60" l="1"/>
  <c r="E176" i="42"/>
  <c r="E9" i="52"/>
  <c r="H40" i="60"/>
  <c r="E40" i="61"/>
  <c r="H40" i="61" s="1"/>
  <c r="I40" i="61" s="1"/>
  <c r="I7" i="52" l="1"/>
  <c r="E11" i="52"/>
  <c r="D12" i="52" s="1"/>
  <c r="D16" i="52" s="1"/>
  <c r="I176" i="42"/>
  <c r="I178" i="42" s="1"/>
  <c r="E178" i="42"/>
  <c r="I9" i="52" l="1"/>
  <c r="K9" i="52" s="1"/>
  <c r="K7" i="52"/>
  <c r="C17" i="52"/>
  <c r="D18" i="52"/>
  <c r="E41" i="61" l="1"/>
  <c r="H41" i="61" s="1"/>
  <c r="I41" i="61" s="1"/>
  <c r="E106" i="61" l="1"/>
  <c r="H106" i="61" s="1"/>
  <c r="I106" i="61" s="1"/>
  <c r="F70" i="61" l="1"/>
  <c r="H70" i="61" s="1"/>
  <c r="I70" i="61" s="1"/>
  <c r="J70" i="61" l="1"/>
  <c r="F63" i="61" l="1"/>
  <c r="G63" i="61" l="1"/>
  <c r="E30" i="26" l="1"/>
  <c r="G30" i="26" l="1"/>
  <c r="F30" i="26" l="1"/>
  <c r="E63" i="61"/>
  <c r="H63" i="61" s="1"/>
  <c r="I63" i="61" s="1"/>
  <c r="J63" i="61" l="1"/>
  <c r="E11" i="61" l="1"/>
  <c r="H11" i="61" s="1"/>
  <c r="I11" i="61" s="1"/>
  <c r="I377" i="61" s="1"/>
  <c r="J11" i="61" l="1"/>
  <c r="J377" i="61" s="1"/>
  <c r="E28" i="26" l="1"/>
  <c r="E32" i="26" s="1"/>
  <c r="E36" i="26" l="1"/>
  <c r="E33" i="26"/>
  <c r="E34" i="26" s="1"/>
  <c r="G28" i="26"/>
  <c r="F28" i="26" l="1"/>
  <c r="E38" i="26"/>
  <c r="E39" i="26" s="1"/>
  <c r="E40" i="26" s="1"/>
  <c r="E37" i="26"/>
  <c r="F29" i="26"/>
  <c r="F32" i="26" l="1"/>
  <c r="F36" i="26" s="1"/>
  <c r="F39" i="26" s="1"/>
  <c r="F33" i="26"/>
  <c r="F34" i="26" s="1"/>
  <c r="I378" i="61"/>
  <c r="G29" i="26"/>
  <c r="G32" i="26" s="1"/>
  <c r="F40" i="26" l="1"/>
  <c r="G36" i="26"/>
  <c r="G33" i="26"/>
  <c r="G34" i="26" s="1"/>
  <c r="G37" i="26" l="1"/>
  <c r="G38" i="26"/>
  <c r="G39" i="26" l="1"/>
  <c r="G40" i="26" s="1"/>
</calcChain>
</file>

<file path=xl/comments1.xml><?xml version="1.0" encoding="utf-8"?>
<comments xmlns="http://schemas.openxmlformats.org/spreadsheetml/2006/main">
  <authors>
    <author>GDCL</author>
  </authors>
  <commentList>
    <comment ref="I125" authorId="0">
      <text>
        <r>
          <rPr>
            <b/>
            <sz val="9"/>
            <color indexed="81"/>
            <rFont val="Tahoma"/>
            <family val="2"/>
          </rPr>
          <t>GDCL:</t>
        </r>
        <r>
          <rPr>
            <sz val="9"/>
            <color indexed="81"/>
            <rFont val="Tahoma"/>
            <family val="2"/>
          </rPr>
          <t xml:space="preserve">
300</t>
        </r>
      </text>
    </comment>
  </commentList>
</comments>
</file>

<file path=xl/sharedStrings.xml><?xml version="1.0" encoding="utf-8"?>
<sst xmlns="http://schemas.openxmlformats.org/spreadsheetml/2006/main" count="3389" uniqueCount="902">
  <si>
    <t>Sqm</t>
  </si>
  <si>
    <t>Cum</t>
  </si>
  <si>
    <t>kg</t>
  </si>
  <si>
    <t>Kg</t>
  </si>
  <si>
    <t>Nos</t>
  </si>
  <si>
    <t>1.1.1</t>
  </si>
  <si>
    <t>Rmt</t>
  </si>
  <si>
    <t>MT</t>
  </si>
  <si>
    <t>3.1.1</t>
  </si>
  <si>
    <t>3.1.2</t>
  </si>
  <si>
    <t>4.1.1</t>
  </si>
  <si>
    <t>4.1.2</t>
  </si>
  <si>
    <t>4.1.3</t>
  </si>
  <si>
    <t>16mm dia</t>
  </si>
  <si>
    <t>20mm dia</t>
  </si>
  <si>
    <t>25mm dia</t>
  </si>
  <si>
    <t>4.3.1</t>
  </si>
  <si>
    <t>Foundation</t>
  </si>
  <si>
    <t>4.3.2</t>
  </si>
  <si>
    <t>4.3.3</t>
  </si>
  <si>
    <t>4.3.5</t>
  </si>
  <si>
    <t>4.3.7</t>
  </si>
  <si>
    <t>4.3.8</t>
  </si>
  <si>
    <t>12mm up to  20mm dia bars-4mm fillet weld.</t>
  </si>
  <si>
    <t>25mm to 32mm dia of bars-6mm fillet weld.</t>
  </si>
  <si>
    <t>S.No.</t>
  </si>
  <si>
    <t>DESCRIPTION</t>
  </si>
  <si>
    <t xml:space="preserve">UNIT </t>
  </si>
  <si>
    <t xml:space="preserve">RATE </t>
  </si>
  <si>
    <t>Structure Work (Section-A)</t>
  </si>
  <si>
    <t xml:space="preserve"> EARTH WORK</t>
  </si>
  <si>
    <t xml:space="preserve">(Quoted Rates are for all heights, depths, levels, leads and lifts) - Note : All basic rate are mentioned is FOR at site </t>
  </si>
  <si>
    <t>Excavation in all types of soil (Poclanable)for footings of columns, Retaining walls, Core walls, catch pits, Lift pits trenches for drains, etc., by mechanical means upto 2 m depth  (Using JCB,Poclane etc.,)including levelling, dressing the edges, with all leads and lifts including back filling in layers of 150mm with watering and compaction. Rate to include disposing the excess earth and spreading in layers to the required levels within the site wherever specified including watering, ramming , consolidating and dressing etc. working space shall be paid max 600mm extra</t>
  </si>
  <si>
    <t xml:space="preserve">Up to or all kinds of soil below existing excavated level as handed over to the contractor by the Project-in-charge.  </t>
  </si>
  <si>
    <t>Specification same as above item no.1.1 but for manual excavation where JCB and proclane cannot reach.</t>
  </si>
  <si>
    <t xml:space="preserve">Backfilling with selected, suitable excavated from  outside or adjacent plots in plinths, back of retaining walls, foundations, under floors and trenches and spreading the remaining soil for specified location as directed by the Project Manager and shall be done in layers, not exceeding 20cm in depth and consolidating each deposited layer by mechanical means, ramming and watering till 95% compaction is achieved or as per specifications including re-excavation, transportation, loading, unloading, carriage to dumping spot and all incidentals at all depth, levels, leads and lifts complete. 
(Net consolidated area fill volume will be computed from the initial and final levels.) </t>
  </si>
  <si>
    <t>Disposal of surplus excavated earth away from site by means of mechanical transport, including loading, unloading etc., complete for all leads</t>
  </si>
  <si>
    <t>Supplying and Filling in plinth, under floor with fine Approved ghagar or local available sand including ramming, watering, consolidating and dressing complete as per specification and as directed by the Project Manager.</t>
  </si>
  <si>
    <t>Diluting and injecting chemical emulsion for PRE-CONSTRUCTIONAL ANTI- TERMITE treatment and creating a continuous chemical barrier under and all-round the column pits, wall trenches, basement excavation, top surface of plinth filling, junction of wall and floor, along the external perimeter of building, expansion joints, over the top surface of consolidated earth on which apron is to be laid, surroundings of pipes and conduits etc. complete as per specification (plinth area of the building at ground floor only shall be measured for payment)Note: The work must be executed by approved specialised Agency who is the member of IPCA. The Contractor shall give a 10 years guarantee as per instruction of Project Manager.</t>
  </si>
  <si>
    <t>1.6.1</t>
  </si>
  <si>
    <t>Chlorpyriphos Emulsifiable concentrate 20% with 1% concentration</t>
  </si>
  <si>
    <t xml:space="preserve">SUB TOTAL 1.0  </t>
  </si>
  <si>
    <t>Note :- Rates for all cement concrete items plain and reinforced  described below shall include work from lowest Basement to top of last roof including roof of machine room, mumty, overhead tanks and parapets above. Dressing is include where PCC is laying on earth.</t>
  </si>
  <si>
    <t>Providing and laying in position cement concrete of specified grade including the cost of centring and shuttering.</t>
  </si>
  <si>
    <t>1:5:10 (1 Cement :5 coarse sand :10 graded stone aggregate 40mm nominal size)</t>
  </si>
  <si>
    <t>1:4:8 (1 Cement: 4 coarse sand: 8 graded stone aggregate 40mm nominal size)</t>
  </si>
  <si>
    <t xml:space="preserve">SUB TOTAL 3.0  </t>
  </si>
  <si>
    <t xml:space="preserve">Providing &amp; laying cast - in - place structural controlled cement concrete using "Ready Mixed concrete" of below mentioned grades with 20mm down coarse aggregates excluding cost of centering, shuttering and steel reinforcement but including cost of making shear keys and provision of construction / contraction / control joints in various locations, laid, vibrating,finished,consolidated and surface preparation before concretingconsolidated and cured, item to include all structural items like base raft, ramp, column, wall, footings, equipment foundations, fins, mullions, beams, lintels, pergola, chajja, facia, parapet, railing, slab, trenches, drains, water tanks and sumps etc. of any shape and sizes, the rates of concrete to include the cost of admixtures / plasticisers  in recommended proportions. (As per IS9103) to accelerate, retard setting of concrete, improve workability without impairing strength and durability to achieve specified strength and to facilitate pumpable concrete. The rate shall be for all depths/ heights, lead &amp; lift.Checking from Client should not be considered as final and any defects arising during or after casting should be borne &amp; bear by contractor at his own cost.  M-25                                             </t>
  </si>
  <si>
    <t>Extra  for providing richer mixes respectively at all floors.</t>
  </si>
  <si>
    <t>M30 Grade for all heights and depths.</t>
  </si>
  <si>
    <t>M35 Grade for all heights and depths.</t>
  </si>
  <si>
    <t>M40 Grade for all heights and depths.</t>
  </si>
  <si>
    <t xml:space="preserve">Providing, erecting, fixing in position and striking ply wood shuttering &amp; centering for form work in plane / slopes at all levels, heights &amp; locations for all shapes including strutting, proping, chamfers, splays, keys, wedges, props, bracings, bolting, brackets, cuttings holes for pipes and removal of the same etc.,complete. allow for forming grooves, drops, throats, arrises, chamfers, cutouts, openings, G.I sleeves etc. wherever called for. Providing and applying approved form oil on all surfaces of form work coming in contact with concrete including close hacking of all exposed concrete work after removal of form work all materials, fixing nosing angles, switch boxes, labour etc. complete as per specifications, drawings and as directed.(Area of form work in contact with concrete shall only be measured for payment &amp; stop boards for construction joints will not be measured for payment).Unexposed concrete surface subsequently left untreated (in the condition obtained on removal of form work) shall not constitute exposed concrete work and shall be measured under this item only. </t>
  </si>
  <si>
    <t>Footing, raft, stitching slab, pedestals,pile caps, etc.,</t>
  </si>
  <si>
    <t>Columns of any size/Shear Walls</t>
  </si>
  <si>
    <t xml:space="preserve">Providing and fixing  special type of approved centering, shuttering and scaffolding for exposed concrete surfaces for Suspended Floors and Beams. </t>
  </si>
  <si>
    <t>Retention Walls of any thickness.</t>
  </si>
  <si>
    <t xml:space="preserve">Item same as above of shuttering but for Mivan shuttering instead of Ply or Steel plate shuttering </t>
  </si>
  <si>
    <t>Extra for additional height in centring, shuttering where ever required with adequate bracing, propping etc. including cost of de shuttering and decentring at all levels, over a height of 4.0 m for every additional height of 1 meter or part thereof (Plan area to be measured)</t>
  </si>
  <si>
    <t>Suspended floors, roofs, landings, beams and balconies (Plan area to be measured)</t>
  </si>
  <si>
    <t>Note:</t>
  </si>
  <si>
    <t>a) Contractor shall take necessary precautions such as watertight shuttering, suitable mechanical compactoin etc. to ensure a leak proof structure.</t>
  </si>
  <si>
    <t>c) Incase of any leakage, the Contractor shall take at his own cost necessary remedial measures to the satisfaction of the Employer.</t>
  </si>
  <si>
    <t xml:space="preserve">Providing &amp; laying  in position machine batched, machine mixed and machine vibrated design mix concrete of M25 grade with 20mm down gauge coarse aggregates excluding cost of centering, shuttering, staging and steel reinforcement but including cost of surface preparation before concreting, making shear keys and provision of construction / control joints in various locations. Construction joints shall be minimum in numbers and their location shall be approved by the Structural Consultant and Architect. Such joints shall be properly treated with bonding coat of approved material applied at the old concrete before commencing fresh concrete.Rates includes ,vibrating, consolidated ,finished and curing,  including preparing surface to receive plaster. The rates of concrete to include the cost of admixtures / plasticisers/superplasticers/ bonding agent to achieve specified strength and to facilitate pumpable concrete etc complete for all height/ level,lead &amp; lift. The concrete contain flyash as per acceptable norms, subjected to maximum 25% of cement content.Checking from Client should not be considered as final and any defects arising during or after casting should be borne &amp; bear by contractor at his own cost.                                               </t>
  </si>
  <si>
    <t>4.5.1</t>
  </si>
  <si>
    <t>Extra  for providing richer mixes respectively at all floors</t>
  </si>
  <si>
    <t>Providing M-30 grade instead of M-25 grade RCC</t>
  </si>
  <si>
    <t>Providing M-35 grade instead of M-25 grade RCC</t>
  </si>
  <si>
    <t>Providing M-40 grade instead of M-25 grade RCC</t>
  </si>
  <si>
    <t xml:space="preserve">Retention Walls of any thickness. </t>
  </si>
  <si>
    <t>Mechanical reinforcement couplers</t>
  </si>
  <si>
    <t>Installing/ fixing in position Threaded Tension compression Mechanical Couplers for rebars as per BS 8110, having Bar Break Properties for 100% Tension and compression joints as per Manufacturer's recommendations and as per the direction of the Project Manager. The item includes all operations and arrangements such as threading with manufacturers machines and operators, provision of Bar Caps to protect the threads on rebars and related operations and arrangements as required to complete the work.</t>
  </si>
  <si>
    <t>16 mm dia</t>
  </si>
  <si>
    <t>Each</t>
  </si>
  <si>
    <t>20 mm dia</t>
  </si>
  <si>
    <t>25 mm dia</t>
  </si>
  <si>
    <t>28 mm dia</t>
  </si>
  <si>
    <t>32 mm dia</t>
  </si>
  <si>
    <t xml:space="preserve">SUB TOTAL 4.0  </t>
  </si>
  <si>
    <t>Supplying and fixing in position insert plates, bolts, angles, tees, plats, anchor bolts, anchor plates, cleats and grillage beams etc. in reinforced cement concrete work including cost of cutting, bending, drilling, threading and welding lugs etc. with all tools tackles and labour as per design or as directed including a coat of approved primer &amp; two coat painting and making good the concrete surface if required.</t>
  </si>
  <si>
    <t>Structural Steel works welded in built-up section trusses and framed work, castellated girders etc. for external façade as per detailed drgs., for all height.   Including cutting hoisting, (required scaffolding for all height) fixing in position and applying priming coat of approved steel primer &amp; two coat paint all complete.</t>
  </si>
  <si>
    <t>Steel work in single / built up sections in square bars, tees, angles, channels, rods, bars, plates, pipes, flats fixed with connecting plates embedded in concrete blocks of required size in masonry / RCC including cutting, welding, hoisting, grinding including a coat of approved steel primer  &amp; two coat paint for drain covers, insert plates, columns guards, railings etc. all complete.</t>
  </si>
  <si>
    <t>Providing &amp; fixing in position MS grating made out of M.S.Flat iron angle iron frame including providing &amp; applying two coats of synthetic enamel paint over one coat of steel primer complete as per details.</t>
  </si>
  <si>
    <t xml:space="preserve">SUB TOTAL 5.0  </t>
  </si>
  <si>
    <t>Placing &amp; laying injection grouting cum polymer coating water proofing by applying two coats of polymer (cementious base) coating over water proofing 20mm plaster after cleaning the surface and providing not less than 18mm G.I. Nozzles, covering 1.5m x 1.5m grid for pressure grouting of cement slurry admixed with expandable powder of approved manufacture, admixture, waterproofing plasticiser etc. polymer coating shall be protected by 20mm thick water proofing plaster complete as per detailed specifications (work to be executed by approved specialized agency).</t>
  </si>
  <si>
    <t>6.1.1</t>
  </si>
  <si>
    <t>6.1.2</t>
  </si>
  <si>
    <t>Retention Walls of any thicnkness</t>
  </si>
  <si>
    <t>Providing and laying light weight foam concrete (cast-in situ) of max. density 600 kg / cum  as per specification for all floor levels</t>
  </si>
  <si>
    <t xml:space="preserve">SUB TOTAL 6.0  </t>
  </si>
  <si>
    <t>MISCELLANEOUS</t>
  </si>
  <si>
    <t>Providing and placing in position suitable PVC water stopper for construction/expansion joints between two RCC members and fixed to the reinforcement with binding wire before pouring concrete etc. &amp; later providing complete.</t>
  </si>
  <si>
    <t>7.1.1</t>
  </si>
  <si>
    <t>Dumb bell with Central bulb (180mm wide, 8mm thick)</t>
  </si>
  <si>
    <t>P/A Nito bond epoxy  resin concrete bonding agent on old concrete surfaces as per manufacture recommendations.</t>
  </si>
  <si>
    <t xml:space="preserve">Providing and fixing Hilti Bolts (anchor Fasteners) for connections, as per structural drawing and as instructed by Project Managers. Rate to include cost of drilling by mechanical means in concrete, cleaning the drilled holes, insertion of Epoxy cartridge, placing internally threaded sleeve, and driving of bolts, 2nos - 4mm thick MS washers fastening screw and tightening with nuts and check nuts.  </t>
  </si>
  <si>
    <t>7.3.1</t>
  </si>
  <si>
    <t>12mm dia anchor fasteners</t>
  </si>
  <si>
    <t>No.s</t>
  </si>
  <si>
    <t>7.3.2</t>
  </si>
  <si>
    <t>16mm dia anchor fasteners</t>
  </si>
  <si>
    <t>Providing and fastening Rebar with Hilti HIT - HY200 as per structural drawing, manufactures instructions and as instructed by project manager for anchoring of reinforcement bars. Rate to include cost of drilling by mechanical means in concrete, cleaning the drilled holes, insertion of Hilti HIT HY-200, placing rebar and allow adhesive to cure. Depth 13 dia</t>
  </si>
  <si>
    <t>7.4.1</t>
  </si>
  <si>
    <t>Upto including 12mm dia</t>
  </si>
  <si>
    <t>7.4.2</t>
  </si>
  <si>
    <t>7.4.3</t>
  </si>
  <si>
    <t>7.4.4</t>
  </si>
  <si>
    <t>Welding with fillet weld of thermo mechanically treated bars of any length at all levels and heights as per specifications/structural drawings under written directions of Project Manger for dowels,  etc.</t>
  </si>
  <si>
    <t>7.5.1</t>
  </si>
  <si>
    <t>Cms.</t>
  </si>
  <si>
    <t>7.5.2</t>
  </si>
  <si>
    <t>7.6.1</t>
  </si>
  <si>
    <t>Providing and fixing in position Closed cell polyethylene joint filler "Armour Board of Supreme" or equivalent make for expansion joints by holding the board in position using synthetic rubber adhesive Fevicol SR 998 or equivalent complete as per drawings, specifications and directions of Project-in-charge</t>
  </si>
  <si>
    <t>7.6.2</t>
  </si>
  <si>
    <t xml:space="preserve">30 mm thick </t>
  </si>
  <si>
    <t>Providing joint with Flexi Gasket (40mm) along with Water Barrier to fit into the Gap upto 25mm complete in all respect as Consultant's Drawing</t>
  </si>
  <si>
    <t>7.7.1</t>
  </si>
  <si>
    <t>Providing, and fixing "Backer Rod" of approved make ( Supreme, Paramount or equivalent )  of 40 mm diameter , having minimum density 20 kg/cum. &amp; minimum compressive strength of 0.40 kg/sqm ( 5 mm 0r 25 %  greater than the expansion joint width, which ever is less ) at 12 mm depth &amp; finishing with sealant , on either side of column &amp; beam in expansion joints including cost of all materials, labour , T &amp; P etc. required for proper completion of work as per the direction of Engg-in-charge.</t>
  </si>
  <si>
    <t xml:space="preserve">Providing and Fixing Powder coated 20G Aluminium Profile Sheet of required Width with slotted holes on one side for movement fixed with 10mm dia dash fastener to wall / beam to cover the expansion joint bent to shape as per drawings. </t>
  </si>
  <si>
    <t>Providing and filling groove with poly-sulphide/silicon sealant by choksy chemical or equivalent in expansion joints and other situations where shown in drawing. The rate includes the cost of all ancillary works as required with backer rod, as per specification as recommended by manufacturer and as directed</t>
  </si>
  <si>
    <t>7.9.1</t>
  </si>
  <si>
    <t>30 x 20 mm size</t>
  </si>
  <si>
    <t>7.9.2</t>
  </si>
  <si>
    <t>50 x 20 mm size</t>
  </si>
  <si>
    <t>7.10</t>
  </si>
  <si>
    <t>7.10.1</t>
  </si>
  <si>
    <t>Dismantling of brick work in cement mortar, (full brick) with plaster on both sides stacking of serviceable material and disposal of unserviceable material to dumping area as directed by Project Manager.</t>
  </si>
  <si>
    <t>cum.</t>
  </si>
  <si>
    <t>7.10.2</t>
  </si>
  <si>
    <t>Dismantling of brick work in cement mortar, (half brick) with plaster on both sides stacking of serviceable material and disposal of unserviceable material to dumping area as directed by Project Manager.</t>
  </si>
  <si>
    <t>sqm</t>
  </si>
  <si>
    <t>7.10.3</t>
  </si>
  <si>
    <t>Dismantling of RCC works in beams, columns, slabs etc. including sub-base, cutting and removal of reinforce-ment, stacking of serviceable  material and disposal of unserviceable material to dumping area as directed by Project Manager.</t>
  </si>
  <si>
    <t>cum</t>
  </si>
  <si>
    <t>7.10.4</t>
  </si>
  <si>
    <t xml:space="preserve">Chipping of Plaster/Brick work and disposal of malba out side the premises as directed by Project Manager. </t>
  </si>
  <si>
    <t>7.10.5</t>
  </si>
  <si>
    <t xml:space="preserve">Dismantling of existing all types of flooring/subbase and stacking the removed material in proper way or dumping the same as directed Project Manager including disposal of the same out of site premises. </t>
  </si>
  <si>
    <t xml:space="preserve">SUB TOTAL 7.0  </t>
  </si>
  <si>
    <t>Total Amt (1-7) Section-A</t>
  </si>
  <si>
    <t>Finishing Work (Section-B)</t>
  </si>
  <si>
    <t>(Quoted Rates are for all heights, all depths, all levels, including basement to roof (mumty) &amp; all leads and lifts, including racking curved or circular masonry work,</t>
  </si>
  <si>
    <t>Block work in superstructure/Basement</t>
  </si>
  <si>
    <t>8.1.1</t>
  </si>
  <si>
    <t>Brick Work</t>
  </si>
  <si>
    <t>8.1.1.1</t>
  </si>
  <si>
    <t>Providing and constructing brick masonry of thickness 230 mm or more in super structure for any shapes, fins, projections, in shafts, under counter / platform / cupboards, using selected quality burnt clay FPS bricks of class designation 75 laid in cement mortar 1:6 (1 cement :6 coarse sand) mix, joints finished, flush/ raked to 6mm depth including scaffolding, curing complete as per specification and drawing or as directed by Project Manager.</t>
  </si>
  <si>
    <t>Brick Work for Staircase</t>
  </si>
  <si>
    <t>Providing and constructing brickwork in staircase steps using selected quality burnt clay FPS bricks of class designation 75 in cement mortar 1:3 (1 cement : 3 coarse sand) at all heights and levels including cutting, chamfering, scaffolding, curing, complete as per specification.</t>
  </si>
  <si>
    <t>Half block work</t>
  </si>
  <si>
    <t>8.2.1</t>
  </si>
  <si>
    <t>Providing and laying autoclaved aerated cement blocks masonry with 100 mm thick AAC blocks in super structure at any level  in cement mortar 1:4 (1 cement : 4 coarse sand ). The rate includes providing and placing RCC bend in M-25 in full width of wall and 150 mm high, with 2 nos. 10mm dia bars, all as per specifications. (this bend is constructed if wall length or height is more than 3 metres)</t>
  </si>
  <si>
    <t>Half brick work</t>
  </si>
  <si>
    <t>8.2.2</t>
  </si>
  <si>
    <t>Providing and constructing half brick masonry using selected quality burnt clay FPS brick of class designation 75 in super structure laid in cement mortar 1:4 (1 cement : 4 coarse sand) mix, joints finished, flush / raked to 6mm depth as directed by Owner including providing and placing one no. 16 gauge 25 mm wide MS flat hoop reinforcement at every fourth course and anchoring the same by screwing with R.C.C members, scaffolding, curing, complete as per specification and drawing or as directed by Owner.</t>
  </si>
  <si>
    <t xml:space="preserve">SUB TOTAL 8.0  </t>
  </si>
  <si>
    <t>FINISHING WORKS</t>
  </si>
  <si>
    <t>(Quoted Rate shall be for all heights, depths, levels, leads and lifts and to include providing and fixing chicken wire mesh in junction RCC and brick / AAC Block walls and all chasing for electrical &amp; plumbing conduits, pipes etc. for internal and external plaster works).</t>
  </si>
  <si>
    <t>Wall plaster - Internal Plaster</t>
  </si>
  <si>
    <t>9.1.1</t>
  </si>
  <si>
    <t>Providing and applying 12 to 15mm thick plaster to masonry and RCC walls, columns etc. in cement mortar 1:5 (1 cement : 5 fine and coarse sand in equal proportion) finished smooth including scaffolding, curing, making grooves at desired location etc. complete as per drawing.</t>
  </si>
  <si>
    <t>Ceiling plaster</t>
  </si>
  <si>
    <t>9.2.2</t>
  </si>
  <si>
    <t>Providing and applying 6mm thick plaster to  RCC slab in cement mortar 1:4 (1 cement : 4 fine and coarse sand in equal proportion) finished smooth including  scaffolding, curing, making grooves at desired location etc. complete as per drawing.</t>
  </si>
  <si>
    <t>20 mm cement plaster in two layer -External Plaster</t>
  </si>
  <si>
    <t>9.3.1</t>
  </si>
  <si>
    <t>Providing and applying 20 mm thick external cement plaster in two coats under layer 12 mm thick cement plaster 1:5 (1 cement : 5 coarse sand) finish rough with sponge, finished with a top layer 8mm thick cement plaster 1:6 (1 cement :6 fine sand) including making of grooves, bands, drip coarse as shown in drawing, scaffolding, curing, providing &amp; mixing water proofing compound (CICO) in both layers as per manufacturer specification,  including  neat cement slurry where required.</t>
  </si>
  <si>
    <t xml:space="preserve">Oil bound distemper </t>
  </si>
  <si>
    <t>9.4.1</t>
  </si>
  <si>
    <t>Providing and applying three or more coats of oil bound distemper of approved brand and colour to give an even shade on new plastered work over a coat of approved primer including the cost of preparing the surfaces with filling materials (putty), along with sand papering wherever required, scaffolding  etc. complete.</t>
  </si>
  <si>
    <t>White washing</t>
  </si>
  <si>
    <t>9.5.1</t>
  </si>
  <si>
    <t>Providing and applying three or more coats of white wash on wall and ceiling to give an even shade including primer and preparation of surfaces, along with sand papering wherever required, scaffolding, mixing of  blue and Fevicol-DDL or equivalent etc. complete.</t>
  </si>
  <si>
    <t>sqm.</t>
  </si>
  <si>
    <t>Texture paint</t>
  </si>
  <si>
    <t>9.6.1</t>
  </si>
  <si>
    <t>Providing and applying two or more coats of texture paint on External wall surfaces over a coat of primer including surface preparation scaffolding etc complete and top surface finished as per requirement of Architect and Project Manager.(Applicator basic rate with material Rs. 25 /- per sqft. ) - External Surface</t>
  </si>
  <si>
    <t>Plastic Emulsion Paint</t>
  </si>
  <si>
    <t>9.7.1</t>
  </si>
  <si>
    <t>Providing and applying three or more coats of  plastic Emulsion Paint of approved brand, manufacturer and shade to give a smooth finish on new plastered surfaces over a coat of approved primer including the cost of preparing the surfaces with filling materials (putty), along with sand papering wherever required, scaffolding  etc. complete.</t>
  </si>
  <si>
    <t>Providing and applying POP punning(5-8mm thk) including the cost of preparing the surfaces with filling materials (putty), along with sand papering wherever required, scaffolding  etc. complete.</t>
  </si>
  <si>
    <t xml:space="preserve">SUB TOTAL 9.0  </t>
  </si>
  <si>
    <t>FLOORING / CLADDING WORKS</t>
  </si>
  <si>
    <t>(Quoted Rates are for all heights, depths, levels, leads and lifts and for all design and pattern shown in drawings)</t>
  </si>
  <si>
    <t>All basic rates mentioned are FOR at site exclusive of local VAT unless otherwise mentioned.</t>
  </si>
  <si>
    <t>10.1</t>
  </si>
  <si>
    <t>Stone flooring</t>
  </si>
  <si>
    <t>Providing and laying stone flooring using stone slab of approved quality in specified size of stone slab as per drawings and pattern in flooring/ landing bands ]with cement mortar 1:4 (1 cement : 4 coarse sand) of adequate thickness  to match the required thickness with 1:2:4 CC and joint to be filled with cement slurry mixed with pigment to match the shade of stone including surfaces pointing, curing ,polishing etc. complete as per specification, pattern and drawing.</t>
  </si>
  <si>
    <t>10.1.1</t>
  </si>
  <si>
    <t>Granite  -  (Base rate of  prepolished  stone Rs 150/- per Sqft)</t>
  </si>
  <si>
    <t>10.1.2</t>
  </si>
  <si>
    <t>With 20-25mm thick kota Stone and joint to be filled with white cement slurry mixed with pigment to match the shade of stone including rubbing and mirror polishing complete</t>
  </si>
  <si>
    <t>10.1.3</t>
  </si>
  <si>
    <t>With 20-25mm thick kota Stone and joint to be filled with white cement slurry mixed with pigment to match the shade of stone including rubbing and mirror polishing for Stair,Riser  &amp; Skirting complete</t>
  </si>
  <si>
    <t>10.2</t>
  </si>
  <si>
    <t>Stone dado / jamb/skirting etc</t>
  </si>
  <si>
    <t>10.2.1</t>
  </si>
  <si>
    <t>10.2.1.1</t>
  </si>
  <si>
    <t>10.2.1.2</t>
  </si>
  <si>
    <t>10.3</t>
  </si>
  <si>
    <t>Tile flooring</t>
  </si>
  <si>
    <t>10.3.1</t>
  </si>
  <si>
    <t xml:space="preserve">Providing and laying  tile flooring  of approved make, shade and pattern as approved by Architect laid over required thk of  cement  mortar 1:4 (1 cement : 4 coarse sand) including Spacer, cutting, grouting the joints with Epoxy and pigment etc. complete in all respects as per pattern and drawing.     </t>
  </si>
  <si>
    <t>10.3.1.1</t>
  </si>
  <si>
    <t>10.3.1.2</t>
  </si>
  <si>
    <t>10.3.1.3</t>
  </si>
  <si>
    <t>10.3.1.4</t>
  </si>
  <si>
    <t>With 10mm thick Vitrified Tiles - (Basic rate of  @ Rs 85 / sqft)   for Skirting</t>
  </si>
  <si>
    <t>10.4</t>
  </si>
  <si>
    <t>10.4.1</t>
  </si>
  <si>
    <t>10.4.2</t>
  </si>
  <si>
    <t>Counter Top</t>
  </si>
  <si>
    <t>10.4.3</t>
  </si>
  <si>
    <t>10.4.3.1</t>
  </si>
  <si>
    <t>Sports Flooring</t>
  </si>
  <si>
    <t>10.4.4</t>
  </si>
  <si>
    <t>10.5</t>
  </si>
  <si>
    <t xml:space="preserve">CC/IPS floor </t>
  </si>
  <si>
    <t>10.5.1</t>
  </si>
  <si>
    <t>10.5.2</t>
  </si>
  <si>
    <t>Providing and laying Precast Cement Concrete 1:2:4 (1cement :2 coarse sand : 4 graded stone aggregate of 12.5mm nominal size) including shuttering . complete in true lines and level as per specification and drawing.excluding Steel for lintel or drain  Rcc Cover for all level</t>
  </si>
  <si>
    <t>10.6</t>
  </si>
  <si>
    <t>Laminated Wooden Cladding</t>
  </si>
  <si>
    <t>10.6.1</t>
  </si>
  <si>
    <t>10.7</t>
  </si>
  <si>
    <t>Cubical Toilet stall partition</t>
  </si>
  <si>
    <t>10.7.1</t>
  </si>
  <si>
    <t xml:space="preserve">Providing and fixing toilet cubicles of varying sizes made of solid compact laminate with textured finish melamine on both sides having properties of colour fastness, scratch, moisture and impact resistance. The intermediate shall be of one continuous panel without any joint. All visible edges will be chamfered, All pilasters are to be supported with Nylon (Polyamide-6) (with M12 threaded - Rod inserted for stability) or stainless steel adjustable foot and anchored to the floor with SS screws, The intermediate panel / dividers shall be mounted to the wall with thick aluminium U channel section using SS screws. The Door will include providing for environ seal/ brush in the shutter. The top rail of the system shall be of 2mm thick, semi- round heavy duty aluminium channel section fixed to the top of pilaster with SS screws. All aluminium channel shall be anodized (Grade 6063 T5  15 Micron) or epoxy powder coated) Each type Cubicles shall be equipped with the following Nylon or stainless steel accessories: Door Knob; coat hook with rubber stopper; self closing. hinges shall be normal ; privacy Thumbturn.  suggested Make: Merino Zeus series or Equivalent Green </t>
  </si>
  <si>
    <t>10.8</t>
  </si>
  <si>
    <t>Pantry Counter</t>
  </si>
  <si>
    <t>10.8.1</t>
  </si>
  <si>
    <t>Fabricating and fixing low height storage cabinet of height 850mm and depth 600mm formed of 19mm marine grade plywood formwork/carcass and 1 Nos. internal shelf of 19mm marine ply. Shutter of storage unit to be of laminated BWP ply,  with inside also laminated. The shutter shall be mounted on 3Nos.. of approved spring loaded auto closing hinges of approved make. The rear backing of the storage shall be formed of 8mm thick marine plywood.  Low height cabinet to be topped with 20mm thick granite counter top, with double edge to form a fascia of 40mm thick affixed to carcass with exposed edge profiled polished to high gloss with 150mm height skirting formed out of 19mm thk marine ply.  Storage to be complete with hardware installed as directed to consist of the following. Shutter to have auto-closing spring loaded hinge of approved make installed strictly as per manufacturers guidelines. All necessary tools should be strictly used for correct installation of hinges. Each set of shutters to be provided with 1 Nos. chrome finished multi-purpose lock of approved make, 75mm medium sized stainless steel tower bolt, 1 Nos. heavy duty SS ball catch, 100mm C type brushed SS handles.</t>
  </si>
  <si>
    <t>10.8.1.1</t>
  </si>
  <si>
    <t>Basic Rate: 20mm thk. granite Rs.150/sft. Basic rate 1mm thk laminate Rs. 40 Sft</t>
  </si>
  <si>
    <t xml:space="preserve">SUB TOTAL 10.0  </t>
  </si>
  <si>
    <t xml:space="preserve">Tapecrete water proofing </t>
  </si>
  <si>
    <t>Providing and laying composite built up  waterproofing in the toilets/ kitchen/ pantry etc. comprising of three coats of Tapecrete or equivalent polymer, each coat admixed with cement in the proportion 1:2 (one part tapcrete and two parts cement)  over a primer coat of neat cement slurry admixed with impermeable chemical CH-9. After the second coat of tapecrete, all corners, edges, joints of pipes with concrete / masonry should be sealed with epoxy putty. The waterproofing treatment is to be laid underneath all sanitary pipes on the base and taken up onto the verticals upto a level of minimum 300mm above the finished toilet floor level including providing and fixing of PVC spout.</t>
  </si>
  <si>
    <t>11.1.1</t>
  </si>
  <si>
    <t>15mm thick protective plaster 1:4 (1 cement : 4 coarse sand) over treated surface etc complete. (Quoted rate to include grouting of RCC surface for any cracks/ fissures)</t>
  </si>
  <si>
    <t xml:space="preserve">Brick bat coba waterproofing </t>
  </si>
  <si>
    <t xml:space="preserve">Providing and laying integral cement based water proofing treatment including preparation of surface as required for treatment of roofs, balconies, terraces etc consisting of  following operations.   (a)    Applying and grouting a slurry coat of neat cement using 2.75 kg/sqm. of cement admixed with proprietary water proofing compound conforming to IS. 2645 over the RCC slab including cleaning the surface before treatment.   (b)   Laying cement concrete using broken bricks/brick bats 25 mm to 100mm size with 50% of cement mortar 1:5 (1 cement : 5 coarse sand) admixed with proprietary water proofing compound conforming to IS : 2645 over 20 mm thick layer of cement mortar of mix 1:5 (1 cement :5 coarse sand )  admixed with proprietary water proofing compound conforming to IS : 2645 to required slope and treating similarly the adjoining walls upto 300 mm height including rounding of junctions of walls and slabs.      </t>
  </si>
  <si>
    <t>(c) After two days of proper curing applying a second coat of cement slurry admixed with proprietary water proofing compound conforming to IS : 2645.     (d)   Finishing the surface with 20 mm thick joint less cement mortar of mix  1:4 (1 cement :4 coarse sand) admixed with proprietary water proofing compound conforming to IS : 2645  and finally finishing the surface with trowel with neat cement slurry and making of 300x300xmm square    (e)    The whole terrace so finished shall be flooded with water for  a minimum period of two weeks for curing and for final test.  All above operations to be done in order and as directed and specified by the Engineer-in-Charge.</t>
  </si>
  <si>
    <t>11.2.1</t>
  </si>
  <si>
    <t>With average thickness of 120mm and minimum  thickness at khurra as  65 mm. (Plan area will be measured and paid)</t>
  </si>
  <si>
    <t>11.2.2</t>
  </si>
  <si>
    <t xml:space="preserve">Add or deduct for extra or less thickness of brick bat coba waterproofing </t>
  </si>
  <si>
    <t>Supply and laying of insulation Boards of 50 mm thick Sarnatherm 21/ Aisladeck SL XPS Extruded Polystyrene Board, having thermal conductivity 0.026 w/mK at 10˚C mean temp. with 31-35 kg/m3 density and  compressive strength  &gt; 250 kpa</t>
  </si>
  <si>
    <t xml:space="preserve">SUB TOTAL 11.0  </t>
  </si>
  <si>
    <t>12.1.1</t>
  </si>
  <si>
    <t>Flush door</t>
  </si>
  <si>
    <t>12.2.1</t>
  </si>
  <si>
    <t>Providing and fixing  phenol bonded flush door shutters of approved quality and make non decorative type core of block board construction with internal frame of 1st class hard wood and well matched 3mm commercial ply veneering with vertical grains or cross bands including providing and fixing 4 nos. 125mm long and 3.5mm thick SS hinges, 6 mm thick  wooden lipping all around complete as per specification.</t>
  </si>
  <si>
    <t>12.2.2</t>
  </si>
  <si>
    <t>38 mm thick with both side laminate of approved shade as per specification.</t>
  </si>
  <si>
    <t>Providing and fixing openable single/double doors /window as per the elevation drawings enclosed, fabricated out of heavy duty aluminum powder coated as approved shade (55 micron) all profiles as per specification including providing Masking Tapes on the profiles for safety against external scratches at site (Masking Tapes to be removed only at the time of handing over as per the instructions of Project Manager).</t>
  </si>
  <si>
    <t>The fabrication shall be done with all the joints mitred; the Outer Frames  jointed with appropriate Stainless Steel Screws and Shutter Frames jointed with Heavy Duty Aluminum Angle  / Cleat / box sleeve and Stainless Steel Screws.</t>
  </si>
  <si>
    <t>Appropriate profiles of EPDM gaskets shall be inserted between aluminum frames/beadings and glass; as well as both inside and outside around the periphery of the shutters, to make the glazing air and water tight.</t>
  </si>
  <si>
    <t>The entire periphery shall be sealed by application of appropriate silicon weather sealant between the aluminum and masonry from both outside and inside to make the door glazing water tight.</t>
  </si>
  <si>
    <t>12.3.1</t>
  </si>
  <si>
    <t>12.3.2</t>
  </si>
  <si>
    <t>12.3.3</t>
  </si>
  <si>
    <t xml:space="preserve">Providing &amp; fixing  S. S. PATCH FITTING DOOR   with  floor springs, stainless steel handle  with approved locking arrangements as per design and drawing including providing with all other necessary fixtures and accessories as per drawing etc ( patch Fittings shall be used from Dorma or equivalent)
</t>
  </si>
  <si>
    <t>12.4.1</t>
  </si>
  <si>
    <t>12.4.2</t>
  </si>
  <si>
    <t>Fire Rated Doors</t>
  </si>
  <si>
    <t>Supply &amp; Installation of wooden Fire rated doors complete with all accessaries  &amp; fire rating certification from all competent authorities.</t>
  </si>
  <si>
    <t>Fire Rating: Fire rating shall be minimum 2 hours.</t>
  </si>
  <si>
    <t>Providing, supplying and fixing steel Fire door (double/ single leaf) of and frame with Fire Resistant of 2 hour rating as per manufacturers specifications and similar to the prototype tested by CBRI, Roorkee &amp; certificate issued thereof (as per IS:3614 Part-2, 1992) with overall size as per site requirement. Door frame are made with 1.6mm thk galvanised steel sheet pressed to double rebate profile of size 143x57mm. Door shutter are made with 1.6mm thk galvanised steel sheet pressed formed to provide a 46mm thk fully flush double skin panel shall with lock seam joints at style edges. The internal construction of panel is specially designed Honey comb structure with reinforcement at top, bottom and stile srounds. The item also include provision for required iron mongery and finished with H primer &amp; polynethene paint etc. compelete. The shutter is to be fixed with frame with 4 Nos SS ball bearing butt hinges.</t>
  </si>
  <si>
    <t>Hardwares</t>
  </si>
  <si>
    <t>each</t>
  </si>
  <si>
    <t xml:space="preserve">Providng &amp; Fixing of Mortise lock with  pair of handles of approved makes in Fire door including necessary screws etc. complete. With key from both sides (Basic rate of Mortice lock Rs. 2000/- each) </t>
  </si>
  <si>
    <t xml:space="preserve">Supply and fixing of 2 hrs. Fire rated clear, monolithic, borosilicate fire rated glass of size 300x600mm. (the manufacture should submit test report along with the tender bid clearly showing that the 2 hrs. wooden fire doors has been tested along with the vision panel of size 300x600mm).  </t>
  </si>
  <si>
    <t>Providing and fixing  SS Tower Bolt 250 long</t>
  </si>
  <si>
    <t>GFRC Jali</t>
  </si>
  <si>
    <t>Mild steel / stainless steel work &amp; False ceiling</t>
  </si>
  <si>
    <t>Providing and fixing in position railing (staircase, balcony, boundary wall or wherever required) , screen, guard rail, gratings, drain cover, ladder, angle iron, column guards, foot rests, Trellis  etc made of MS Pipe, MS square bars/tube with MS flats, MS shoes welded as per design and drawing including bending to profile as per drawing, grinding, cutting holes in RCC / Stone work, grouting the balustrades in position etc. complete including providing two coats of red oxide primer and two or more coat of Synthetic Enamel paint of approved shade and make  etc complete as per design and drawing and direction of Project Manager.</t>
  </si>
  <si>
    <t>13.1.1</t>
  </si>
  <si>
    <t>MS  Steel</t>
  </si>
  <si>
    <t>MS Rungs</t>
  </si>
  <si>
    <t>13.2.1</t>
  </si>
  <si>
    <t xml:space="preserve">FALSE CEILING </t>
  </si>
  <si>
    <t>13.3.1</t>
  </si>
  <si>
    <t>Providing and fixing suspended false ceiling, which includes providing and fixing GI  perimeter channels of size 0.55mm  thick  having one flange of 20mm and  another flange of  30mm and a web of 27mm along  with perimeter  of ceiling, screw fixed to brick wall/partition with the help of nylon sleeves and screws, at 610mm centers. The suspending GI intermediate channels of size 45mm 0.9mm thick with  two  flanges of 15mm each from the soffit at 1220mm centers with ceiling angle of width 25mm x10mm x 0.55mm thick fixed to soffit with GI  cleat and steel expansion fasteners. Ceiling section of 0.55mm thickness having knurled web of  51.5mm  and two flanges of 26mm each with lips of 10.5mm are then fixed to the intermediate channel   with the help of connecting clips and in direction perpendicular to the intermediate   channel  at  457mm centers.</t>
  </si>
  <si>
    <t>12.5mm tapered edge Gypboard (conforming to IS-2095 - 1982)  is  then  screw fixed to ceiling  section with 25mm drywall screws at  230mm centers.  Screw  fixing is done mechanically either Finally the boards are to be jointed  and finished so as to have a flush look which includes filling as finishing the tapered and square edges of the boards with jointing compound, paper tape and two coats of primer suitable for Gypboard and three or more coats of Oil Bound Distemper paint of approved make &amp; shade, (as  per recommended practices of India Gypsum or equivalent) etc. complete including opening to be made for AC grills, light fittings, trap door etc.</t>
  </si>
  <si>
    <t>Metal False Ceiling</t>
  </si>
  <si>
    <t>Supplying and Installation of lay-in tile steel coated false ceiling system (600 mm x 600 mm) manufactured out of 0.50 mm thick regular modified polyester coated galvanised steel ( Z-180 gms Zinc coating mass total of both sides, 240 Mpa yield stress) on the exposed side and a primer coating on the back coil coated on both the sides in manufacturer's standard colour shades, with square or beveled edges and flanges, produced on advanced equipment, which includes several leveling stages in the manufacturing process.   Exposed side of tile shall have 20 micron coil coated polyester finish and 5 micron back coat of Alkyd primer.  All tiles to be installed on a standard 600mm x 600 mm module 15mm table exposed metal grid and are precision made to within plus or minus 0.25mm.</t>
  </si>
  <si>
    <t>Suspension system would be standard 15mm table exposed metal grid features main runners and cross tees roll formed from galvanised steel to BS 2989 Z -18 zinc coating.  Grid system to be designed to satisfy ASTM C635 loading and deflection criteria.  The main and cross runners to be provided with bayonet couplings for quick installation and shall have a height of 38 mm.  Three grid shall be suspended from the roof with  4 mm dia. G. I. wire rods or quick adjustment suspension hangers at maximum 1200 mm along the main runners.  The tiles would be designed for lay-in mounting from below into the standard grid.  The main runners shal normally be fixed  at 1200 mm and shall be in filled with 1200 mm  / 600 mm cross tees. Hangers to be fixed to roof by expansion fasteners.  Wall angle be 25 x 25 x 0.6 mm thick coil coated steel matching the colour of tile.</t>
  </si>
  <si>
    <t>Nothing extra shall be paid for providing additional support for fixing sprinklers/smoke detectors/down light fixtures/ speakers and making cut outs in tiles. (End tiles to suite site condition shall be factory finished) (The quoted rate shall be inclusive of suspenders at all height &amp; extra member required for all openings).</t>
  </si>
  <si>
    <t>Trap door</t>
  </si>
  <si>
    <t xml:space="preserve">  providing  and fixing trap door in false ceiling, made of 12 mm thick prelaminated partical board resting/ fixed including all hardware, hard wood lipping etc. complete as per drawing and drawing.</t>
  </si>
  <si>
    <t xml:space="preserve">SUB TOTAL 13.0  </t>
  </si>
  <si>
    <t>GRAND TOTAL AMT (1 to 12)</t>
  </si>
  <si>
    <t>Providing and laying reinforcements high yield strength ribbed TMT steel of various diameters  grade  FE 500 conforming to IS code 1786 for reinforced concrete work including cutting, bending, binding with annealed 18G MS binding wire, placing in  position according to drawings. (Rate shall include cost of binding wire, cover blocks, etc)</t>
  </si>
  <si>
    <t xml:space="preserve">Providing and laying 50mm thick Cement Concrete 1:2:4 (1cement :2 coarse sand : 4 graded stone aggregate of 12.5mm nominal size) including and finished with a floating coat of neat cement including cement slurry, 40mm wide and 6mm thick. Glass strip etc(if required). complete in true lines and level as per specification and drawing in drain </t>
  </si>
  <si>
    <t>Providing and applying, Sika WP shield 103 P or approved equivalent  APP ( Atactic Polypropylene Polymer) modified  water proofing membrane reinforced with non-woven polyester matt having plain finish as a top finished surface. Minimum Joint strength in longitudinal and transverse direction as 600N/450N /5cm.Minimum Tear strength in longitudinal and transverse direction as 300/200N. Softening point of membrane not less than 145 Degree Celsius, with cold flexibility -2 degree, Consisting of a coat of primer Pibial primer/ Sika WP Shield W  or approeved equivalent @ 0.30 ltr./sq.mtr,.  Over the primer coat, the layer of membrane shall be laid using Butane / LPG torch and sealing all joints with 75 mm side laps &amp; 100 mm end laps to form a monolithic system. The laying of membrane shall be got done through the authorized application of the manufacturer of membrane. The quoted rate to include providing additional application for pipe penetrations and making atleast 50mm fillets  at corners as necessary and requird</t>
  </si>
  <si>
    <t xml:space="preserve">WATER PROOFING WORKS  </t>
  </si>
  <si>
    <t>With 10mm thick Vitrified Tiles - (Basic rate of  @ Rs 85 / sqft)  (Size 600 X 600mm)</t>
  </si>
  <si>
    <t>With 8mm thick Anti skid  Tiles  (Basic rate of  @ Rs 65 / sqft) (Size 300 X 300mm )</t>
  </si>
  <si>
    <t>Size 600 X600mm 30mm Thick</t>
  </si>
  <si>
    <t>Size 400 X 400mm 20mm thick</t>
  </si>
  <si>
    <t>With 18 to 20mm thick granite and joint to be filled with white cement slurry mixed with pigment to match the shade of stone including rubbing and mirror polishing complete (Base rate of granite Rs 150/- per Sqft)</t>
  </si>
  <si>
    <t>Terrace Insulation</t>
  </si>
  <si>
    <t>Providing a DRAINAGE LAYER – Sarna drain 500 Fleece or equivalent , comprising of three dimensional HDPE structure laminated of height 8mm  with a polyester geotextile  120 gsm on one side, compressive strength of 200 kN per sq mtr with 100 minimum overlap at the side as well as on the end  followed by the garden soil layer of required thickness as per the instruction of landscapist, to be applied on slab as well as wall</t>
  </si>
  <si>
    <t>Openable shutters shall be provided with appropriate number of heavy duty butt hinges, aluminium handles, door stopper, concealed lock for door and recess handle with push button concealed lock, adjustable SS friction stay for window of approved make, snap-on aluminium beading, stainless steel fixing screws with anchor sleevs of approved make including cutting of glass for exhaust fan and  as per design approved by the Architect/ Project Manager.</t>
  </si>
  <si>
    <t>The Contractor shall make provision for fixing of exhaust fan including of cutting of glass where ever required as per Drawing and as required by Architect/ Project Manager.</t>
  </si>
  <si>
    <t>The fixing shall be done on existing aluminum rough ground at anchorage locations, in jambs, sills and heads by drilling holes with an electric drill, inserting PVC sleeves and Stainless Steel Counter sunk screws of appropriate size to provide a minimum of 50 mm to 80mm anchoring in the masonry. Each openable shutters shall be provided 2 nos. of  255mm adjustable Stainless Steel Friction stay, button locking handle as per design to be got approved by the Architect / Project Manager.</t>
  </si>
  <si>
    <t>Item same as above but for using aluminium framed glazed door shutter instead of window including door alumnium door frame, necessary hardware like heavy duty butt hinges, aluminium handles, door stopper, concealed lock for door and recess handle with push button concealed lock, adjustable SS friction stay for window of approved make, snap-on aluminium beading, stainless steel fixing screws with anchor sleevs of approved make, all necessary fixing arrangement etc complete  as per design approved by the Architect/ Project Manager..</t>
  </si>
  <si>
    <t>Extra for providing and fixing openable shutters for aluminium framed glazed window as required including wire mesh jali shutter.</t>
  </si>
  <si>
    <t>with 1 mm thick laminate finish on both sides.</t>
  </si>
  <si>
    <t xml:space="preserve">Providng &amp; Fixing of Mortise lock without  pair of handles of approved makes in Fire door including necessary screws etc. complete. With key from both sides (Basic rate of Mortice lock Rs. 1500/- each) </t>
  </si>
  <si>
    <t xml:space="preserve">Providng &amp; Fixing of Mortise lock with pair of SS handles 25mm dia x 450mm long of approved makes in Fire door including necessary screws etc. complete with key from outside only. (Basic rate of Mortice lock along with latch handles  Rs. 2500/- each) for lift lobby doors </t>
  </si>
  <si>
    <t xml:space="preserve">Supply and fixing of SS 304 grade 25mm dia x 450mm long D-Type Pull Handle </t>
  </si>
  <si>
    <t>Providing and fixing  ss door stopper</t>
  </si>
  <si>
    <t>Panic bar - 378 E Briton or approved equivalent for door complete as per drawing including outside access  latch Briton 1413E or approved equivelent.</t>
  </si>
  <si>
    <t>Fire sealant</t>
  </si>
  <si>
    <t xml:space="preserve">Fire resistant cable entry sealing thermal insulation material. Supply &amp; fixing of 2 hour rated, UL approved, Fire sealant material suitable for sealing electrical cable try pipes etc. entry cut-outs in concrete/brick wall/ceiling etc as required. </t>
  </si>
  <si>
    <t>All electrical shafts - 3M CS 195 + MPP</t>
  </si>
  <si>
    <t>Plumbing shafts - 3M fire Barrier Mortar</t>
  </si>
  <si>
    <t>HVAC ducts - 3M fire Barrier Mortar or 3M CP 25WB+ in tumescent Caulk supported with fire rated wool</t>
  </si>
  <si>
    <t xml:space="preserve">Make: McCoy Soudal, Flamnadur,3M, Hilti or Promat </t>
  </si>
  <si>
    <t>Providing &amp; fixing  latch and  lock  and a pair of  handle  in  brushed  steel  finish  complete. Dorset Handle Dorset SD OP2 (SS) silver satin. With ML 110 (SS) mortise lock and lock body. CL 204 Cylinder for non fire rated doors</t>
  </si>
  <si>
    <t>MS railing for Staircase &amp; required area  as per approved drawing</t>
  </si>
  <si>
    <t>4.2.1</t>
  </si>
  <si>
    <t>4.2.2</t>
  </si>
  <si>
    <t>4.2.3</t>
  </si>
  <si>
    <t>4.2.4</t>
  </si>
  <si>
    <t>4.2.5</t>
  </si>
  <si>
    <t>4.2.6</t>
  </si>
  <si>
    <t>4.2.7</t>
  </si>
  <si>
    <t>4.2.8</t>
  </si>
  <si>
    <t>4.2.9</t>
  </si>
  <si>
    <t>4.2.10</t>
  </si>
  <si>
    <t xml:space="preserve">SUB TOTAL 12.0  </t>
  </si>
  <si>
    <t>Supply &amp; fixing of  Mortise lock with allen key operation. (basic price : Rs.500/each) as per approved make for shaft doors</t>
  </si>
  <si>
    <t xml:space="preserve">FAÇADE  WORK </t>
  </si>
  <si>
    <t xml:space="preserve">Providing and fixing imported Panic Latch-  for door including outside acess handles complete </t>
  </si>
  <si>
    <t>13.1.2</t>
  </si>
  <si>
    <t>13.1.3</t>
  </si>
  <si>
    <t>13.1.4</t>
  </si>
  <si>
    <t>13.1.5</t>
  </si>
  <si>
    <t>Miscelleneous</t>
  </si>
  <si>
    <t>14.1.1</t>
  </si>
  <si>
    <t>14.4.2</t>
  </si>
  <si>
    <t>14.2.1</t>
  </si>
  <si>
    <t>14.3.1</t>
  </si>
  <si>
    <t>14.5.1</t>
  </si>
  <si>
    <t>14.6.1</t>
  </si>
  <si>
    <t>14.6.2</t>
  </si>
  <si>
    <t>14.6.3</t>
  </si>
  <si>
    <t>Total Amt(8-14) Section-B</t>
  </si>
  <si>
    <t xml:space="preserve">SUB TOTAL 14.0  </t>
  </si>
  <si>
    <t xml:space="preserve">CONCRETE WORK </t>
  </si>
  <si>
    <t xml:space="preserve"> REINFORCED CONCRETE WORK</t>
  </si>
  <si>
    <t>STRUCTURAL STEEL WORK</t>
  </si>
  <si>
    <t>WATER PROOFING WORK</t>
  </si>
  <si>
    <t>DOOR WINDOW WORKS</t>
  </si>
  <si>
    <t>12.4.3</t>
  </si>
  <si>
    <t>12.4.4</t>
  </si>
  <si>
    <t>12.4.5</t>
  </si>
  <si>
    <t>12.4.6</t>
  </si>
  <si>
    <t>12.4.7</t>
  </si>
  <si>
    <t>12.4.9</t>
  </si>
  <si>
    <t>12.4.10</t>
  </si>
  <si>
    <t>12.4.12</t>
  </si>
  <si>
    <t>12.4.13</t>
  </si>
  <si>
    <t>Dismantling Work</t>
  </si>
  <si>
    <t>Masonry Work</t>
  </si>
  <si>
    <t xml:space="preserve">Stone shall be procured in standard and equal cut to size pieces, quoted rates also to include cutting of odd sizes and skirting from standard size stone pieces, rest all other stones shall be procured in slabs of varying sizes. </t>
  </si>
  <si>
    <t>Cladding with Granite stone with mortar   (basic Rate of stone = Rs. 200.00/sft)</t>
  </si>
  <si>
    <t>Providing, Supplying and fixing of 55 mm thick double/ single leaf non-metallic asbestos free, fire /smoke check door shutters of 2hour fire rating, as per manufacturers specifications and similar to the prototype tested by CBRI, Roorkee &amp; certificate issued thereof (as per IS:3614 Part-2, 1992) with overall size as per site requirement, including door frame of section 150x65 mm made out of seasoned second class Teak wood, and shutter comprising of 2 non-combustible boards each 12 mm thick sandwiching 25 mm thick fire resistant insulation filler faced with 3mm thick commercial ply veneer on both the faces and seasoned teak wood lipping all around the shutter with neat activated Intumescent fire seal strip of size 12 mmx 4 mm on all sides except bottom (for smoke sealing) including making necessary provision for hardwares fixing as approved by Project Manager. These provision are to be left during fabrication of doors. All shutters shall be mounted on door frames with the help of 4 Nos stainless steel ball bearing hinges per door  leaf  etc. complete as  per drawing. The price to include duco painting of the door frame as approved.</t>
  </si>
  <si>
    <t>Composite door/window  with 6 mm thick clear toughened  glass</t>
  </si>
  <si>
    <t xml:space="preserve">Providing and fixing in position the PVC coated MS  steps of size 300 X 150 mm for UG water tank and OH Tank including placing 150 mm inside concrete ( while doing the form work ), aligning during concreting, grouting the junction if required. </t>
  </si>
  <si>
    <t>4.2.11</t>
  </si>
  <si>
    <t>Providing and laying autoclaved aerated cement blocks masonry with 200 mm thick/or more thick as required AAC blocks in super structure at any level  in cement mortar 1:5 (1 cement : 5 coarse sand ). The rate includes providing and placing RCC band in M-25 in full width of wall and 150 mm high, with 2 nos. 10mm dia bars, all as per specifications. (this band is constructed if wall length or height is more than 3 metres)</t>
  </si>
  <si>
    <t>Same as 10.3.1 but for Dado and wall cladding, With 8mm thick  Ceramic Tiles  (Basic rate of  @ Rs 50 / sqft) (size 200 X 200mm  or 300 X300mm)</t>
  </si>
  <si>
    <t>10.3.1.5</t>
  </si>
  <si>
    <t xml:space="preserve">Providing and laying 6-8mm thick vinyl flooring of sports flooring grade for areas as indicated. Joints to be perfect machine like straight cut without jagged edges, welded at joints. The Surface to be smooth and in level without any bubbles or creases. The rate to be inclusive of any levelling required due to undulations in the floor.
</t>
  </si>
  <si>
    <t>Providing and laying 50 mm thick protective layer  Cement Concrete 1:2:4 (1cement :2 coarse sand : 4 graded stone aggregate of 12.5mm nominal size)  complete in true lines and level as per specification. The rate to include providing and installing geo-textile membrane as required.</t>
  </si>
  <si>
    <t>Providing, making and fixing in position selected seasoned woods in frames etc. of doors, windows, ventilators made to size and shape as shown in drawing, with mitered joints fixed with 40x3mm flat iron hold fast 400mm long embedding bricks masonry work/ concrete work in cement concrete 1:2:4 by approved dash fastener in contact with RCC, as directed including making necessary grooves, chamfering etc. including applying water proof wood  primer and 2 coats of termite proof paint on concealed surfaces, etc. complete as per detailed drawings. (all item described above are to be included in the quoted price).</t>
  </si>
  <si>
    <t>Sal  wood with two or more coat of spray applied Duco paint  of approved shade as per specification.</t>
  </si>
  <si>
    <t>with 12mm thick clear toughened glass.</t>
  </si>
  <si>
    <t>Providing &amp; fixing of GRC Decorative Jali(Pre Coloured)of approved pattern in Building Façade of as shown in drawing comprising with GRC jali panel supported with clamp fixed with bolts over rcc/brick wall including Roughening, Cleaning, Making all necessary fixing arrangements etc all complete. All MS Sections to be painted with two coats of Red Oxide Primer. After fixing of the Jali Panel frame repair of Cement Plaster and doing a Complete Job including MS Subframe etc.. Note:-Nothing extra will be payable doing the work. The quoted rates are for all Heights, depths, Levels, Leads and Lifts. (Note :- The Contractor shall be submit the shop drawing for final approval by the Project Manager/Architect &amp; also submit the sample.)</t>
  </si>
  <si>
    <t>13.3.2</t>
  </si>
  <si>
    <t>GFRC Fins of size 75x150mm</t>
  </si>
  <si>
    <t>Rm</t>
  </si>
  <si>
    <t>13.3.3</t>
  </si>
  <si>
    <t>GFRC Fins of size 225x150mm</t>
  </si>
  <si>
    <r>
      <rPr>
        <b/>
        <u/>
        <sz val="14"/>
        <color indexed="63"/>
        <rFont val="Calibri"/>
        <family val="2"/>
        <scheme val="minor"/>
      </rPr>
      <t xml:space="preserve">Note :- </t>
    </r>
    <r>
      <rPr>
        <sz val="14"/>
        <color indexed="63"/>
        <rFont val="Calibri"/>
        <family val="2"/>
        <scheme val="minor"/>
      </rPr>
      <t xml:space="preserve"> Excavation shall be payable only for vertical cut up to the outer edge of foundation lean concrete as indicated in drawings for all depths. Cost of extra excavation required for working space, supporting side shuttering of foundations and retaining walls and that required for making slopes for stability of excavation shall be deemed to be included in the rate quoted. (Note: The Line &amp; levels in the drawings shall be strictly followed and over excavation if any shall be made good by contractor free of cost as per the instructions of the Project Manager .</t>
    </r>
  </si>
  <si>
    <r>
      <t xml:space="preserve">Providing and fixing Door closer (Model-1300 SIL </t>
    </r>
    <r>
      <rPr>
        <b/>
        <sz val="14"/>
        <rFont val="Calibri"/>
        <family val="2"/>
        <scheme val="minor"/>
      </rPr>
      <t xml:space="preserve"> </t>
    </r>
    <r>
      <rPr>
        <sz val="14"/>
        <rFont val="Calibri"/>
        <family val="2"/>
        <scheme val="minor"/>
      </rPr>
      <t>Lockwood or equivalent) in  fire door door or approved equivalent ( Basic rate Rs 2500 / each )</t>
    </r>
  </si>
  <si>
    <t>This Bill</t>
  </si>
  <si>
    <t>Description</t>
  </si>
  <si>
    <t>Remarks</t>
  </si>
  <si>
    <t>Project :</t>
  </si>
  <si>
    <t>Date</t>
  </si>
  <si>
    <t>Vendor</t>
  </si>
  <si>
    <t>RA Bill No.</t>
  </si>
  <si>
    <t>Service</t>
  </si>
  <si>
    <t xml:space="preserve">Period </t>
  </si>
  <si>
    <t>GENERAL INFORMATION</t>
  </si>
  <si>
    <t>LOI.</t>
  </si>
  <si>
    <t>Contract Value :</t>
  </si>
  <si>
    <t>Invoice Details</t>
  </si>
  <si>
    <t>Invoice Amount</t>
  </si>
  <si>
    <t>PAYMENT DETAILS (Figures in Indian Rupees)</t>
  </si>
  <si>
    <t>Particulars</t>
  </si>
  <si>
    <t>Up to last bill</t>
  </si>
  <si>
    <t>Total up to date</t>
  </si>
  <si>
    <t>A</t>
  </si>
  <si>
    <t>Bill Particulars</t>
  </si>
  <si>
    <t>A1</t>
  </si>
  <si>
    <t>B</t>
  </si>
  <si>
    <t>C</t>
  </si>
  <si>
    <t>D</t>
  </si>
  <si>
    <t>Recoveries</t>
  </si>
  <si>
    <t>E</t>
  </si>
  <si>
    <t>Recommended by</t>
  </si>
  <si>
    <t xml:space="preserve">Approved by </t>
  </si>
  <si>
    <t>Colliers International(India) Property Services Pvt Ltd</t>
  </si>
  <si>
    <t>Unit</t>
  </si>
  <si>
    <t>CUM</t>
  </si>
  <si>
    <t>TOTAL</t>
  </si>
  <si>
    <t>M25</t>
  </si>
  <si>
    <t>Total</t>
  </si>
  <si>
    <t>Gannon Dunkerley &amp; Co. Ltd.</t>
  </si>
  <si>
    <t>Thapar University</t>
  </si>
  <si>
    <t>THAPAR UNIVERSITY EXTENSION PROJECT, PATIALA</t>
  </si>
  <si>
    <t>M/S. GANNON DUNKERLEY &amp; CO. LTD.</t>
  </si>
  <si>
    <t>RA Bill-</t>
  </si>
  <si>
    <t>Name of Project: Construction of Boys &amp; Girls Hostel, Thapar University Patiala</t>
  </si>
  <si>
    <t>Contractor        : Gannon Dunkerley &amp; Co. Ltd.</t>
  </si>
  <si>
    <t>23.03.2016</t>
  </si>
  <si>
    <t>22.03.2016</t>
  </si>
  <si>
    <t>20.03.2016</t>
  </si>
  <si>
    <t>29.03.2016</t>
  </si>
  <si>
    <t>28.03.2016</t>
  </si>
  <si>
    <t>A2</t>
  </si>
  <si>
    <t>Vikash Jangra</t>
  </si>
  <si>
    <t>Vincom Cost Management Pvt. Ltd.</t>
  </si>
  <si>
    <t>Sanjeev Pancholy</t>
  </si>
  <si>
    <t>Rajendra Nigam</t>
  </si>
  <si>
    <t>Sl No.</t>
  </si>
  <si>
    <t>M7.5</t>
  </si>
  <si>
    <t>26.02.2016</t>
  </si>
  <si>
    <t>PB65V1933</t>
  </si>
  <si>
    <t>CH01TA9176</t>
  </si>
  <si>
    <t>PB65T3731</t>
  </si>
  <si>
    <t>27.02.2016</t>
  </si>
  <si>
    <t>PB65T3732</t>
  </si>
  <si>
    <t>02.03.2016</t>
  </si>
  <si>
    <t>PB65P1974</t>
  </si>
  <si>
    <t>PB65G7669</t>
  </si>
  <si>
    <t>06.03.2016</t>
  </si>
  <si>
    <t>07.03.2016</t>
  </si>
  <si>
    <t>PB65N9636</t>
  </si>
  <si>
    <t>09.03.2016</t>
  </si>
  <si>
    <t>10.03.2016</t>
  </si>
  <si>
    <t>11.03.2016</t>
  </si>
  <si>
    <t>15.03.2016</t>
  </si>
  <si>
    <t>PB65G7668</t>
  </si>
  <si>
    <t>16.03.2016</t>
  </si>
  <si>
    <t>PB65N9635</t>
  </si>
  <si>
    <t>PB64AD6098</t>
  </si>
  <si>
    <t>17.03.2016</t>
  </si>
  <si>
    <t>PB65AD6098</t>
  </si>
  <si>
    <t>OB65T3731</t>
  </si>
  <si>
    <t>PB65AD6068</t>
  </si>
  <si>
    <t>PB65T1933</t>
  </si>
  <si>
    <t>PB55N7853</t>
  </si>
  <si>
    <t>HR38U8539</t>
  </si>
  <si>
    <t>HR55W7853</t>
  </si>
  <si>
    <t>PB65N9695</t>
  </si>
  <si>
    <t>HR38U8513</t>
  </si>
  <si>
    <t>PB65U1933</t>
  </si>
  <si>
    <t>HR55N7853</t>
  </si>
  <si>
    <t>CH01TA3055</t>
  </si>
  <si>
    <t>CH01TA7443</t>
  </si>
  <si>
    <t>26.03.2016</t>
  </si>
  <si>
    <t>PB65D6098</t>
  </si>
  <si>
    <t>27.03.2016</t>
  </si>
  <si>
    <t>HR55X9131</t>
  </si>
  <si>
    <t>Quantity</t>
  </si>
  <si>
    <t>31.03.2016</t>
  </si>
  <si>
    <t>30.03.2016</t>
  </si>
  <si>
    <t>Start Date of Construction</t>
  </si>
  <si>
    <t>Completion Date of Construction</t>
  </si>
  <si>
    <t>INVOICE - WORK DONE VALUE</t>
  </si>
  <si>
    <t>SL. NO.</t>
  </si>
  <si>
    <t>NAME OF STRUCTURE</t>
  </si>
  <si>
    <t>19.03.2016</t>
  </si>
  <si>
    <t>21.03.2016</t>
  </si>
  <si>
    <t>18.03.2016</t>
  </si>
  <si>
    <t>Rahul Bhardwaj</t>
  </si>
  <si>
    <t>Ramjee Concrete</t>
  </si>
  <si>
    <t>M40</t>
  </si>
  <si>
    <t>PB65M9636</t>
  </si>
  <si>
    <t>PM65N9636</t>
  </si>
  <si>
    <t>PM65G7661</t>
  </si>
  <si>
    <t>HR55N7813</t>
  </si>
  <si>
    <t>Total B</t>
  </si>
  <si>
    <t>Total A</t>
  </si>
  <si>
    <t>D1</t>
  </si>
  <si>
    <t>D2</t>
  </si>
  <si>
    <t>Consumed in 2nd R.A.</t>
  </si>
  <si>
    <t>Total Concrete from GDCL B. Plant</t>
  </si>
  <si>
    <t>RMC Reconciliation-</t>
  </si>
  <si>
    <t>C=A-B</t>
  </si>
  <si>
    <t>Total Received Concrete RMC</t>
  </si>
  <si>
    <t>Cement Reconciliation-</t>
  </si>
  <si>
    <t>Co-efficient for Cement Consumption</t>
  </si>
  <si>
    <t>E=(CxD)</t>
  </si>
  <si>
    <t>Total Consumed cement in Bags</t>
  </si>
  <si>
    <t>Grand Total Cement Consumption in Bags</t>
  </si>
  <si>
    <t>SL NO</t>
  </si>
  <si>
    <t>DATE</t>
  </si>
  <si>
    <t>NAME OF SUPPLIER</t>
  </si>
  <si>
    <t>INVOICE NO</t>
  </si>
  <si>
    <t>INVOICE DATE</t>
  </si>
  <si>
    <t>TRACK NO</t>
  </si>
  <si>
    <t>INVOICE QUENTY
(Bags)</t>
  </si>
  <si>
    <t>Utratech cement</t>
  </si>
  <si>
    <t>D3</t>
  </si>
  <si>
    <t>Total Recovery D</t>
  </si>
  <si>
    <t>Pile Caps and Tie Beams at Founding Level</t>
  </si>
  <si>
    <t>Rupees Eighty Six Crores seven hundred ninety three Only</t>
  </si>
  <si>
    <t>TU/CS/TSJ/15-16/150026, DATE: 29.03.2016</t>
  </si>
  <si>
    <t>Thapar University Extension, Patiala</t>
  </si>
  <si>
    <t>Civil and finishes works of Learning Block (Computer Science Academic Building, Lecture Theater &amp; Podium Block and Library Block) construction.</t>
  </si>
  <si>
    <t xml:space="preserve"> Amount Payable (C-D)</t>
  </si>
  <si>
    <t>Columns, pillars, posts and struts. Certain MS sections - Hangers are encased in RCC</t>
  </si>
  <si>
    <t>A4</t>
  </si>
  <si>
    <t>A3</t>
  </si>
  <si>
    <t>QUANTITY</t>
  </si>
  <si>
    <t>27.05.2016</t>
  </si>
  <si>
    <t>25.05.2016</t>
  </si>
  <si>
    <t>26.05.2016</t>
  </si>
  <si>
    <t>22.05.2016</t>
  </si>
  <si>
    <t>RA-01</t>
  </si>
  <si>
    <t>Name of Structure</t>
  </si>
  <si>
    <t>RA No</t>
  </si>
  <si>
    <t>COMPUTER SCIENCE ACADEMIC BUILDING</t>
  </si>
  <si>
    <t>LEARNING BLOCK</t>
  </si>
  <si>
    <t>LECTURE THEATER &amp; PODIUM BLOCK</t>
  </si>
  <si>
    <t>LIBRARY BUILDING</t>
  </si>
  <si>
    <t>PB11AY-8455</t>
  </si>
  <si>
    <t>PB11BA-8167</t>
  </si>
  <si>
    <t>PB11AX-8618</t>
  </si>
  <si>
    <t>20.05.2016</t>
  </si>
  <si>
    <t>21.05.2016</t>
  </si>
  <si>
    <t>23.05.2016</t>
  </si>
  <si>
    <t>24.05.2016</t>
  </si>
  <si>
    <t>PB11BF-0544</t>
  </si>
  <si>
    <t>HR38G-7882</t>
  </si>
  <si>
    <t>PB11BU-4016</t>
  </si>
  <si>
    <t>PB10CN-9286</t>
  </si>
  <si>
    <t>PB11BA-8107</t>
  </si>
  <si>
    <t>PB11BF-4493</t>
  </si>
  <si>
    <t>HR63-2038</t>
  </si>
  <si>
    <t>PB11BA-9067</t>
  </si>
  <si>
    <t>HR37A-4596</t>
  </si>
  <si>
    <t>HR37C-4640</t>
  </si>
  <si>
    <t>PB11T-4640</t>
  </si>
  <si>
    <t>HR37A-3063</t>
  </si>
  <si>
    <t>HR37B-0045</t>
  </si>
  <si>
    <t>PB11BA9067</t>
  </si>
  <si>
    <t>Value of work done - COMPUTER SCIENCE ACADEMIC BUILDING</t>
  </si>
  <si>
    <t>Value of work done - LECTURE THEATER &amp; PODIUM BLOCK</t>
  </si>
  <si>
    <t>Value of work done - LIBRARY BUILDING</t>
  </si>
  <si>
    <t xml:space="preserve">Rs. 86,00,00,793 </t>
  </si>
  <si>
    <t>M30</t>
  </si>
  <si>
    <t>09.05.2016</t>
  </si>
  <si>
    <t>10.05.2016</t>
  </si>
  <si>
    <t>11.05.2016</t>
  </si>
  <si>
    <t>16.05.2016</t>
  </si>
  <si>
    <t>18.05.2016</t>
  </si>
  <si>
    <t>19.05.2016</t>
  </si>
  <si>
    <t>29.05.2016</t>
  </si>
  <si>
    <t>30.05.2016</t>
  </si>
  <si>
    <t>Name of Project: Construction of Learning Block Thapar University Patiala</t>
  </si>
  <si>
    <t>Total Concrete In-house (A-B)</t>
  </si>
  <si>
    <t>Name of Project: Construction of Learning Block, Thapar University Patiala</t>
  </si>
  <si>
    <t xml:space="preserve">AMOUNT (IN WORDS) -  </t>
  </si>
  <si>
    <t>Mobilization Advance @5% on A</t>
  </si>
  <si>
    <t>Retention Money @5% on A</t>
  </si>
  <si>
    <t>TDS @ 2% On C</t>
  </si>
  <si>
    <t>WCT @ 6% On C</t>
  </si>
  <si>
    <t>RA-02</t>
  </si>
  <si>
    <t>08.06.2016</t>
  </si>
  <si>
    <t>15.06.2016</t>
  </si>
  <si>
    <t>14.06.2016</t>
  </si>
  <si>
    <t>16.06.2016</t>
  </si>
  <si>
    <t>19.06.2016</t>
  </si>
  <si>
    <t>20.06.2016</t>
  </si>
  <si>
    <t>4.3.2.2</t>
  </si>
  <si>
    <r>
      <t xml:space="preserve">Columns of any size/Shear Walls </t>
    </r>
    <r>
      <rPr>
        <b/>
        <sz val="14"/>
        <color indexed="63"/>
        <rFont val="Calibri"/>
        <family val="2"/>
        <scheme val="minor"/>
      </rPr>
      <t>(FOR ALL FLOOR &amp; ALL HEIGHT)</t>
    </r>
  </si>
  <si>
    <t xml:space="preserve">Beams, plinth beams, girders, bressumers, cantilevers, Suspended floors, facias, lintels roofs and staircases including spiral staircases, shelves etc. Certain M.S. sections - Beams are encased in E.C.C.
</t>
  </si>
  <si>
    <t>e</t>
  </si>
  <si>
    <t>a</t>
  </si>
  <si>
    <t>b</t>
  </si>
  <si>
    <t>Suspended floors, roofs, landings balconies, access platform, Lintels, beams, plinth beams, girders, bressumers, Stairs, cantilevers (excluding landing) except spiral staircases.etc ( FOR ALL FLOOR &amp; HEIGHTS)</t>
  </si>
  <si>
    <t>4.3.2.1</t>
  </si>
  <si>
    <t>09.06.2016</t>
  </si>
  <si>
    <t>12.06.2016</t>
  </si>
  <si>
    <t>22.06.2016</t>
  </si>
  <si>
    <t>23.06.2016</t>
  </si>
  <si>
    <t>24.06.2016</t>
  </si>
  <si>
    <t>25.06.2016</t>
  </si>
  <si>
    <t>RMC Details-</t>
  </si>
  <si>
    <r>
      <t xml:space="preserve">Summary of Concrete Consumed up to date </t>
    </r>
    <r>
      <rPr>
        <i/>
        <sz val="14"/>
        <color theme="1"/>
        <rFont val="Calibri"/>
        <family val="2"/>
        <scheme val="minor"/>
      </rPr>
      <t>(Learning Block)</t>
    </r>
  </si>
  <si>
    <t>10.06.2016</t>
  </si>
  <si>
    <t>Ambuja Cement</t>
  </si>
  <si>
    <t>PB12D-9466</t>
  </si>
  <si>
    <t>PB13AL-6080</t>
  </si>
  <si>
    <t>PB12A-6011</t>
  </si>
  <si>
    <t>PB12A-2411</t>
  </si>
  <si>
    <t>PB12E-8241</t>
  </si>
  <si>
    <t>PB12Q-8541</t>
  </si>
  <si>
    <t>PB12C-1100</t>
  </si>
  <si>
    <t>PB12B-5185</t>
  </si>
  <si>
    <t>PB23-3002</t>
  </si>
  <si>
    <t>PB65P-8711</t>
  </si>
  <si>
    <t>PB12H-1545</t>
  </si>
  <si>
    <t>PB12K-6980</t>
  </si>
  <si>
    <t>PB12T-1813</t>
  </si>
  <si>
    <t>11.06.2016</t>
  </si>
  <si>
    <t>13.06.2016</t>
  </si>
  <si>
    <t>PB12T-4907</t>
  </si>
  <si>
    <t>PB13AF-4977</t>
  </si>
  <si>
    <t>PB12Q-9063</t>
  </si>
  <si>
    <t>PB23M-0841</t>
  </si>
  <si>
    <t>PB13A-0530</t>
  </si>
  <si>
    <t>PB12N-6663</t>
  </si>
  <si>
    <t>PB11BU-7067</t>
  </si>
  <si>
    <t>PB23F-5640</t>
  </si>
  <si>
    <t>PB12Y-1679</t>
  </si>
  <si>
    <t>PB12K-7350</t>
  </si>
  <si>
    <t>PB12Q-5019</t>
  </si>
  <si>
    <t>PB10R-9819</t>
  </si>
  <si>
    <t>PB13F-6279</t>
  </si>
  <si>
    <t>PB12A-2336</t>
  </si>
  <si>
    <t>PB03V-0827</t>
  </si>
  <si>
    <t>PB03N-9762</t>
  </si>
  <si>
    <t>PB12T-9365</t>
  </si>
  <si>
    <t>PB12-9222</t>
  </si>
  <si>
    <t>PB12T-7055</t>
  </si>
  <si>
    <t>PB12B-7595</t>
  </si>
  <si>
    <t>PB12Q-6911</t>
  </si>
  <si>
    <t>PBS-569</t>
  </si>
  <si>
    <t>PB13AF-6279</t>
  </si>
  <si>
    <t>PB12G-4657</t>
  </si>
  <si>
    <t>PB12C-1197</t>
  </si>
  <si>
    <t>21.06.2016</t>
  </si>
  <si>
    <t>PB08Y-0955</t>
  </si>
  <si>
    <t>PB12T-5488</t>
  </si>
  <si>
    <t>PB12AT-4885</t>
  </si>
  <si>
    <t>PB12N-8157</t>
  </si>
  <si>
    <t>PB12T-3095</t>
  </si>
  <si>
    <t>PB12E-9351</t>
  </si>
  <si>
    <t>PB11BF-4287</t>
  </si>
  <si>
    <t>PB11BF-4887</t>
  </si>
  <si>
    <t>PB11AT-9287</t>
  </si>
  <si>
    <t>27.06.2016</t>
  </si>
  <si>
    <t>28.06.2016</t>
  </si>
  <si>
    <t>29.06.2016</t>
  </si>
  <si>
    <t>PB12B-1429</t>
  </si>
  <si>
    <t>PAT-8758</t>
  </si>
  <si>
    <t>PB12E-8177</t>
  </si>
  <si>
    <t>PB12E8241</t>
  </si>
  <si>
    <t>PB13AB-1269</t>
  </si>
  <si>
    <t>PB13AB-530</t>
  </si>
  <si>
    <t>PAT-9835</t>
  </si>
  <si>
    <t>PB12Q-1045</t>
  </si>
  <si>
    <t>PB13AF-1073</t>
  </si>
  <si>
    <t>PB12A-4818</t>
  </si>
  <si>
    <t>PB12F-9268</t>
  </si>
  <si>
    <t>PB12H-7916</t>
  </si>
  <si>
    <t>PB12B-1424</t>
  </si>
  <si>
    <t>PB12E-8223</t>
  </si>
  <si>
    <t>PB12B-6095</t>
  </si>
  <si>
    <t>PB12B-1420</t>
  </si>
  <si>
    <t>PB12D-8306</t>
  </si>
  <si>
    <t>PB12E-2451</t>
  </si>
  <si>
    <t>PB12C-1495</t>
  </si>
  <si>
    <t>Learning Block</t>
  </si>
  <si>
    <t>Cement Receive Details :</t>
  </si>
  <si>
    <t>AMOUNT (Rs.)</t>
  </si>
  <si>
    <t>Providing and fixing prepolished cladding/ dado/ bandscills/ soffits/ jambs / coping/ ledges etc  in specified sizes as per drawing laid with 30 to 40 mm avg. thickness of cement mortar 1:3 (1cement : 3 coarse sand) wet cladding. The item includes providing and fixing galvanised MS clamp of adequate size &amp; design fixed in cladding as per design cutting  pockets in brick work &amp; fixing with non shrink grouting material, pins, dash fastener of approved make and fixing grit on back of stone with araldite etc including filling the joints with white cement with matching pigment, chamfering, making grooves, pointing, edge polishing etc wherever required, scaffolding, curing etc. complete as per drawing.</t>
  </si>
  <si>
    <t>Cladding with 20 mm thick Granite stone with morter ex. clap  (basic Rate Rs. 150.00/sft)</t>
  </si>
  <si>
    <t xml:space="preserve">China Mosaic /Crazy ceramic tile flooring, with under layer 12 mm thick cement mortar 1:4 (1 cement: 4 coarse sand), with joints not exceeding 5 mm, including filling the gaps with ordinary cement mixture &amp; mixing with synthetic polyester fibre, triangular in shape having specific gravity of 1.34 to 1.40, cross section size ranging from 10 to 40 micron &amp; length upto 6 mm , mixing fibre @ 125 grams per 50 kg of cement in cement mortar, including providing and mixing water proofing material in mortar @ 1 kg per 50 kg of cement , all complete as per direction of Engineer-in-charge </t>
  </si>
  <si>
    <t>Precast terrazo tiles with graded marble chips of size upto
12 mm, laid in floors, and landings, jointed with neat cement slurry mixed
with pigment to match the shade of the tiles, including rubbing and polishing
complete, on as per required thick bed of cement mortar 1:4  (1 cement:4 coarse
sand) or CC 1:2:4</t>
  </si>
  <si>
    <t>Providing and laying machine cut pre-polished stone slab/ / tile  in required size of approved quality in counters fixed over average 20 mm thick cement mortar 1:4 (1 cement : 4 coarse sand) and joints neatly finish with cement paste mixed with matching pigment including edge chamfering, moulding, making openings/ holes for sink/ wash basin, mixers, soap dispenser, ledge/ sorounding  of bath tub,back splash, facia, ledges of shower area  etc. as required and mirror polishing of moulding and cut edges, filling silicon at junctions with sanitary fixtures and corners with wall whereever required etc complete as per drawing.</t>
  </si>
  <si>
    <t>deleted</t>
  </si>
  <si>
    <t>12.4.8</t>
  </si>
  <si>
    <t xml:space="preserve"> providing and fixing aluminium louvers (~10kg /sqm) with all necessary fixing arrangement as required.</t>
  </si>
  <si>
    <t>Extra  for using frosting. Glass</t>
  </si>
  <si>
    <t>providing  and fixing trap door in false ceiling, made of 12 mm thick prelaminated partical board resting/ fixed including all hardware, hard wood lipping etc. complete as per drawing and drawing.</t>
  </si>
  <si>
    <r>
      <rPr>
        <u/>
        <sz val="18"/>
        <rFont val="Arial"/>
        <family val="2"/>
      </rPr>
      <t xml:space="preserve">QUANTITY ABSTRACT </t>
    </r>
    <r>
      <rPr>
        <b/>
        <sz val="18"/>
        <rFont val="Arial"/>
        <family val="2"/>
      </rPr>
      <t xml:space="preserve"> (LEARNING BLOCK)</t>
    </r>
  </si>
  <si>
    <t>C.S.</t>
  </si>
  <si>
    <t>L.B.</t>
  </si>
  <si>
    <t>LIB.</t>
  </si>
  <si>
    <t>(LEARNING BLOCK)</t>
  </si>
  <si>
    <t>d</t>
  </si>
  <si>
    <t>c</t>
  </si>
  <si>
    <t>Providing and fixing  special type of approved centering, shuttering and scaffolding to produce Foam Finish for exposed concrete surfaces for Columns and Shear Walls. (With or Without Mivan optional)</t>
  </si>
  <si>
    <t>Extra for Foam Finish concrete</t>
  </si>
  <si>
    <t>RA-03</t>
  </si>
  <si>
    <t>M35</t>
  </si>
  <si>
    <t>06.07.2016</t>
  </si>
  <si>
    <t>08.07.2016</t>
  </si>
  <si>
    <t>07.07.2016</t>
  </si>
  <si>
    <t>12.07.2016</t>
  </si>
  <si>
    <t>PB23M-1246</t>
  </si>
  <si>
    <t>09.07.2016</t>
  </si>
  <si>
    <t>PAT-9727</t>
  </si>
  <si>
    <t>PB12N-6494</t>
  </si>
  <si>
    <t>PB12H-398</t>
  </si>
  <si>
    <t>PB12C-3862</t>
  </si>
  <si>
    <t>PB12B-5329</t>
  </si>
  <si>
    <t>PB12D-9762</t>
  </si>
  <si>
    <t>PB12L-5698</t>
  </si>
  <si>
    <t>PB12G-4561</t>
  </si>
  <si>
    <t>10.07.2016</t>
  </si>
  <si>
    <t>19.07.2016</t>
  </si>
  <si>
    <t>11.07.2016</t>
  </si>
  <si>
    <t>20.07.2016</t>
  </si>
  <si>
    <t>HP12A-6878</t>
  </si>
  <si>
    <t>PB12-1245</t>
  </si>
  <si>
    <t>PB12T-0917</t>
  </si>
  <si>
    <t>PB12M--9175</t>
  </si>
  <si>
    <t>PB12C-1687</t>
  </si>
  <si>
    <t>PB12F-9081</t>
  </si>
  <si>
    <t>PB12N-2795</t>
  </si>
  <si>
    <t>PB10N-9781</t>
  </si>
  <si>
    <t>PB12C-1023</t>
  </si>
  <si>
    <t>21.07.2016</t>
  </si>
  <si>
    <t>26.07.2016</t>
  </si>
  <si>
    <t>PB12Y-0455</t>
  </si>
  <si>
    <t>PAN-4851</t>
  </si>
  <si>
    <t>PB12B-1031</t>
  </si>
  <si>
    <t>PB12A-2347</t>
  </si>
  <si>
    <t>PB11AX-8304</t>
  </si>
  <si>
    <t>PB11AX-8455</t>
  </si>
  <si>
    <t>Ultratech</t>
  </si>
  <si>
    <t>PB11AX-9575</t>
  </si>
  <si>
    <t>PB12B-5146</t>
  </si>
  <si>
    <t>27.07.2016</t>
  </si>
  <si>
    <t>HR37D-6348</t>
  </si>
  <si>
    <t>HR37B-0047</t>
  </si>
  <si>
    <t>PB11BY-3248</t>
  </si>
  <si>
    <t>PB12Q-4763</t>
  </si>
  <si>
    <t>PB12M-9230</t>
  </si>
  <si>
    <t>PB07A-9825</t>
  </si>
  <si>
    <t>PB12A-9657</t>
  </si>
  <si>
    <t>PB11K-2551</t>
  </si>
  <si>
    <t>PB12D-9547</t>
  </si>
  <si>
    <t>PB12K-8441</t>
  </si>
  <si>
    <t>PB12A-2621</t>
  </si>
  <si>
    <t>PB12C-1545</t>
  </si>
  <si>
    <t>PB12H-3098</t>
  </si>
  <si>
    <t>28.07.2016</t>
  </si>
  <si>
    <t>RA-04</t>
  </si>
  <si>
    <t>Total Receive</t>
  </si>
  <si>
    <t>Stock</t>
  </si>
  <si>
    <t>Total Consumed</t>
  </si>
  <si>
    <t>Balance</t>
  </si>
  <si>
    <t>25.08.2016</t>
  </si>
  <si>
    <t>26.08.2016</t>
  </si>
  <si>
    <t>27.08.2016</t>
  </si>
  <si>
    <t>29.08.2016</t>
  </si>
  <si>
    <t>PB11K-7685</t>
  </si>
  <si>
    <t>PB12B-7791</t>
  </si>
  <si>
    <t>PB10Z-9641</t>
  </si>
  <si>
    <t>PB11AV-8568</t>
  </si>
  <si>
    <t>PB11H-8145</t>
  </si>
  <si>
    <t>PCI-9693</t>
  </si>
  <si>
    <t>PB11BY-7367</t>
  </si>
  <si>
    <t>28.08.2016</t>
  </si>
  <si>
    <t>30.08.2016</t>
  </si>
  <si>
    <t>PB11BY-7067</t>
  </si>
  <si>
    <t>PB11BY-4067</t>
  </si>
  <si>
    <t>RA-05</t>
  </si>
  <si>
    <t>RA-06</t>
  </si>
  <si>
    <t>RA-07</t>
  </si>
  <si>
    <t>RA-08</t>
  </si>
  <si>
    <t>Total Concrete Consumed up to RA-08</t>
  </si>
  <si>
    <t>Consumed Conc. Up to RA-08</t>
  </si>
  <si>
    <t>Quantity as per Grade</t>
  </si>
  <si>
    <t>E.I. 01</t>
  </si>
  <si>
    <t>Value of work done - EXTRA ITEMS (LEARNING BLOCK)</t>
  </si>
  <si>
    <t>Oct-Dec</t>
  </si>
  <si>
    <t>Compare to Abstract Qty.</t>
  </si>
  <si>
    <t>Datewise RMC Received Up to Month January'2016</t>
  </si>
  <si>
    <t>RA-09</t>
  </si>
  <si>
    <t>RA-10</t>
  </si>
  <si>
    <t>RA-11</t>
  </si>
  <si>
    <t>Total Consumed Up To 11th RA</t>
  </si>
  <si>
    <t>Gannon Dunkerley &amp; Co. LTD. Patiala</t>
  </si>
  <si>
    <t>12.4.11</t>
  </si>
  <si>
    <t>Providing and fixing  SS Handle 125 mm</t>
  </si>
  <si>
    <t>RA-15TH</t>
  </si>
  <si>
    <t>01-07-2017 To
 31-07-2017</t>
  </si>
  <si>
    <t>E.I. 02</t>
  </si>
  <si>
    <t>E.I. 20</t>
  </si>
  <si>
    <t>Supply of unskilled Labour for miscelleneous works.</t>
  </si>
  <si>
    <t>Head</t>
  </si>
  <si>
    <t>E.I. 19</t>
  </si>
  <si>
    <t>Supply of skilled Labour for miscelleneous works.</t>
  </si>
  <si>
    <t>Rupees Two Crore Fifty Five Thousand Six Two Hundred And Forty Seven Only</t>
  </si>
  <si>
    <t>E.I. 05</t>
  </si>
  <si>
    <t>Extra item for fixing chickenwire mesh on whole surface of AAC Block masonry.</t>
  </si>
  <si>
    <t>E.I. 22</t>
  </si>
  <si>
    <t>Extra rate for supply of AAC block for 200mm and 100mm by M/s biltech</t>
  </si>
  <si>
    <t>E.I. 12</t>
  </si>
  <si>
    <t>Extra rate for cutting reinforcement bars by mechanically in RCC (Payment shall be made on the cross sectional area of concrete) as per directed by client.</t>
  </si>
  <si>
    <t>Bill-</t>
  </si>
  <si>
    <t>QTY. UP TO JUNE-2017</t>
  </si>
  <si>
    <t xml:space="preserve">REVISED RATE </t>
  </si>
  <si>
    <t>OLD RATE</t>
  </si>
  <si>
    <t>GST AMOUNT @ 18%</t>
  </si>
  <si>
    <t>ABSTRACT - "BOYS HOSTEL"</t>
  </si>
  <si>
    <t xml:space="preserve">Providing and fixing  special type of approved centering, shuttering and scaffolding for exposed concrete surfaces for Columns and Shear Walls (Supporting Transfer Floor). </t>
  </si>
  <si>
    <t xml:space="preserve">Providing and fixing  special type of approved centering, shuttering and scaffolding to produce Foam Finish for exposed concrete surfaces for Columns and Shear Walls. </t>
  </si>
  <si>
    <t>Suspended floors, roofs, landings balconies, access platform, Lintels, beams, plinth beams, girders, bressumers, Stairs, cantilevers (excluding landing) except spiral staircases.etc</t>
  </si>
  <si>
    <t xml:space="preserve">Foundation </t>
  </si>
  <si>
    <t xml:space="preserve">Columns, pillars, posts and struts </t>
  </si>
  <si>
    <t>4.3.4</t>
  </si>
  <si>
    <t>4.3.6</t>
  </si>
  <si>
    <t xml:space="preserve">Beams, plinth beams, girders, bressumers, cantilevers, Suspended floors, facias, lintels roofs and staircases including spiral staircases, shelves etc. (RMC - M25 )
</t>
  </si>
  <si>
    <t>4.5.2</t>
  </si>
  <si>
    <t>4.5.3</t>
  </si>
  <si>
    <t>4.5.4</t>
  </si>
  <si>
    <t>4.5.5</t>
  </si>
  <si>
    <t>Providing and fixing prepolished cladding/ dado/ bandscills/ soffits/ jambs / coping/ ledges etc  in specified sizes as per drawing laid with 30 to 40 mm avg. thickness of cement mortar 1:3 (1cement : 3 coarse sand) wet cladding. The item includes providing and fixing galvanised MS clamp of adequate size &amp; design fixed in cladding as per design cutting  pockets in brick/block/RCC work &amp; fixing with non shrink grouting material, pins, dash fastener of approved make and fixing grit on back of stone with araldite etc including filling the joints with white cement with matching pigment, chamfering, making grooves, pointing, edge polishing etc wherever required, scaffolding, curing etc. complete.</t>
  </si>
  <si>
    <t>Dry Cladding with 30 mm thick Granite stone with  clamp  (basic Rate Rs. 250.00/sft)</t>
  </si>
  <si>
    <t>China Mosaic /Crazy ceramic tile flooring, with under layer 12 mm thick cement mortar 1:4 (1 cement: 4 coarse sand), with joints not exceeding 5 mm, including filling the gaps with ordinary cement mixture &amp; mixing with synthetic polyester fibre, triangular in shape having specific gravity of 1.34 to 1.40, cross section size ranging from 10 to 40 micron &amp; length upto 6 mm , mixing fibre @ 125 grams per 50 kg of cement in cement mortar, including providing and mixing water proofing material in mortar @ 1 kg per 50 kg of cement , all complete as per direction of Engineer-in-charge  (Basic Rate of tile = Rs. 50/Sqft)</t>
  </si>
  <si>
    <t>Precast terrazo tiles with graded marble chips of size upto
12 mm, laid in floors, and landings, jointed with neat cement slurry mixed with pigment to match the shade of the tiles, including rubbing and polishing complete, on as per required thick bed of cement mortar 1:4  (1 cement:4 coarse
sand) or CC 1:2:4</t>
  </si>
  <si>
    <t>Providing and laying machine cut pre-polished stone slab/ / tile  in required size of approved quality in counters fixed over average 20 mm thick cement mortar 1:4 (1 cement : 4 coarse sand) and joints neatly finish with cement paste mixed with matching pigment including edge chamfering, moulding, making openings/ holes for sink/ wash basin, mixers, soap dispenser, ledge/ sorounding  of bath tub,back splash, facia, ledges of shower area  etc. as required and mirror polishing of moulding and cut edges, filling silicon at junctions with sanitary fixtures and corners with wall whereever required etc complete as per required.</t>
  </si>
  <si>
    <t>Deleted</t>
  </si>
  <si>
    <t xml:space="preserve"> Extra for providing and fixing aluminium louvers (~10kg /sqm) with all necessary fixing arrangement as required.</t>
  </si>
  <si>
    <t>Extra  for using frosting. Glass instead of clear glass</t>
  </si>
  <si>
    <t>Extra Items over Item no 4.2.3- Providing and fixing  special type of approved centering, shuttering and scaffolding for exposed concrete surfaces for Columns and Shear Walls (Supporting Transfer Floor), as per design aprroved by MCM/DPA/Client</t>
  </si>
  <si>
    <t>E.I. 15</t>
  </si>
  <si>
    <t>Extra Items over Item no 4.2.4- Providing and fixing  special type of approved centering, shuttering and scaffolding to produce Form Finish for exposed concrete surfaces for Columns and Shear Walls, as per design aprroved by MCM/DPA/Client</t>
  </si>
  <si>
    <t>Extra Items over Item no 4.2.6- Providing and fixing  special type of approved centering, shuttering and scaffolding for exposed concrete surfaces for Suspended Floors and Beams as per design aprroved by MCM/DPA/Client</t>
  </si>
  <si>
    <t>E.I. 03</t>
  </si>
  <si>
    <t>Extra for difference in excess cement used in design Mix.</t>
  </si>
  <si>
    <t>E.I. 04</t>
  </si>
  <si>
    <t>Extra for difference in aggregate rate due to change in source as instructed at site.</t>
  </si>
  <si>
    <t>E.I. 06</t>
  </si>
  <si>
    <t>E.I. 07</t>
  </si>
  <si>
    <t>E.I. 09</t>
  </si>
  <si>
    <t>Extra rate for matching concrete beam colour by massaging  and repairing the concrete surface, damaged by MEP agency for electrical work as instructed by client.</t>
  </si>
  <si>
    <t>E.I. 11</t>
  </si>
  <si>
    <t>E.I. 13</t>
  </si>
  <si>
    <t>Extra item for providing and fixing 5mm thick protective sheet(Dura floor protector-woven sack-white) for protection of tiling work as as instructed by client(Make: Supreme)</t>
  </si>
  <si>
    <t>E.I. 14</t>
  </si>
  <si>
    <t>E.I. 16
Part-1</t>
  </si>
  <si>
    <t>Providing and fixing ACP Panel(Sheet) 4mm thick work with aluminium section silicon beker rod  as per the elevation drawings enclosed, fabricated powder coated as approved shade  all profiles as per specification including providing Masking Tapes on the profiles  external  use sheet (Masking Tapes to be removed only at the time of handing over as per the instructions .</t>
  </si>
  <si>
    <t>E.I. 16
Part-2</t>
  </si>
  <si>
    <t>Providing and fixing Aluminium tube (38x25) for support of ACP sheet, where-ever required.</t>
  </si>
  <si>
    <t>E.I. 17
Part-1</t>
  </si>
  <si>
    <t>Extra over item no 13.1 (fixed aluminium window) for providing &amp; fixing 50x3mm Aluminium flat for making profile as instructed by MCM/DPA in toilets window.</t>
  </si>
  <si>
    <t>E.I. 17
Part-2</t>
  </si>
  <si>
    <t>Extra over item no 13.1 (fixed Window) for providing &amp; fixing 4mm thk. ACP (Double) Sheet in Exhaust fan opening in place of 6mm thick toughened glass as included in item.</t>
  </si>
  <si>
    <t>E.I. 18</t>
  </si>
  <si>
    <t>Providing and applying plaster of paris putty of 2mm thickness over plastered surface  to prepare the surface even and smooth complete.</t>
  </si>
  <si>
    <t>E.I. 23</t>
  </si>
  <si>
    <t>Extra rate for 6mm thick clear glass in vent portion</t>
  </si>
  <si>
    <t>E.I. 24</t>
  </si>
  <si>
    <t>E.I. 27</t>
  </si>
  <si>
    <r>
      <rPr>
        <b/>
        <u/>
        <sz val="12"/>
        <color indexed="63"/>
        <rFont val="Calibri"/>
        <family val="2"/>
      </rPr>
      <t xml:space="preserve">Note :- </t>
    </r>
    <r>
      <rPr>
        <sz val="12"/>
        <color indexed="63"/>
        <rFont val="Calibri"/>
        <family val="2"/>
      </rPr>
      <t xml:space="preserve"> Excavation shall be payable only for vertical cut up to the outer edge of foundation lean concrete as indicated in drawings for all depths. Cost of extra excavation required for working space, supporting side shuttering of foundations and retaining walls and that required for making slopes for stability of excavation shall be deemed to be included in the rate quoted. (Note: The Line &amp; levels in the drawings shall be strictly followed and over excavation if any shall be made good by contractor free of cost as per the instructions of the Project Manager .</t>
    </r>
  </si>
  <si>
    <t>Sunken area filling</t>
  </si>
  <si>
    <t>8.3.1</t>
  </si>
  <si>
    <t>Providing and laying on sunken areas broken light weight concrete block of approximately 600 kg. per cum density laid, consolidated, finished smooth, including finishing &amp; grouting the top layer with water proof cement mortar with CICO and as per specific</t>
  </si>
  <si>
    <r>
      <t xml:space="preserve">Providing and fixing Door closer (Model-1300 SIL </t>
    </r>
    <r>
      <rPr>
        <b/>
        <sz val="12"/>
        <rFont val="Calibri"/>
        <family val="2"/>
      </rPr>
      <t xml:space="preserve"> </t>
    </r>
    <r>
      <rPr>
        <sz val="12"/>
        <rFont val="Calibri"/>
        <family val="2"/>
      </rPr>
      <t>Lockwood or equivalent) in  fire door door or approved equivalent ( Basic rate Rs 2500 / each )</t>
    </r>
  </si>
  <si>
    <r>
      <t>Extra Item</t>
    </r>
    <r>
      <rPr>
        <b/>
        <sz val="18"/>
        <color indexed="63"/>
        <rFont val="Calibri"/>
        <family val="2"/>
      </rPr>
      <t>:-</t>
    </r>
  </si>
  <si>
    <t>Extra rate  for using extra mortar (over specified thickness 20mm) in 1: 4 CM under laying of tiles ,complete in all respect.</t>
  </si>
  <si>
    <t>Extra  item for G I open cell false ceiling in pattern 75x75mm for size 600*600*38MMmm  with suprafine 32mm steel angle, comp. in all respect.(Make: Armstrong)</t>
  </si>
  <si>
    <t>Extra rate over item no: 12.1.1 :Providing, making and fixing in position selected seasoned woods in frames etc. of doors, windows, ventilators made to size and shape as shown in drawing, with mitered joints fixed with 40x3mm flat iron hold fast 400mm long embedding bricks masonry work/ concrete work in cement concrete 1:2:4 by approved dash fastener in contact with RCC, as directed including making necessary grooves, chamfering etc. including applying water proof wood  primer and 2 coats of termite proof paint on concealed surfaces, etc. complete as per detailed drawings. (all item described above are to be included in the quoted price). Sal  wood wooden door frame (factory made)with two or more coat of spray applied Duco paint  of approved shade as per specification.</t>
  </si>
  <si>
    <t xml:space="preserve">Extra rate  for  10mm dia chemicallyl anchor fastener 125mm long ,complete in all respect.Make-Hilti. Providing and fixing Hilti Bolts (anchor Fasteners) for connections, as per structural drawing and as instructed by Project Managers. Rate to include cost of drilling by mechanical means in concrete, cleaning the drilled holes, insertion of Epoxy cartridge, placing internally threaded sleeve, and driving of bolts, 2nos - 4mm thick MS washers fastening screw and tightening with nuts and check nuts.  </t>
  </si>
  <si>
    <t>Extra item for providing and fixing 8mm thick clear tempered with matt polish  glass fix in aluminium glazing work,compelete in all respect.</t>
  </si>
  <si>
    <t>Extra item for providing and fixing 12mm thick and 72mm wide beading( flat acchitrave) in red maranti wood, fixing on main door and toilet wooden door frames with spray duco paint on beading ,as instructed by MCM/DPA.</t>
  </si>
  <si>
    <t>E.I. 38</t>
  </si>
  <si>
    <t>Extra item for closing of shaft opening with RCC M20, including shuttering and steel reinforcement, as instructed by client.</t>
  </si>
  <si>
    <t>GST BILL (JULY TO FINAL BILL'2017)</t>
  </si>
  <si>
    <t>QTY. UP TO FINAL BILL-2017</t>
  </si>
  <si>
    <t>ABSTRACT - "GIRLS HOSTEL"</t>
  </si>
  <si>
    <r>
      <t>Extra Item</t>
    </r>
    <r>
      <rPr>
        <b/>
        <sz val="20"/>
        <color indexed="63"/>
        <rFont val="Calibri"/>
        <family val="2"/>
      </rPr>
      <t>:-</t>
    </r>
  </si>
  <si>
    <t xml:space="preserve">Extra rate  for  10mm dia chemicallyl anchor fastener 125mm long ,complete in all respect.Make-Hilti.                        Providing and fixing Hilti Bolts (anchor Fasteners) for connections, as per structural drawing and as instructed by Project Managers. Rate to include cost of drilling by mechanical means in concrete, cleaning the drilled holes, insertion of Epoxy cartridge, placing internally threaded sleeve, and driving of bolts, 2nos - 4mm thick MS washers fastening screw and tightening with nuts and check nuts.  </t>
  </si>
  <si>
    <t>BOYS HOSTEL</t>
  </si>
  <si>
    <t>GIRLS HOSTEL</t>
  </si>
  <si>
    <t>SUMMARY OF PAYMENT - BOYS &amp; GIRLS HOSTEL</t>
  </si>
  <si>
    <t>E.I. 13a</t>
  </si>
  <si>
    <t>Extra item for fixing 5mm thick protective sheet(Dura floor protector-woven sack-white) for protection of tiling work as as instructed by client(Make: Supreme)</t>
  </si>
  <si>
    <t>-</t>
  </si>
  <si>
    <t>THIS BILL
AMOUNT
(Rs.)</t>
  </si>
  <si>
    <t>QTY. UP TO MAY-2017</t>
  </si>
  <si>
    <t>QTY. DURING JUNE TO FINAL BILL -2017</t>
  </si>
  <si>
    <t>AMOUNT DURING JUNE TO FINAL BILL -2017 (Including GST)</t>
  </si>
  <si>
    <t>AMOUNT DURING JUNE TO FINAL -2017 (As per Old Rate)</t>
  </si>
  <si>
    <t>AMOUNT DURING JUNE TO FINAL BILL -2017 (As per revised rate)</t>
  </si>
  <si>
    <t>REVISED AMOUNT (JUNE-FINAL BILL'17) in Rs.</t>
  </si>
  <si>
    <t>OLD AMOUNT (JUNE-FINAL BILL'17) in Rs.</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</si>
</sst>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0.0"/>
    <numFmt numFmtId="167" formatCode="[$$-409]* #,##0_);_([$$-409]* \#\,##0\);_([$$-409]* &quot;-&quot;_);_(@_)"/>
    <numFmt numFmtId="168" formatCode="_(* #,##0.00_);_(* \(#,##0.00\);_(* \-??_);_(@_)"/>
    <numFmt numFmtId="169" formatCode="0.000"/>
    <numFmt numFmtId="170" formatCode="_([$€]* #,##0.00_);_([$€]* \(#,##0.00\);_([$€]* &quot;-&quot;??_);_(@_)"/>
    <numFmt numFmtId="171" formatCode="#,##0.0&quot;%&quot;_);\(#,##0.0&quot;%&quot;\)"/>
    <numFmt numFmtId="172" formatCode="\\#,##0;[Red]&quot;\-&quot;#,##0"/>
    <numFmt numFmtId="173" formatCode="\\#,##0.00;[Red]&quot;\-&quot;#,##0.00"/>
    <numFmt numFmtId="174" formatCode="_-* #,##0_-;\-* #,##0_-;_-* \-_-;_-@_-"/>
    <numFmt numFmtId="175" formatCode="#,##0.00\ _$;[Red]\-#,##0.00\ _$"/>
    <numFmt numFmtId="176" formatCode="#,##0\ _$;[Red]\-#,##0\ _$"/>
    <numFmt numFmtId="177" formatCode="#,##0;\(#,##0\);&quot;-&quot;"/>
    <numFmt numFmtId="178" formatCode="0.0_)\%;\(0.0\)\%;0.0_)\%;@_)_%"/>
    <numFmt numFmtId="179" formatCode="#,##0.0_)_%;\(#,##0.0\)_%;0.0_)_%;@_)_%"/>
    <numFmt numFmtId="180" formatCode="#,##0.0_);\(#,##0.0\)"/>
    <numFmt numFmtId="181" formatCode="&quot;$&quot;_(#,##0.00_);&quot;$&quot;\(#,##0.00\)"/>
    <numFmt numFmtId="182" formatCode="\€_(#,##0.00_);\€\(#,##0.00\);\€_(0.00_);@_)"/>
    <numFmt numFmtId="183" formatCode="#,##0.0_)\x;\(#,##0.0\)\x"/>
    <numFmt numFmtId="184" formatCode="#,##0.0_)_x;\(#,##0.0\)_x"/>
    <numFmt numFmtId="185" formatCode="0.0_)\%;\(0.0\)\%"/>
    <numFmt numFmtId="186" formatCode="#,##0.0_)_%;\(#,##0.0\)_%"/>
    <numFmt numFmtId="187" formatCode="&quot;£&quot;\ #,##0_);[Red]\(&quot;£&quot;\ #,##0\)"/>
    <numFmt numFmtId="188" formatCode="&quot;¥&quot;\ #,##0_);[Red]\(&quot;¥&quot;\ #,##0\)"/>
    <numFmt numFmtId="189" formatCode="0%;\(0%\)"/>
    <numFmt numFmtId="190" formatCode="0.0%"/>
    <numFmt numFmtId="191" formatCode="0.000000"/>
    <numFmt numFmtId="192" formatCode="_(* #,##0.00_);_(* #,##0.00;_(* &quot;-&quot;??_);_(@_)"/>
    <numFmt numFmtId="193" formatCode="_(* #,##0_);_(* #,##0_);_(* &quot;-&quot;??_);_(@_)"/>
    <numFmt numFmtId="194" formatCode="#,##0.0000_);\(#,##0.0000\)"/>
    <numFmt numFmtId="195" formatCode="General_)"/>
    <numFmt numFmtId="196" formatCode="_(* #,##0_);_(* \(#,##0\);_(* &quot;-&quot;??_);_(@_)"/>
    <numFmt numFmtId="197" formatCode="#,##0.0;\(#,##0.0\)"/>
    <numFmt numFmtId="198" formatCode="_(* #,##0_);_(* \(#,##0\);_(* &quot;&quot;_);_(@_)"/>
    <numFmt numFmtId="199" formatCode="&quot;$&quot;&quot; &quot;#,##0_);\(&quot;$&quot;&quot; &quot;#,##0\);\-_)"/>
    <numFmt numFmtId="200" formatCode="0%_);\(0%\);\-_)"/>
    <numFmt numFmtId="201" formatCode="#,##0_);\(#,##0\);\-_)"/>
    <numFmt numFmtId="202" formatCode="&quot;$&quot;&quot; &quot;#,##0.0_);\(&quot;$&quot;&quot; &quot;#,##0.0\);\-_)"/>
    <numFmt numFmtId="203" formatCode="0.0%_);\(0.0%\);\-_)"/>
    <numFmt numFmtId="204" formatCode="#,##0.0_);\(#,##0.0\);\-_)"/>
    <numFmt numFmtId="205" formatCode="&quot;$&quot;&quot; &quot;#,##0.00_);\(&quot;$&quot;&quot; &quot;#,##0.00\);\-_)"/>
    <numFmt numFmtId="206" formatCode="0.00%_);\(0.00%\);\-_)"/>
    <numFmt numFmtId="207" formatCode="#,##0.00_);\(#,##0.00\);\-_)"/>
    <numFmt numFmtId="208" formatCode="0.0000000%"/>
    <numFmt numFmtId="209" formatCode="0.000000%"/>
    <numFmt numFmtId="210" formatCode="0.00000%"/>
    <numFmt numFmtId="211" formatCode="0.00&quot;x&quot;"/>
    <numFmt numFmtId="212" formatCode="_(&quot;$&quot;* #,##0.0_);_(&quot;$&quot;* \(#,##0.0\);_(&quot;$&quot;* &quot;-&quot;??_);_(@_)"/>
    <numFmt numFmtId="213" formatCode="&quot;$&quot;#,##0;\-&quot;$&quot;#,##0"/>
    <numFmt numFmtId="214" formatCode="0&quot; bp&quot;"/>
    <numFmt numFmtId="215" formatCode="&quot;•&quot;\ \ @"/>
    <numFmt numFmtId="216" formatCode="#,##0;\-#,##0;&quot;-&quot;"/>
    <numFmt numFmtId="217" formatCode="#,##0.000_);\(#,##0.000\)"/>
    <numFmt numFmtId="218" formatCode="yyyy"/>
    <numFmt numFmtId="219" formatCode="\(0.00%"/>
    <numFmt numFmtId="220" formatCode="#,##0_);\(#,##0\);\-"/>
    <numFmt numFmtId="221" formatCode="#,##0.00_);\(#,##0.00\);\-"/>
    <numFmt numFmtId="222" formatCode="#,##0.00000;\(#,##0.00000\)"/>
    <numFmt numFmtId="223" formatCode="_-* #,##0.00\ &quot;€&quot;_-;\-* #,##0.00\ &quot;€&quot;_-;_-* &quot;-&quot;??\ &quot;€&quot;_-;_-@_-"/>
    <numFmt numFmtId="224" formatCode="#,##0.00\ ;&quot; (&quot;#,##0.00\);&quot; -&quot;#\ ;@\ "/>
    <numFmt numFmtId="225" formatCode="0.00_);\(0.00\)"/>
    <numFmt numFmtId="226" formatCode="#,##0_);[Red]\(#,##0\);;@"/>
    <numFmt numFmtId="227" formatCode="_-* #,##0.00_-;\-* #,##0.00_-;_-* &quot;-&quot;??_-;_-@_-"/>
    <numFmt numFmtId="228" formatCode="_ * #,##0.00_ ;_ * \-#,##0.00_ ;_ * \-??_ ;_ @_ "/>
    <numFmt numFmtId="229" formatCode="#,##0.00000000"/>
    <numFmt numFmtId="230" formatCode="0.00000000000"/>
    <numFmt numFmtId="231" formatCode="0###0"/>
    <numFmt numFmtId="232" formatCode="&quot;\&quot;#,##0.00_);[Red]\(&quot;\&quot;#,##0.00\);&quot;--  &quot;;_(@_)"/>
    <numFmt numFmtId="233" formatCode="&quot;Rs.&quot;#,##0_);[Red]\(&quot;Rs.&quot;#,##0\)"/>
    <numFmt numFmtId="234" formatCode="\$#,##0.00;[Red]\-\$#,##0.00"/>
    <numFmt numFmtId="235" formatCode="&quot;$&quot;#,##0.00;[Red]\-&quot;$&quot;#,##0.00"/>
    <numFmt numFmtId="236" formatCode="&quot;$&quot;&quot; &quot;#,##0.0_);\(&quot;$&quot;&quot; &quot;#,##0.0\)"/>
    <numFmt numFmtId="237" formatCode="&quot;$&quot;&quot; &quot;#,##0.00_);\(&quot;$&quot;&quot; &quot;#,##0.00\)"/>
    <numFmt numFmtId="238" formatCode="&quot;$&quot;&quot; &quot;#,##0.000_);\(&quot;$&quot;&quot; &quot;#,##0.000\)"/>
    <numFmt numFmtId="239" formatCode="&quot;$&quot;#,##0.00_);[Red]\(&quot;$&quot;#,##0.00\);&quot;--  &quot;;_(@_)"/>
    <numFmt numFmtId="240" formatCode="0.000000000"/>
    <numFmt numFmtId="241" formatCode="_(* #,##0.0_);_(* \(#,##0.0\);_(* &quot;-&quot;??_);_(@_)"/>
    <numFmt numFmtId="242" formatCode="\ \ _•&quot;–&quot;\ \ \ \ @"/>
    <numFmt numFmtId="243" formatCode="d\-mmm\-yy_)"/>
    <numFmt numFmtId="244" formatCode="m/d/yy_)"/>
    <numFmt numFmtId="245" formatCode="m/yy_)"/>
    <numFmt numFmtId="246" formatCode="#,##0.0_);[Red]\(#,##0.0\)"/>
    <numFmt numFmtId="247" formatCode="mmm\-d\-yyyy"/>
    <numFmt numFmtId="248" formatCode="mmm\-yyyy"/>
    <numFmt numFmtId="249" formatCode="mmm\-yy&quot; &quot;"/>
    <numFmt numFmtId="250" formatCode="#,##0.000000000;[Red]\-#,##0.000000000"/>
    <numFmt numFmtId="251" formatCode="d\-mmm\-yyyy\ \ h:mm"/>
    <numFmt numFmtId="252" formatCode="m/d/yy\ h:mm"/>
    <numFmt numFmtId="253" formatCode="_(* #,##0.000_);_(* \(#,##0.000\);_(* &quot;-&quot;??_);_(@_)"/>
    <numFmt numFmtId="254" formatCode="\U\S\$#,##0.00;\(\U\S\$#,##0.00\)"/>
    <numFmt numFmtId="255" formatCode="_-* #,##0_-;\-* #,##0_-;_-* &quot;-&quot;_-;_-@_-"/>
    <numFmt numFmtId="256" formatCode="0.0000000000"/>
    <numFmt numFmtId="257" formatCode="#,##0.000_);\(#,##0.000\);&quot; - &quot;_);@_)"/>
    <numFmt numFmtId="258" formatCode="_([$€-2]* #,##0.00_);_([$€-2]* \(#,##0.00\);_([$€-2]* &quot;-&quot;??_)"/>
    <numFmt numFmtId="259" formatCode="_-* #,##0.00_-;\-* #,##0.00_-;_-* \-??_-;_-@_-"/>
    <numFmt numFmtId="260" formatCode="#,##0.00&quot; &quot;;&quot; (&quot;#,##0.00&quot;)&quot;;&quot; -&quot;#&quot; &quot;;@&quot; &quot;"/>
    <numFmt numFmtId="261" formatCode="_(\ #,##0.0_%_);_(\ \(#,##0.0_%\);_(\ &quot; - &quot;_%_);_(@_)"/>
    <numFmt numFmtId="262" formatCode="_(\ #,##0.0%_);_(\ \(#,##0.0%\);_(\ &quot; - &quot;\%_);_(@_)"/>
    <numFmt numFmtId="263" formatCode="\ #,##0.0_);\(#,##0.0\);&quot; - &quot;_);@_)"/>
    <numFmt numFmtId="264" formatCode="\ #,##0.00_);\(#,##0.00\);&quot; - &quot;_);@_)"/>
    <numFmt numFmtId="265" formatCode="\ #,##0.000_);\(#,##0.000\);&quot; - &quot;_);@_)"/>
    <numFmt numFmtId="266" formatCode="d\ mmmm\ yyyy"/>
    <numFmt numFmtId="267" formatCode="#,##0;[Red]\(#,##0\);0"/>
    <numFmt numFmtId="268" formatCode="&quot;Rs.&quot;#,##0.00_);\(&quot;Rs.&quot;#,##0.00\)"/>
    <numFmt numFmtId="269" formatCode="0.0_)"/>
    <numFmt numFmtId="270" formatCode="#.00"/>
    <numFmt numFmtId="271" formatCode="###0_);\(###0\)"/>
    <numFmt numFmtId="272" formatCode="General\ ;[Red]\(General\)"/>
    <numFmt numFmtId="273" formatCode="#,##0.0"/>
    <numFmt numFmtId="274" formatCode="#\ 0/0_)"/>
    <numFmt numFmtId="275" formatCode="#\ 0/8_)"/>
    <numFmt numFmtId="276" formatCode="#\ ?/?_)"/>
    <numFmt numFmtId="277" formatCode="#,##0;\(#,##0\)"/>
    <numFmt numFmtId="278" formatCode=";;;"/>
    <numFmt numFmtId="279" formatCode="#,##0.0000000_);\(#,##0.0000000\)"/>
    <numFmt numFmtId="280" formatCode="&quot;$&quot;#,##0_);\(&quot;$&quot;#,##0.0\)"/>
    <numFmt numFmtId="281" formatCode="#,##0.000"/>
    <numFmt numFmtId="282" formatCode="#,##0.0\x_);\(#,##0.0\x\);\-"/>
    <numFmt numFmtId="283" formatCode="#,##0.0_);[Red]\(#,##0.0\);&quot;N/A &quot;"/>
    <numFmt numFmtId="284" formatCode="#,##0.000;\(#,##0.000\)"/>
    <numFmt numFmtId="285" formatCode="#,##0.0_);[Red]\(#,##0.0\);&quot;--  &quot;"/>
    <numFmt numFmtId="286" formatCode="0.00_)"/>
    <numFmt numFmtId="287" formatCode="#,##0.000_);[Red]\(#,##0.000\)"/>
    <numFmt numFmtId="288" formatCode="#,##0.0_)\ \ ;[Red]\(#,##0.0\)\ \ "/>
    <numFmt numFmtId="289" formatCode="&quot;$&quot;#,##0.000_);\(&quot;$&quot;#,##0.000\)"/>
    <numFmt numFmtId="290" formatCode="#,##0.00&quot;x&quot;_);[Red]\(#,##0.00&quot;x&quot;\)"/>
    <numFmt numFmtId="291" formatCode="#,##0.00_)&quot; &quot;;[Red]\(#,##0.00\)&quot; &quot;"/>
    <numFmt numFmtId="292" formatCode="0.0%&quot;NetPPE/sales&quot;"/>
    <numFmt numFmtId="293" formatCode="0.0%&quot;NWI/Sls&quot;"/>
    <numFmt numFmtId="294" formatCode="0.0%_);\(0.0%\)"/>
    <numFmt numFmtId="295" formatCode="0.0%;[Red]\(0.0%\);&quot;--  &quot;"/>
    <numFmt numFmtId="296" formatCode="0.0%;[Red]\(0.0%\)"/>
    <numFmt numFmtId="297" formatCode="#,##0.00%"/>
    <numFmt numFmtId="298" formatCode="#,##0.00&quot; x&quot;"/>
    <numFmt numFmtId="299" formatCode="0.000%;;&quot;-- &quot;"/>
    <numFmt numFmtId="300" formatCode="0.000%_);\(0.000%\)"/>
    <numFmt numFmtId="301" formatCode="0%_);[Red]\(0%\)"/>
    <numFmt numFmtId="302" formatCode="0.00%_);[Red]\(0.00%\)"/>
    <numFmt numFmtId="303" formatCode="0.0&quot;%&quot;;\(0.0&quot;%&quot;\)"/>
    <numFmt numFmtId="304" formatCode="0.0%&quot;Sales&quot;"/>
    <numFmt numFmtId="305" formatCode="#,##0.0000;\(#,##0.0000\)"/>
    <numFmt numFmtId="306" formatCode="&quot;Proj &quot;0;;"/>
    <numFmt numFmtId="307" formatCode="_(0.00_);_(\(0.00\);_(* &quot;-&quot;??_);_(@_)"/>
    <numFmt numFmtId="308" formatCode="&quot;1 : &quot;#,##0.00_);[Red]\(&quot;1 : &quot;#,##0.00\)"/>
    <numFmt numFmtId="309" formatCode="[$$-409]#,##0.00;[Red]&quot;-&quot;[$$-409]#,##0.00"/>
    <numFmt numFmtId="310" formatCode="mm/dd/yy"/>
    <numFmt numFmtId="311" formatCode="0.00;[Red]0.00"/>
    <numFmt numFmtId="312" formatCode="#,##0.00\ &quot;€&quot;;[Red]\-#,##0.00\ &quot;€&quot;"/>
    <numFmt numFmtId="313" formatCode="#,##0_);\(#,##0\);\-_);&quot;–&quot;&quot; &quot;@"/>
    <numFmt numFmtId="314" formatCode="#,##0_);\(#,##0\);\-_);&quot;—&quot;&quot; &quot;@"/>
    <numFmt numFmtId="315" formatCode="\+0.00%\+"/>
    <numFmt numFmtId="316" formatCode="0.00%\)"/>
    <numFmt numFmtId="317" formatCode="#,##0.000\ \ \ ;\(#,##0.000\)\ \ "/>
    <numFmt numFmtId="318" formatCode="#,##0&quot;x&quot;_);\(#,##0&quot;x&quot;\)"/>
    <numFmt numFmtId="319" formatCode="#,##0.0&quot;x&quot;_);\(#,##0.0&quot;x&quot;\)"/>
    <numFmt numFmtId="320" formatCode="#,##0.00&quot;x&quot;_);\(#,##0.00&quot;x&quot;\)"/>
    <numFmt numFmtId="321" formatCode="0##0"/>
    <numFmt numFmtId="322" formatCode="_-&quot;£&quot;* #,##0_-;\-&quot;£&quot;* #,##0_-;_-&quot;£&quot;* &quot;-&quot;_-;_-@_-"/>
    <numFmt numFmtId="323" formatCode="_-&quot;£&quot;* #,##0.00_-;\-&quot;£&quot;* #,##0.00_-;_-&quot;£&quot;* &quot;-&quot;??_-;_-@_-"/>
    <numFmt numFmtId="324" formatCode="_(&quot;Yes&quot;_);_(&quot;No&quot;_);_(&quot;No&quot;_)"/>
    <numFmt numFmtId="325" formatCode="_-&quot;$&quot;* #,##0_-;\-&quot;$&quot;* #,##0_-;_-&quot;$&quot;* &quot;-&quot;_-;_-@_-"/>
    <numFmt numFmtId="326" formatCode="_-&quot;$&quot;* #,##0.00_-;\-&quot;$&quot;* #,##0.00_-;_-&quot;$&quot;* &quot;-&quot;??_-;_-@_-"/>
    <numFmt numFmtId="327" formatCode="&quot;\&quot;#,##0.00;[Red]&quot;\&quot;\-#,##0.00"/>
    <numFmt numFmtId="328" formatCode="&quot;\&quot;#,##0;[Red]&quot;\&quot;\-#,##0"/>
    <numFmt numFmtId="329" formatCode="#,##0\ &quot;BF&quot;;[Red]\-#,##0\ &quot;BF&quot;"/>
    <numFmt numFmtId="330" formatCode="[$-409]d\-mmm\-yy;@"/>
    <numFmt numFmtId="331" formatCode="0.0\ &quot;CUM&quot;"/>
    <numFmt numFmtId="332" formatCode="_(* #,##0.0_);_(* \(#,##0.0\);_(* &quot;-&quot;?_);_(@_)"/>
    <numFmt numFmtId="333" formatCode="&quot;Rs.&quot;\ #,##0.00"/>
  </numFmts>
  <fonts count="28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Narrow"/>
      <family val="2"/>
    </font>
    <font>
      <sz val="10"/>
      <name val="Times New Roman"/>
      <family val="1"/>
    </font>
    <font>
      <sz val="10"/>
      <name val="Helv"/>
      <charset val="204"/>
    </font>
    <font>
      <sz val="11"/>
      <color indexed="8"/>
      <name val="Calibri"/>
      <family val="2"/>
    </font>
    <font>
      <sz val="12"/>
      <color theme="1"/>
      <name val="Calibri"/>
      <family val="2"/>
      <scheme val="minor"/>
    </font>
    <font>
      <sz val="10"/>
      <name val="Mangal"/>
      <family val="2"/>
    </font>
    <font>
      <sz val="10"/>
      <color indexed="8"/>
      <name val="Arial"/>
      <family val="2"/>
    </font>
    <font>
      <sz val="14"/>
      <color theme="1"/>
      <name val="Calibri"/>
      <family val="2"/>
      <scheme val="minor"/>
    </font>
    <font>
      <b/>
      <sz val="14"/>
      <name val="Arial"/>
      <family val="2"/>
    </font>
    <font>
      <b/>
      <sz val="14"/>
      <name val="Calibri"/>
      <family val="2"/>
      <scheme val="minor"/>
    </font>
    <font>
      <sz val="14"/>
      <color indexed="63"/>
      <name val="Calibri"/>
      <family val="2"/>
      <scheme val="minor"/>
    </font>
    <font>
      <sz val="14"/>
      <name val="Calibri"/>
      <family val="2"/>
      <scheme val="minor"/>
    </font>
    <font>
      <b/>
      <u/>
      <sz val="14"/>
      <color indexed="63"/>
      <name val="Calibri"/>
      <family val="2"/>
      <scheme val="minor"/>
    </font>
    <font>
      <b/>
      <sz val="14"/>
      <color rgb="FFFF0000"/>
      <name val="Calibri"/>
      <family val="2"/>
      <scheme val="minor"/>
    </font>
    <font>
      <b/>
      <sz val="14"/>
      <color indexed="63"/>
      <name val="Calibri"/>
      <family val="2"/>
      <scheme val="minor"/>
    </font>
    <font>
      <sz val="14"/>
      <name val="Times New Roman"/>
      <family val="1"/>
    </font>
    <font>
      <b/>
      <sz val="14"/>
      <name val="Times New Roman"/>
      <family val="1"/>
    </font>
    <font>
      <sz val="14"/>
      <name val="Arial"/>
      <family val="2"/>
    </font>
    <font>
      <sz val="14"/>
      <color rgb="FFFF0000"/>
      <name val="Calibri"/>
      <family val="2"/>
      <scheme val="minor"/>
    </font>
    <font>
      <sz val="14"/>
      <color theme="1"/>
      <name val="Arial"/>
      <family val="2"/>
    </font>
    <font>
      <sz val="14"/>
      <name val="Century Gothic"/>
      <family val="2"/>
    </font>
    <font>
      <sz val="12"/>
      <color indexed="12"/>
      <name val="Times New Roman"/>
      <family val="1"/>
    </font>
    <font>
      <sz val="10"/>
      <color indexed="8"/>
      <name val="MS Sans Serif"/>
      <family val="2"/>
    </font>
    <font>
      <sz val="12"/>
      <name val="Times New Roman"/>
      <family val="1"/>
    </font>
    <font>
      <sz val="11"/>
      <name val="돋움"/>
      <charset val="129"/>
    </font>
    <font>
      <sz val="10"/>
      <color indexed="8"/>
      <name val="MS P????"/>
      <family val="3"/>
      <charset val="128"/>
    </font>
    <font>
      <b/>
      <sz val="10"/>
      <name val="Times New Roman"/>
      <family val="1"/>
    </font>
    <font>
      <sz val="10"/>
      <color indexed="12"/>
      <name val="Arial"/>
      <family val="2"/>
    </font>
    <font>
      <sz val="10"/>
      <name val="Helv"/>
      <family val="2"/>
    </font>
    <font>
      <sz val="10"/>
      <name val="Helv"/>
    </font>
    <font>
      <sz val="14"/>
      <name val="Terminal"/>
      <family val="3"/>
      <charset val="128"/>
    </font>
    <font>
      <b/>
      <sz val="10"/>
      <name val="Arial"/>
      <family val="2"/>
    </font>
    <font>
      <sz val="10"/>
      <name val="Arial"/>
      <family val="2"/>
      <charset val="204"/>
    </font>
    <font>
      <sz val="14"/>
      <name val="Terminal"/>
      <family val="3"/>
      <charset val="255"/>
    </font>
    <font>
      <sz val="10"/>
      <name val="Helv"/>
      <family val="2"/>
      <charset val="204"/>
    </font>
    <font>
      <sz val="11"/>
      <name val="??"/>
      <charset val="129"/>
    </font>
    <font>
      <sz val="11"/>
      <name val="돋움"/>
      <family val="3"/>
      <charset val="129"/>
    </font>
    <font>
      <sz val="11"/>
      <name val="돋움"/>
      <family val="2"/>
      <charset val="129"/>
    </font>
    <font>
      <b/>
      <sz val="22"/>
      <color indexed="18"/>
      <name val="Arial"/>
      <family val="2"/>
    </font>
    <font>
      <sz val="10"/>
      <name val="Univers Condensed"/>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3"/>
      <name val="Tms Rmn"/>
      <family val="1"/>
    </font>
    <font>
      <sz val="10"/>
      <name val="Calibri"/>
      <family val="2"/>
    </font>
    <font>
      <sz val="8"/>
      <name val="Helv"/>
    </font>
    <font>
      <sz val="11"/>
      <color indexed="9"/>
      <name val="Calibri"/>
      <family val="2"/>
    </font>
    <font>
      <sz val="14"/>
      <name val="AngsanaUPC"/>
      <family val="1"/>
    </font>
    <font>
      <b/>
      <sz val="11"/>
      <name val="Times New Roman"/>
      <family val="1"/>
    </font>
    <font>
      <sz val="11"/>
      <name val="Arial"/>
      <family val="2"/>
    </font>
    <font>
      <sz val="10"/>
      <color indexed="12"/>
      <name val="Times New Roman"/>
      <family val="1"/>
    </font>
    <font>
      <sz val="10"/>
      <name val="Vogue"/>
    </font>
    <font>
      <sz val="8"/>
      <name val="Tahoma"/>
      <family val="2"/>
    </font>
    <font>
      <sz val="16"/>
      <name val="Times New Roman"/>
      <family val="1"/>
    </font>
    <font>
      <sz val="8"/>
      <color indexed="12"/>
      <name val="Helv"/>
    </font>
    <font>
      <sz val="10"/>
      <name val="Geneva"/>
    </font>
    <font>
      <u/>
      <sz val="10"/>
      <name val="Times New Roman"/>
      <family val="1"/>
    </font>
    <font>
      <sz val="12"/>
      <color indexed="8"/>
      <name val="Times New Roman"/>
      <family val="1"/>
    </font>
    <font>
      <sz val="11"/>
      <color indexed="20"/>
      <name val="Calibri"/>
      <family val="2"/>
    </font>
    <font>
      <sz val="8"/>
      <name val="Times New Roman"/>
      <family val="1"/>
    </font>
    <font>
      <u/>
      <sz val="10"/>
      <name val="Tms Rmn"/>
    </font>
    <font>
      <sz val="12"/>
      <name val="Tms Rmn"/>
    </font>
    <font>
      <sz val="8"/>
      <name val="Verdana"/>
      <family val="2"/>
    </font>
    <font>
      <u/>
      <sz val="8"/>
      <name val="Tms Rmn"/>
    </font>
    <font>
      <b/>
      <sz val="10"/>
      <name val="Switzerland"/>
      <family val="2"/>
    </font>
    <font>
      <b/>
      <sz val="12"/>
      <name val="Switzerland"/>
      <family val="2"/>
    </font>
    <font>
      <b/>
      <sz val="8"/>
      <name val="Switzerland"/>
      <family val="2"/>
    </font>
    <font>
      <b/>
      <i/>
      <sz val="10"/>
      <name val="Switzerland"/>
      <family val="2"/>
    </font>
    <font>
      <b/>
      <i/>
      <sz val="12"/>
      <name val="Switzerland"/>
      <family val="2"/>
    </font>
    <font>
      <b/>
      <i/>
      <sz val="8"/>
      <name val="Switzerland"/>
      <family val="2"/>
    </font>
    <font>
      <b/>
      <sz val="12"/>
      <name val="Times New Roman"/>
      <family val="1"/>
    </font>
    <font>
      <b/>
      <sz val="10"/>
      <name val="MS Sans Serif"/>
      <family val="2"/>
    </font>
    <font>
      <i/>
      <sz val="8"/>
      <color indexed="12"/>
      <name val="Arial"/>
      <family val="2"/>
    </font>
    <font>
      <sz val="32"/>
      <color indexed="8"/>
      <name val="Times New Roman"/>
      <family val="1"/>
    </font>
    <font>
      <sz val="10"/>
      <name val="MS Sans Serif"/>
      <family val="2"/>
    </font>
    <font>
      <sz val="12"/>
      <name val="¹UAAA¼"/>
      <family val="3"/>
      <charset val="129"/>
    </font>
    <font>
      <sz val="12"/>
      <name val="¹ÙÅÁÃ¼"/>
      <charset val="129"/>
    </font>
    <font>
      <sz val="9"/>
      <name val="Times New Roman"/>
      <family val="1"/>
    </font>
    <font>
      <sz val="10"/>
      <name val="Courier"/>
      <family val="3"/>
    </font>
    <font>
      <sz val="10"/>
      <color indexed="8"/>
      <name val="Times New Roman"/>
      <family val="1"/>
    </font>
    <font>
      <b/>
      <sz val="11"/>
      <color indexed="52"/>
      <name val="Calibri"/>
      <family val="2"/>
    </font>
    <font>
      <b/>
      <sz val="10"/>
      <name val="Helv"/>
    </font>
    <font>
      <i/>
      <sz val="10"/>
      <name val="Arial"/>
      <family val="2"/>
    </font>
    <font>
      <u/>
      <sz val="12"/>
      <name val="Tms Rmn"/>
    </font>
    <font>
      <sz val="10"/>
      <color indexed="18"/>
      <name val="Times New Roman"/>
      <family val="1"/>
    </font>
    <font>
      <b/>
      <sz val="11"/>
      <color indexed="9"/>
      <name val="Calibri"/>
      <family val="2"/>
    </font>
    <font>
      <sz val="9"/>
      <name val="Arial Narrow"/>
      <family val="2"/>
    </font>
    <font>
      <b/>
      <sz val="8"/>
      <name val="Arial"/>
      <family val="2"/>
    </font>
    <font>
      <sz val="8"/>
      <name val="Arial"/>
      <family val="2"/>
    </font>
    <font>
      <b/>
      <sz val="13"/>
      <name val="Tms Rmn"/>
      <family val="1"/>
    </font>
    <font>
      <sz val="10"/>
      <name val="Tms Rmn"/>
    </font>
    <font>
      <sz val="11"/>
      <color indexed="8"/>
      <name val="Times New Roman"/>
      <family val="2"/>
    </font>
    <font>
      <sz val="10"/>
      <name val="Lohit Hindi"/>
      <family val="2"/>
    </font>
    <font>
      <sz val="11"/>
      <name val="Times New Roman"/>
      <family val="1"/>
    </font>
    <font>
      <sz val="10"/>
      <name val="MS Serif"/>
      <family val="1"/>
    </font>
    <font>
      <sz val="11"/>
      <name val="Courier"/>
      <family val="3"/>
    </font>
    <font>
      <sz val="14"/>
      <name val="Palatino"/>
      <family val="1"/>
    </font>
    <font>
      <sz val="16"/>
      <name val="Palatino"/>
      <family val="1"/>
    </font>
    <font>
      <sz val="32"/>
      <name val="Helvetica-Black"/>
    </font>
    <font>
      <b/>
      <u/>
      <sz val="11"/>
      <name val="Times New Roman"/>
      <family val="1"/>
    </font>
    <font>
      <sz val="12"/>
      <name val="Helv"/>
    </font>
    <font>
      <sz val="1"/>
      <color indexed="8"/>
      <name val="Courier"/>
      <family val="3"/>
    </font>
    <font>
      <sz val="8"/>
      <color indexed="12"/>
      <name val="Arial"/>
      <family val="2"/>
    </font>
    <font>
      <b/>
      <sz val="12"/>
      <name val="Arial Narrow"/>
      <family val="2"/>
    </font>
    <font>
      <sz val="10"/>
      <name val="Century Gothic"/>
      <family val="2"/>
    </font>
    <font>
      <i/>
      <sz val="10"/>
      <color indexed="12"/>
      <name val="Times New Roman"/>
      <family val="1"/>
    </font>
    <font>
      <sz val="12"/>
      <name val="Times"/>
      <family val="1"/>
    </font>
    <font>
      <b/>
      <sz val="10"/>
      <color indexed="8"/>
      <name val="Courier New"/>
      <family val="3"/>
    </font>
    <font>
      <sz val="10"/>
      <color indexed="16"/>
      <name val="MS Serif"/>
      <family val="1"/>
    </font>
    <font>
      <sz val="10"/>
      <name val="Arial Narrow"/>
      <family val="2"/>
    </font>
    <font>
      <i/>
      <sz val="11"/>
      <color indexed="23"/>
      <name val="Calibri"/>
      <family val="2"/>
      <charset val="1"/>
    </font>
    <font>
      <sz val="10"/>
      <color rgb="FF000000"/>
      <name val="Arial1"/>
    </font>
    <font>
      <i/>
      <sz val="11"/>
      <color indexed="23"/>
      <name val="Calibri"/>
      <family val="2"/>
    </font>
    <font>
      <i/>
      <sz val="10"/>
      <name val="Arial Narrow"/>
      <family val="2"/>
    </font>
    <font>
      <b/>
      <sz val="10"/>
      <color indexed="32"/>
      <name val="Arial Narrow"/>
      <family val="2"/>
    </font>
    <font>
      <i/>
      <sz val="10"/>
      <color indexed="32"/>
      <name val="Arial Narrow"/>
      <family val="2"/>
    </font>
    <font>
      <b/>
      <sz val="12"/>
      <color indexed="55"/>
      <name val="Arial"/>
      <family val="2"/>
    </font>
    <font>
      <b/>
      <i/>
      <sz val="9.5"/>
      <name val="Times New Roman"/>
      <family val="1"/>
    </font>
    <font>
      <sz val="10"/>
      <color indexed="32"/>
      <name val="Arial Narrow"/>
      <family val="2"/>
    </font>
    <font>
      <sz val="12"/>
      <name val="Arial"/>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u/>
      <sz val="11"/>
      <color indexed="12"/>
      <name val="Book Antiqua"/>
      <family val="1"/>
    </font>
    <font>
      <sz val="6"/>
      <color indexed="23"/>
      <name val="Helvetica-Black"/>
    </font>
    <font>
      <sz val="9.5"/>
      <color indexed="23"/>
      <name val="Helvetica-Black"/>
    </font>
    <font>
      <sz val="7"/>
      <name val="Palatino"/>
      <family val="1"/>
    </font>
    <font>
      <sz val="10"/>
      <color indexed="10"/>
      <name val="Arial"/>
      <family val="2"/>
    </font>
    <font>
      <b/>
      <sz val="12"/>
      <color indexed="53"/>
      <name val="Times New Roman"/>
      <family val="1"/>
    </font>
    <font>
      <sz val="11"/>
      <name val="Book Antiqua"/>
      <family val="1"/>
    </font>
    <font>
      <sz val="11"/>
      <color indexed="17"/>
      <name val="Calibri"/>
      <family val="2"/>
    </font>
    <font>
      <b/>
      <sz val="9"/>
      <name val="Arial"/>
      <family val="2"/>
    </font>
    <font>
      <sz val="8"/>
      <name val="Arial Narrow"/>
      <family val="2"/>
    </font>
    <font>
      <sz val="12"/>
      <color indexed="9"/>
      <name val="Times New Roman"/>
      <family val="1"/>
    </font>
    <font>
      <sz val="24"/>
      <color indexed="8"/>
      <name val="TimesNewRomanPS"/>
      <family val="1"/>
    </font>
    <font>
      <sz val="18"/>
      <color indexed="8"/>
      <name val="Times New Roman"/>
      <family val="1"/>
    </font>
    <font>
      <b/>
      <sz val="10"/>
      <name val="Century Gothic"/>
      <family val="2"/>
    </font>
    <font>
      <sz val="6"/>
      <name val="Palatino"/>
      <family val="1"/>
    </font>
    <font>
      <b/>
      <sz val="8"/>
      <color indexed="8"/>
      <name val="Tahoma"/>
      <family val="2"/>
    </font>
    <font>
      <b/>
      <sz val="12"/>
      <name val="Arial"/>
      <family val="2"/>
    </font>
    <font>
      <b/>
      <i/>
      <sz val="16"/>
      <color rgb="FF000000"/>
      <name val="Arial1"/>
    </font>
    <font>
      <b/>
      <sz val="15"/>
      <color indexed="56"/>
      <name val="Calibri"/>
      <family val="2"/>
    </font>
    <font>
      <sz val="10"/>
      <name val="Helvetica-Black"/>
    </font>
    <font>
      <sz val="28"/>
      <name val="Helvetica-Black"/>
    </font>
    <font>
      <b/>
      <sz val="13"/>
      <color indexed="56"/>
      <name val="Calibri"/>
      <family val="2"/>
    </font>
    <font>
      <sz val="10"/>
      <name val="Palatino"/>
    </font>
    <font>
      <sz val="18"/>
      <name val="Palatino"/>
      <family val="1"/>
    </font>
    <font>
      <b/>
      <sz val="11"/>
      <color indexed="56"/>
      <name val="Calibri"/>
      <family val="2"/>
    </font>
    <font>
      <i/>
      <sz val="14"/>
      <name val="Palatino"/>
      <family val="1"/>
    </font>
    <font>
      <b/>
      <sz val="18"/>
      <name val="Arial"/>
      <family val="2"/>
    </font>
    <font>
      <sz val="24"/>
      <color indexed="8"/>
      <name val="Times New Roman"/>
      <family val="1"/>
    </font>
    <font>
      <u/>
      <sz val="10"/>
      <color indexed="12"/>
      <name val="Arial"/>
      <family val="2"/>
    </font>
    <font>
      <u/>
      <sz val="9"/>
      <color indexed="12"/>
      <name val="Arial"/>
      <family val="2"/>
    </font>
    <font>
      <sz val="12"/>
      <color indexed="48"/>
      <name val="Times New Roman"/>
      <family val="1"/>
    </font>
    <font>
      <sz val="10"/>
      <color indexed="47"/>
      <name val="Arial"/>
      <family val="2"/>
    </font>
    <font>
      <sz val="11"/>
      <color indexed="48"/>
      <name val="Times New Roman"/>
      <family val="1"/>
    </font>
    <font>
      <sz val="11"/>
      <color indexed="62"/>
      <name val="Calibri"/>
      <family val="2"/>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12"/>
      <color indexed="10"/>
      <name val="Times New Roman"/>
      <family val="1"/>
    </font>
    <font>
      <b/>
      <sz val="14"/>
      <name val="Helv"/>
    </font>
    <font>
      <b/>
      <u val="double"/>
      <sz val="12"/>
      <name val="Times New Roman"/>
      <family val="1"/>
    </font>
    <font>
      <b/>
      <u val="double"/>
      <sz val="11"/>
      <name val="Times New Roman"/>
      <family val="1"/>
    </font>
    <font>
      <sz val="11"/>
      <color indexed="52"/>
      <name val="Calibri"/>
      <family val="2"/>
    </font>
    <font>
      <sz val="8"/>
      <color indexed="8"/>
      <name val="Helv"/>
    </font>
    <font>
      <sz val="10"/>
      <color indexed="20"/>
      <name val="Times New Roman"/>
      <family val="1"/>
    </font>
    <font>
      <b/>
      <sz val="11"/>
      <name val="Helv"/>
    </font>
    <font>
      <sz val="11"/>
      <color indexed="60"/>
      <name val="Calibri"/>
      <family val="2"/>
    </font>
    <font>
      <sz val="7"/>
      <name val="Small Fonts"/>
      <family val="2"/>
    </font>
    <font>
      <b/>
      <sz val="11"/>
      <color indexed="23"/>
      <name val="Verdana"/>
      <family val="2"/>
    </font>
    <font>
      <b/>
      <i/>
      <sz val="16"/>
      <name val="Helv"/>
    </font>
    <font>
      <sz val="10"/>
      <name val="Verdana"/>
      <family val="2"/>
    </font>
    <font>
      <b/>
      <i/>
      <sz val="14"/>
      <name val="Times New Roman"/>
      <family val="1"/>
    </font>
    <font>
      <sz val="9"/>
      <name val="Arial"/>
      <family val="2"/>
    </font>
    <font>
      <sz val="11"/>
      <color rgb="FF000000"/>
      <name val="Arial1"/>
    </font>
    <font>
      <sz val="11"/>
      <color rgb="FF000000"/>
      <name val="Calibri"/>
      <family val="2"/>
    </font>
    <font>
      <sz val="12"/>
      <name val="Book Antiqua"/>
      <family val="1"/>
    </font>
    <font>
      <sz val="11"/>
      <color theme="1"/>
      <name val="Times New Roman"/>
      <family val="2"/>
    </font>
    <font>
      <sz val="10"/>
      <name val="Courier New"/>
      <family val="3"/>
    </font>
    <font>
      <sz val="10"/>
      <color theme="1"/>
      <name val="Calibri"/>
      <family val="2"/>
      <scheme val="minor"/>
    </font>
    <font>
      <sz val="10"/>
      <color indexed="22"/>
      <name val="Arial"/>
      <family val="2"/>
    </font>
    <font>
      <sz val="10"/>
      <color indexed="10"/>
      <name val="Helv"/>
    </font>
    <font>
      <sz val="11"/>
      <color indexed="8"/>
      <name val="Times New Roman"/>
      <family val="1"/>
    </font>
    <font>
      <sz val="8"/>
      <name val="Helvetica"/>
      <family val="2"/>
    </font>
    <font>
      <b/>
      <sz val="11"/>
      <color indexed="63"/>
      <name val="Calibri"/>
      <family val="2"/>
    </font>
    <font>
      <i/>
      <sz val="10"/>
      <name val="Times New Roman"/>
      <family val="1"/>
    </font>
    <font>
      <i/>
      <sz val="8"/>
      <name val="Arial"/>
      <family val="2"/>
    </font>
    <font>
      <b/>
      <sz val="10"/>
      <name val="Arial CE"/>
      <family val="2"/>
      <charset val="238"/>
    </font>
    <font>
      <sz val="7"/>
      <color indexed="10"/>
      <name val="Helv"/>
    </font>
    <font>
      <sz val="8"/>
      <color indexed="10"/>
      <name val="Arial"/>
      <family val="2"/>
    </font>
    <font>
      <sz val="9"/>
      <color indexed="10"/>
      <name val="Arial"/>
      <family val="2"/>
    </font>
    <font>
      <b/>
      <i/>
      <u/>
      <sz val="11"/>
      <color rgb="FF000000"/>
      <name val="Arial1"/>
    </font>
    <font>
      <b/>
      <i/>
      <sz val="8"/>
      <name val="Arial"/>
      <family val="2"/>
    </font>
    <font>
      <sz val="10"/>
      <color indexed="12"/>
      <name val="TimesNewRomanPS"/>
      <family val="1"/>
    </font>
    <font>
      <b/>
      <u/>
      <sz val="10"/>
      <color indexed="18"/>
      <name val="Century Gothic"/>
      <family val="2"/>
    </font>
    <font>
      <sz val="10"/>
      <name val="TimesNewRomanPS"/>
      <family val="1"/>
    </font>
    <font>
      <b/>
      <sz val="18"/>
      <color indexed="8"/>
      <name val="Cambria"/>
      <family val="1"/>
    </font>
    <font>
      <u/>
      <sz val="9"/>
      <color indexed="36"/>
      <name val="Arial"/>
      <family val="2"/>
    </font>
    <font>
      <b/>
      <sz val="12"/>
      <color indexed="8"/>
      <name val="Times New Roman"/>
      <family val="1"/>
    </font>
    <font>
      <sz val="8"/>
      <color indexed="8"/>
      <name val="Tahoma"/>
      <family val="2"/>
    </font>
    <font>
      <b/>
      <i/>
      <sz val="8"/>
      <color indexed="8"/>
      <name val="Tahoma"/>
      <family val="2"/>
    </font>
    <font>
      <b/>
      <sz val="16"/>
      <color indexed="8"/>
      <name val="Tahoma"/>
      <family val="2"/>
    </font>
    <font>
      <b/>
      <sz val="9"/>
      <color indexed="63"/>
      <name val="Tahoma"/>
      <family val="2"/>
    </font>
    <font>
      <b/>
      <sz val="12"/>
      <color indexed="18"/>
      <name val="Times New Roman"/>
      <family val="1"/>
    </font>
    <font>
      <b/>
      <sz val="8"/>
      <color indexed="8"/>
      <name val="Helv"/>
    </font>
    <font>
      <sz val="9"/>
      <name val="Helvetica-Black"/>
    </font>
    <font>
      <b/>
      <sz val="12"/>
      <name val="Tms Rmn"/>
    </font>
    <font>
      <sz val="7"/>
      <name val="Arial"/>
      <family val="2"/>
    </font>
    <font>
      <sz val="24"/>
      <color indexed="13"/>
      <name val="Helv"/>
    </font>
    <font>
      <u/>
      <sz val="7"/>
      <name val="Tms Rmn"/>
    </font>
    <font>
      <b/>
      <sz val="18"/>
      <color indexed="56"/>
      <name val="Cambria"/>
      <family val="2"/>
    </font>
    <font>
      <b/>
      <i/>
      <sz val="12"/>
      <name val="Times New Roman"/>
      <family val="1"/>
    </font>
    <font>
      <b/>
      <sz val="14"/>
      <color indexed="48"/>
      <name val="Albertus Medium"/>
      <family val="2"/>
    </font>
    <font>
      <b/>
      <sz val="10"/>
      <name val="Britannic Bold"/>
      <family val="2"/>
    </font>
    <font>
      <b/>
      <sz val="10"/>
      <name val="Univers Condensed"/>
      <family val="2"/>
    </font>
    <font>
      <b/>
      <u/>
      <sz val="16"/>
      <name val="Times New Roman"/>
      <family val="1"/>
    </font>
    <font>
      <i/>
      <sz val="10"/>
      <color indexed="12"/>
      <name val="Tms Rmn"/>
    </font>
    <font>
      <b/>
      <sz val="10"/>
      <color indexed="8"/>
      <name val="Tms Rmn"/>
    </font>
    <font>
      <b/>
      <sz val="11"/>
      <color indexed="8"/>
      <name val="Calibri"/>
      <family val="2"/>
    </font>
    <font>
      <b/>
      <i/>
      <sz val="12"/>
      <name val="Tms Rmn"/>
    </font>
    <font>
      <sz val="11"/>
      <color indexed="10"/>
      <name val="Calibri"/>
      <family val="2"/>
    </font>
    <font>
      <u/>
      <sz val="11"/>
      <color indexed="12"/>
      <name val="ＭＳ Ｐゴシック"/>
      <family val="2"/>
      <charset val="128"/>
    </font>
    <font>
      <sz val="14"/>
      <name val="뼻뮝"/>
      <family val="3"/>
      <charset val="129"/>
    </font>
    <font>
      <sz val="12"/>
      <name val="뼻뮝"/>
      <family val="1"/>
      <charset val="129"/>
    </font>
    <font>
      <sz val="12"/>
      <name val="바탕체"/>
      <family val="1"/>
      <charset val="129"/>
    </font>
    <font>
      <sz val="10"/>
      <name val="굴림체"/>
      <family val="3"/>
      <charset val="129"/>
    </font>
    <font>
      <sz val="12"/>
      <name val="宋体"/>
      <charset val="134"/>
    </font>
    <font>
      <sz val="11"/>
      <name val="ＭＳ Ｐゴシック"/>
      <family val="3"/>
      <charset val="128"/>
    </font>
    <font>
      <sz val="11"/>
      <name val="Century Gothic"/>
      <family val="2"/>
    </font>
    <font>
      <sz val="12"/>
      <name val="Century Gothic"/>
      <family val="2"/>
    </font>
    <font>
      <b/>
      <sz val="16"/>
      <color indexed="8"/>
      <name val="Century Gothic"/>
      <family val="2"/>
    </font>
    <font>
      <b/>
      <sz val="18"/>
      <name val="Century Gothic"/>
      <family val="2"/>
    </font>
    <font>
      <b/>
      <sz val="16"/>
      <name val="Century Gothic"/>
      <family val="2"/>
    </font>
    <font>
      <b/>
      <sz val="11"/>
      <name val="Arial"/>
      <family val="2"/>
    </font>
    <font>
      <b/>
      <sz val="14"/>
      <color theme="1"/>
      <name val="Calibri"/>
      <family val="2"/>
      <scheme val="minor"/>
    </font>
    <font>
      <b/>
      <sz val="12"/>
      <color theme="1"/>
      <name val="Calibri"/>
      <family val="2"/>
      <scheme val="minor"/>
    </font>
    <font>
      <b/>
      <sz val="16"/>
      <color theme="1"/>
      <name val="Calibri"/>
      <family val="2"/>
      <scheme val="minor"/>
    </font>
    <font>
      <b/>
      <sz val="16"/>
      <color theme="1"/>
      <name val="Times New Roman"/>
      <family val="1"/>
    </font>
    <font>
      <sz val="16"/>
      <name val="Century Gothic"/>
      <family val="2"/>
    </font>
    <font>
      <sz val="16"/>
      <color indexed="8"/>
      <name val="Century Gothic"/>
      <family val="2"/>
    </font>
    <font>
      <sz val="10"/>
      <name val="Arial"/>
      <family val="2"/>
    </font>
    <font>
      <b/>
      <sz val="14"/>
      <color indexed="8"/>
      <name val="Century Gothic"/>
      <family val="2"/>
    </font>
    <font>
      <sz val="16"/>
      <color theme="1"/>
      <name val="Times New Roman"/>
      <family val="1"/>
    </font>
    <font>
      <b/>
      <u/>
      <sz val="12"/>
      <name val="Arial"/>
      <family val="2"/>
    </font>
    <font>
      <b/>
      <sz val="10"/>
      <color theme="1"/>
      <name val="Calibri"/>
      <family val="2"/>
      <scheme val="minor"/>
    </font>
    <font>
      <b/>
      <i/>
      <sz val="14"/>
      <color theme="1"/>
      <name val="Calibri"/>
      <family val="2"/>
      <scheme val="minor"/>
    </font>
    <font>
      <b/>
      <sz val="18"/>
      <color theme="1"/>
      <name val="Times New Roman"/>
      <family val="1"/>
    </font>
    <font>
      <sz val="11"/>
      <color rgb="FFFF0000"/>
      <name val="Calibri"/>
      <family val="2"/>
      <scheme val="minor"/>
    </font>
    <font>
      <i/>
      <sz val="14"/>
      <color theme="1"/>
      <name val="Calibri"/>
      <family val="2"/>
      <scheme val="minor"/>
    </font>
    <font>
      <b/>
      <sz val="14"/>
      <color theme="1"/>
      <name val="Times New Roman"/>
      <family val="1"/>
    </font>
    <font>
      <b/>
      <u/>
      <sz val="18"/>
      <name val="Arial"/>
      <family val="2"/>
    </font>
    <font>
      <u/>
      <sz val="18"/>
      <name val="Arial"/>
      <family val="2"/>
    </font>
    <font>
      <b/>
      <sz val="18"/>
      <color theme="1"/>
      <name val="Calibri"/>
      <family val="2"/>
      <scheme val="minor"/>
    </font>
    <font>
      <b/>
      <sz val="20"/>
      <color theme="1"/>
      <name val="Calibri"/>
      <family val="2"/>
      <scheme val="minor"/>
    </font>
    <font>
      <sz val="16"/>
      <color theme="1"/>
      <name val="Calibri"/>
      <family val="2"/>
      <scheme val="minor"/>
    </font>
    <font>
      <b/>
      <sz val="20"/>
      <color indexed="63"/>
      <name val="Calibri"/>
      <family val="2"/>
      <scheme val="minor"/>
    </font>
    <font>
      <b/>
      <sz val="11"/>
      <color rgb="FFFF0000"/>
      <name val="Calibri"/>
      <family val="2"/>
      <scheme val="minor"/>
    </font>
    <font>
      <sz val="16"/>
      <color rgb="FFFF0000"/>
      <name val="Century Gothic"/>
      <family val="2"/>
    </font>
    <font>
      <b/>
      <sz val="20"/>
      <name val="Century Gothic"/>
      <family val="2"/>
    </font>
    <font>
      <b/>
      <u/>
      <sz val="18"/>
      <color indexed="63"/>
      <name val="Calibri"/>
      <family val="2"/>
      <scheme val="minor"/>
    </font>
    <font>
      <b/>
      <sz val="12"/>
      <color rgb="FFFF0000"/>
      <name val="Calibri"/>
      <family val="2"/>
      <scheme val="minor"/>
    </font>
    <font>
      <b/>
      <u/>
      <sz val="14"/>
      <name val="Arial"/>
      <family val="2"/>
    </font>
    <font>
      <b/>
      <sz val="12"/>
      <name val="Calibri"/>
      <family val="2"/>
      <scheme val="minor"/>
    </font>
    <font>
      <sz val="12"/>
      <color indexed="63"/>
      <name val="Calibri"/>
      <family val="2"/>
      <scheme val="minor"/>
    </font>
    <font>
      <sz val="12"/>
      <name val="Calibri"/>
      <family val="2"/>
      <scheme val="minor"/>
    </font>
    <font>
      <b/>
      <u/>
      <sz val="12"/>
      <color indexed="63"/>
      <name val="Calibri"/>
      <family val="2"/>
    </font>
    <font>
      <sz val="12"/>
      <color indexed="63"/>
      <name val="Calibri"/>
      <family val="2"/>
    </font>
    <font>
      <b/>
      <sz val="12"/>
      <color indexed="63"/>
      <name val="Calibri"/>
      <family val="2"/>
      <scheme val="minor"/>
    </font>
    <font>
      <sz val="12"/>
      <color rgb="FFFF0000"/>
      <name val="Calibri"/>
      <family val="2"/>
      <scheme val="minor"/>
    </font>
    <font>
      <b/>
      <sz val="12"/>
      <name val="Calibri"/>
      <family val="2"/>
    </font>
    <font>
      <sz val="12"/>
      <name val="Calibri"/>
      <family val="2"/>
    </font>
    <font>
      <b/>
      <sz val="18"/>
      <color indexed="63"/>
      <name val="Calibri"/>
      <family val="2"/>
    </font>
    <font>
      <b/>
      <sz val="20"/>
      <color indexed="63"/>
      <name val="Calibri"/>
      <family val="2"/>
    </font>
    <font>
      <sz val="9"/>
      <color indexed="81"/>
      <name val="Tahoma"/>
      <family val="2"/>
    </font>
    <font>
      <b/>
      <sz val="9"/>
      <color indexed="81"/>
      <name val="Tahoma"/>
      <family val="2"/>
    </font>
  </fonts>
  <fills count="9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9"/>
      </patternFill>
    </fill>
    <fill>
      <patternFill patternType="solid">
        <fgColor indexed="54"/>
        <bgColor indexed="54"/>
      </patternFill>
    </fill>
    <fill>
      <patternFill patternType="solid">
        <fgColor indexed="25"/>
        <bgColor indexed="25"/>
      </patternFill>
    </fill>
    <fill>
      <patternFill patternType="solid">
        <fgColor indexed="55"/>
        <bgColor indexed="5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0"/>
        <bgColor indexed="21"/>
      </patternFill>
    </fill>
    <fill>
      <patternFill patternType="solid">
        <fgColor indexed="29"/>
        <bgColor indexed="45"/>
      </patternFill>
    </fill>
    <fill>
      <patternFill patternType="solid">
        <fgColor indexed="11"/>
        <bgColor indexed="49"/>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45"/>
        <bgColor indexed="29"/>
      </patternFill>
    </fill>
    <fill>
      <patternFill patternType="solid">
        <fgColor indexed="39"/>
        <bgColor indexed="64"/>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0"/>
        <bgColor indexed="64"/>
      </patternFill>
    </fill>
    <fill>
      <patternFill patternType="mediumGray">
        <fgColor indexed="22"/>
      </patternFill>
    </fill>
    <fill>
      <patternFill patternType="lightGray">
        <fgColor indexed="13"/>
        <bgColor indexed="9"/>
      </patternFill>
    </fill>
    <fill>
      <patternFill patternType="lightGray">
        <fgColor indexed="13"/>
        <bgColor indexed="13"/>
      </patternFill>
    </fill>
    <fill>
      <patternFill patternType="solid">
        <fgColor indexed="26"/>
        <bgColor indexed="64"/>
      </patternFill>
    </fill>
    <fill>
      <patternFill patternType="solid">
        <fgColor indexed="51"/>
        <bgColor indexed="64"/>
      </patternFill>
    </fill>
    <fill>
      <patternFill patternType="solid">
        <fgColor indexed="27"/>
        <bgColor indexed="24"/>
      </patternFill>
    </fill>
    <fill>
      <patternFill patternType="solid">
        <fgColor indexed="26"/>
        <bgColor indexed="41"/>
      </patternFill>
    </fill>
    <fill>
      <patternFill patternType="solid">
        <fgColor indexed="42"/>
        <bgColor indexed="27"/>
      </patternFill>
    </fill>
    <fill>
      <patternFill patternType="darkGray">
        <fgColor indexed="22"/>
        <bgColor indexed="13"/>
      </patternFill>
    </fill>
    <fill>
      <patternFill patternType="solid">
        <fgColor indexed="22"/>
        <bgColor indexed="64"/>
      </patternFill>
    </fill>
    <fill>
      <patternFill patternType="solid">
        <fgColor indexed="47"/>
        <bgColor indexed="22"/>
      </patternFill>
    </fill>
    <fill>
      <patternFill patternType="solid">
        <fgColor indexed="13"/>
      </patternFill>
    </fill>
    <fill>
      <patternFill patternType="mediumGray">
        <fgColor indexed="9"/>
        <bgColor indexed="22"/>
      </patternFill>
    </fill>
    <fill>
      <patternFill patternType="solid">
        <fgColor indexed="43"/>
        <bgColor indexed="26"/>
      </patternFill>
    </fill>
    <fill>
      <patternFill patternType="solid">
        <fgColor indexed="21"/>
        <bgColor indexed="64"/>
      </patternFill>
    </fill>
    <fill>
      <patternFill patternType="solid">
        <fgColor indexed="26"/>
      </patternFill>
    </fill>
    <fill>
      <patternFill patternType="solid">
        <fgColor indexed="26"/>
        <bgColor indexed="9"/>
      </patternFill>
    </fill>
    <fill>
      <patternFill patternType="solid">
        <fgColor indexed="32"/>
        <bgColor indexed="64"/>
      </patternFill>
    </fill>
    <fill>
      <patternFill patternType="solid">
        <fgColor indexed="47"/>
        <bgColor indexed="64"/>
      </patternFill>
    </fill>
    <fill>
      <patternFill patternType="solid">
        <fgColor indexed="22"/>
        <bgColor indexed="22"/>
      </patternFill>
    </fill>
    <fill>
      <patternFill patternType="solid">
        <fgColor indexed="38"/>
        <bgColor indexed="64"/>
      </patternFill>
    </fill>
    <fill>
      <patternFill patternType="solid">
        <fgColor indexed="41"/>
        <bgColor indexed="64"/>
      </patternFill>
    </fill>
    <fill>
      <patternFill patternType="solid">
        <fgColor indexed="31"/>
        <bgColor indexed="31"/>
      </patternFill>
    </fill>
    <fill>
      <patternFill patternType="solid">
        <fgColor indexed="62"/>
        <bgColor indexed="64"/>
      </patternFill>
    </fill>
    <fill>
      <patternFill patternType="solid">
        <fgColor indexed="10"/>
        <bgColor indexed="64"/>
      </patternFill>
    </fill>
    <fill>
      <patternFill patternType="solid">
        <fgColor indexed="61"/>
        <bgColor indexed="64"/>
      </patternFill>
    </fill>
    <fill>
      <patternFill patternType="solid">
        <fgColor indexed="59"/>
        <bgColor indexed="64"/>
      </patternFill>
    </fill>
    <fill>
      <patternFill patternType="mediumGray">
        <fgColor indexed="22"/>
        <bgColor indexed="9"/>
      </patternFill>
    </fill>
    <fill>
      <patternFill patternType="solid">
        <fgColor indexed="12"/>
      </patternFill>
    </fill>
    <fill>
      <patternFill patternType="solid">
        <fgColor indexed="22"/>
        <bgColor indexed="9"/>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4"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hair">
        <color indexed="8"/>
      </top>
      <bottom style="hair">
        <color indexed="8"/>
      </bottom>
      <diagonal/>
    </border>
    <border>
      <left/>
      <right/>
      <top/>
      <bottom style="medium">
        <color indexed="18"/>
      </bottom>
      <diagonal/>
    </border>
    <border>
      <left style="thin">
        <color indexed="22"/>
      </left>
      <right style="thin">
        <color indexed="23"/>
      </right>
      <top style="thin">
        <color indexed="22"/>
      </top>
      <bottom style="thin">
        <color indexed="23"/>
      </bottom>
      <diagonal/>
    </border>
    <border>
      <left style="thin">
        <color auto="1"/>
      </left>
      <right style="thin">
        <color auto="1"/>
      </right>
      <top/>
      <bottom style="hair">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medium">
        <color indexed="64"/>
      </bottom>
      <diagonal/>
    </border>
    <border>
      <left/>
      <right/>
      <top/>
      <bottom style="thin">
        <color indexed="22"/>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medium">
        <color indexed="64"/>
      </left>
      <right/>
      <top/>
      <bottom/>
      <diagonal/>
    </border>
    <border>
      <left style="thin">
        <color indexed="23"/>
      </left>
      <right style="thin">
        <color indexed="23"/>
      </right>
      <top/>
      <bottom/>
      <diagonal/>
    </border>
    <border>
      <left style="medium">
        <color indexed="18"/>
      </left>
      <right style="medium">
        <color indexed="18"/>
      </right>
      <top style="medium">
        <color indexed="18"/>
      </top>
      <bottom style="medium">
        <color indexed="1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right/>
      <top style="thin">
        <color indexed="32"/>
      </top>
      <bottom style="thin">
        <color indexed="32"/>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tted">
        <color indexed="64"/>
      </left>
      <right style="dotted">
        <color indexed="64"/>
      </right>
      <top style="dotted">
        <color indexed="64"/>
      </top>
      <bottom style="dotted">
        <color indexed="64"/>
      </bottom>
      <diagonal/>
    </border>
    <border>
      <left/>
      <right/>
      <top/>
      <bottom style="double">
        <color indexed="52"/>
      </bottom>
      <diagonal/>
    </border>
    <border>
      <left/>
      <right/>
      <top style="thin">
        <color indexed="64"/>
      </top>
      <bottom style="double">
        <color indexed="64"/>
      </bottom>
      <diagonal/>
    </border>
    <border>
      <left/>
      <right/>
      <top/>
      <bottom style="hair">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hair">
        <color indexed="64"/>
      </top>
      <bottom style="hair">
        <color indexed="64"/>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diagonal/>
    </border>
    <border>
      <left/>
      <right/>
      <top style="double">
        <color indexed="64"/>
      </top>
      <bottom/>
      <diagonal/>
    </border>
    <border>
      <left style="thin">
        <color indexed="60"/>
      </left>
      <right style="thin">
        <color indexed="60"/>
      </right>
      <top style="thin">
        <color indexed="60"/>
      </top>
      <bottom style="thin">
        <color indexed="60"/>
      </bottom>
      <diagonal/>
    </border>
    <border>
      <left style="hair">
        <color indexed="64"/>
      </left>
      <right style="hair">
        <color indexed="64"/>
      </right>
      <top style="double">
        <color indexed="64"/>
      </top>
      <bottom/>
      <diagonal/>
    </border>
    <border>
      <left/>
      <right/>
      <top/>
      <bottom style="double">
        <color indexed="64"/>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indexed="64"/>
      </bottom>
      <diagonal/>
    </border>
    <border>
      <left style="thin">
        <color indexed="64"/>
      </left>
      <right style="thin">
        <color indexed="64"/>
      </right>
      <top/>
      <bottom style="thin">
        <color theme="2" tint="-0.499984740745262"/>
      </bottom>
      <diagonal/>
    </border>
    <border>
      <left style="thin">
        <color indexed="64"/>
      </left>
      <right style="thin">
        <color indexed="64"/>
      </right>
      <top style="thin">
        <color theme="2" tint="-0.499984740745262"/>
      </top>
      <bottom/>
      <diagonal/>
    </border>
    <border>
      <left style="thin">
        <color indexed="64"/>
      </left>
      <right/>
      <top style="thin">
        <color theme="2" tint="-0.499984740745262"/>
      </top>
      <bottom style="thin">
        <color theme="2" tint="-0.499984740745262"/>
      </bottom>
      <diagonal/>
    </border>
    <border>
      <left/>
      <right style="thin">
        <color indexed="64"/>
      </right>
      <top style="thin">
        <color theme="2" tint="-0.499984740745262"/>
      </top>
      <bottom style="thin">
        <color theme="2" tint="-0.499984740745262"/>
      </bottom>
      <diagonal/>
    </border>
    <border>
      <left style="thin">
        <color indexed="64"/>
      </left>
      <right/>
      <top style="thin">
        <color theme="2" tint="-0.499984740745262"/>
      </top>
      <bottom style="thin">
        <color indexed="64"/>
      </bottom>
      <diagonal/>
    </border>
    <border>
      <left/>
      <right style="thin">
        <color indexed="64"/>
      </right>
      <top style="thin">
        <color theme="2" tint="-0.499984740745262"/>
      </top>
      <bottom style="thin">
        <color indexed="64"/>
      </bottom>
      <diagonal/>
    </border>
    <border>
      <left style="thin">
        <color indexed="64"/>
      </left>
      <right style="thin">
        <color auto="1"/>
      </right>
      <top style="thin">
        <color indexed="64"/>
      </top>
      <bottom style="thin">
        <color theme="2" tint="-0.24994659260841701"/>
      </bottom>
      <diagonal/>
    </border>
    <border>
      <left style="thin">
        <color indexed="64"/>
      </left>
      <right style="thin">
        <color auto="1"/>
      </right>
      <top style="thin">
        <color theme="2" tint="-0.24994659260841701"/>
      </top>
      <bottom style="thin">
        <color auto="1"/>
      </bottom>
      <diagonal/>
    </border>
    <border>
      <left style="thin">
        <color indexed="64"/>
      </left>
      <right style="thin">
        <color auto="1"/>
      </right>
      <top style="thin">
        <color theme="2" tint="-0.24994659260841701"/>
      </top>
      <bottom style="thin">
        <color theme="2" tint="-0.24994659260841701"/>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medium">
        <color indexed="64"/>
      </left>
      <right style="medium">
        <color indexed="64"/>
      </right>
      <top/>
      <bottom/>
      <diagonal/>
    </border>
  </borders>
  <cellStyleXfs count="3659">
    <xf numFmtId="0" fontId="0" fillId="0" borderId="0"/>
    <xf numFmtId="43" fontId="1" fillId="0" borderId="0" applyFont="0" applyFill="0" applyBorder="0" applyAlignment="0" applyProtection="0"/>
    <xf numFmtId="0" fontId="1" fillId="0" borderId="0"/>
    <xf numFmtId="0" fontId="3" fillId="0" borderId="0"/>
    <xf numFmtId="166" fontId="3" fillId="0" borderId="0" applyFont="0" applyFill="0" applyBorder="0" applyAlignment="0" applyProtection="0"/>
    <xf numFmtId="0" fontId="1" fillId="0" borderId="0"/>
    <xf numFmtId="0" fontId="3" fillId="0" borderId="0"/>
    <xf numFmtId="0" fontId="4" fillId="0" borderId="0"/>
    <xf numFmtId="0" fontId="6"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 fontId="3" fillId="0" borderId="0"/>
    <xf numFmtId="3" fontId="3" fillId="0" borderId="0"/>
    <xf numFmtId="167" fontId="3"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168" fontId="9" fillId="0" borderId="0" applyFill="0" applyBorder="0" applyAlignment="0" applyProtection="0"/>
    <xf numFmtId="9" fontId="10" fillId="0" borderId="0" applyFont="0" applyFill="0" applyBorder="0" applyAlignment="0" applyProtection="0"/>
    <xf numFmtId="0" fontId="3" fillId="0" borderId="0"/>
    <xf numFmtId="170" fontId="5" fillId="0" borderId="0">
      <alignment horizontal="center"/>
    </xf>
    <xf numFmtId="0" fontId="6" fillId="0" borderId="0"/>
    <xf numFmtId="171" fontId="3" fillId="0" borderId="0"/>
    <xf numFmtId="171" fontId="3" fillId="0" borderId="0"/>
    <xf numFmtId="10" fontId="25" fillId="0" borderId="0"/>
    <xf numFmtId="170" fontId="26" fillId="0" borderId="0" applyNumberFormat="0" applyFont="0" applyFill="0" applyBorder="0" applyAlignment="0" applyProtection="0"/>
    <xf numFmtId="0" fontId="27" fillId="0" borderId="0"/>
    <xf numFmtId="172" fontId="28" fillId="0" borderId="0" applyFill="0" applyBorder="0" applyAlignment="0" applyProtection="0"/>
    <xf numFmtId="173" fontId="28" fillId="0" borderId="0" applyFill="0" applyBorder="0" applyAlignment="0" applyProtection="0"/>
    <xf numFmtId="174" fontId="3" fillId="0" borderId="0" applyFont="0" applyFill="0" applyBorder="0" applyProtection="0">
      <alignment vertical="top"/>
    </xf>
    <xf numFmtId="175" fontId="28" fillId="0" borderId="0" applyFill="0" applyBorder="0" applyAlignment="0" applyProtection="0"/>
    <xf numFmtId="176" fontId="28" fillId="0" borderId="0" applyFill="0" applyBorder="0" applyAlignment="0" applyProtection="0"/>
    <xf numFmtId="17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0" fillId="0" borderId="0" applyNumberFormat="0" applyFont="0" applyAlignment="0">
      <alignment horizontal="left" vertical="top" wrapText="1"/>
    </xf>
    <xf numFmtId="178" fontId="31" fillId="0" borderId="0" applyFont="0" applyFill="0" applyBorder="0" applyAlignment="0" applyProtection="0"/>
    <xf numFmtId="179" fontId="31" fillId="0" borderId="0" applyFont="0" applyFill="0" applyBorder="0" applyAlignment="0" applyProtection="0"/>
    <xf numFmtId="0" fontId="6" fillId="0" borderId="0"/>
    <xf numFmtId="0" fontId="28" fillId="0" borderId="0"/>
    <xf numFmtId="0" fontId="32" fillId="0" borderId="0"/>
    <xf numFmtId="0" fontId="33" fillId="0" borderId="0"/>
    <xf numFmtId="0" fontId="33" fillId="0" borderId="0"/>
    <xf numFmtId="0" fontId="32" fillId="0" borderId="0"/>
    <xf numFmtId="0" fontId="34" fillId="0" borderId="0"/>
    <xf numFmtId="0" fontId="33" fillId="0" borderId="0"/>
    <xf numFmtId="0" fontId="33" fillId="0" borderId="0"/>
    <xf numFmtId="0" fontId="33"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4" fillId="0" borderId="0"/>
    <xf numFmtId="0" fontId="32" fillId="0" borderId="0"/>
    <xf numFmtId="0" fontId="33" fillId="0" borderId="0"/>
    <xf numFmtId="0" fontId="34"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2" fillId="0" borderId="0"/>
    <xf numFmtId="0" fontId="33" fillId="0" borderId="0"/>
    <xf numFmtId="0" fontId="33" fillId="0" borderId="0"/>
    <xf numFmtId="0" fontId="3" fillId="0" borderId="0"/>
    <xf numFmtId="0" fontId="3" fillId="0" borderId="0"/>
    <xf numFmtId="0" fontId="3" fillId="0" borderId="0"/>
    <xf numFmtId="0" fontId="3" fillId="0" borderId="0"/>
    <xf numFmtId="0" fontId="32"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4"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4" fillId="0" borderId="0"/>
    <xf numFmtId="0" fontId="34" fillId="0" borderId="0"/>
    <xf numFmtId="0" fontId="33" fillId="0" borderId="0"/>
    <xf numFmtId="0" fontId="32" fillId="0" borderId="0"/>
    <xf numFmtId="0" fontId="34" fillId="0" borderId="0"/>
    <xf numFmtId="0" fontId="32" fillId="0" borderId="0"/>
    <xf numFmtId="0" fontId="33" fillId="0" borderId="0"/>
    <xf numFmtId="0" fontId="32" fillId="0" borderId="0"/>
    <xf numFmtId="0" fontId="33"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3" fillId="0" borderId="0"/>
    <xf numFmtId="0" fontId="34"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6"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2" fillId="0" borderId="0"/>
    <xf numFmtId="0" fontId="32" fillId="0" borderId="0"/>
    <xf numFmtId="0" fontId="32"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4" fillId="0" borderId="0"/>
    <xf numFmtId="0" fontId="32" fillId="0" borderId="0"/>
    <xf numFmtId="0" fontId="34" fillId="0" borderId="0"/>
    <xf numFmtId="0" fontId="34" fillId="0" borderId="0"/>
    <xf numFmtId="0" fontId="33" fillId="0" borderId="0"/>
    <xf numFmtId="0" fontId="33" fillId="0" borderId="0"/>
    <xf numFmtId="0" fontId="32"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3" fillId="0" borderId="0"/>
    <xf numFmtId="0" fontId="35" fillId="0" borderId="0"/>
    <xf numFmtId="0" fontId="35"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 fillId="0" borderId="0"/>
    <xf numFmtId="0" fontId="3" fillId="0" borderId="0"/>
    <xf numFmtId="0" fontId="3" fillId="0" borderId="0"/>
    <xf numFmtId="0" fontId="3" fillId="0" borderId="0"/>
    <xf numFmtId="0" fontId="35" fillId="0" borderId="0"/>
    <xf numFmtId="0" fontId="32" fillId="0" borderId="0"/>
    <xf numFmtId="0" fontId="32" fillId="0" borderId="0"/>
    <xf numFmtId="0" fontId="33" fillId="0" borderId="0"/>
    <xf numFmtId="0" fontId="32" fillId="0" borderId="0"/>
    <xf numFmtId="0" fontId="32" fillId="0" borderId="0"/>
    <xf numFmtId="0" fontId="33" fillId="0" borderId="0"/>
    <xf numFmtId="0" fontId="3" fillId="0" borderId="0"/>
    <xf numFmtId="0" fontId="3" fillId="0" borderId="0"/>
    <xf numFmtId="0" fontId="3" fillId="0" borderId="0"/>
    <xf numFmtId="0" fontId="3" fillId="0" borderId="0"/>
    <xf numFmtId="0" fontId="34" fillId="0" borderId="0"/>
    <xf numFmtId="0" fontId="32" fillId="0" borderId="0"/>
    <xf numFmtId="0" fontId="6" fillId="0" borderId="0"/>
    <xf numFmtId="0" fontId="36" fillId="0" borderId="0"/>
    <xf numFmtId="0" fontId="28" fillId="0" borderId="0"/>
    <xf numFmtId="0" fontId="28"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6" fillId="0" borderId="0"/>
    <xf numFmtId="170" fontId="27" fillId="0" borderId="0"/>
    <xf numFmtId="0" fontId="28" fillId="0" borderId="0"/>
    <xf numFmtId="0" fontId="6" fillId="0" borderId="0"/>
    <xf numFmtId="0" fontId="32"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33" fillId="0" borderId="0"/>
    <xf numFmtId="0" fontId="38"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6" fillId="0" borderId="0"/>
    <xf numFmtId="0" fontId="35" fillId="0" borderId="0"/>
    <xf numFmtId="0" fontId="6" fillId="0" borderId="0"/>
    <xf numFmtId="0" fontId="28" fillId="0" borderId="0"/>
    <xf numFmtId="0" fontId="6" fillId="0" borderId="0"/>
    <xf numFmtId="0" fontId="28"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5" fillId="0" borderId="0"/>
    <xf numFmtId="0" fontId="28" fillId="0" borderId="0"/>
    <xf numFmtId="0" fontId="28"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6" fillId="0" borderId="0"/>
    <xf numFmtId="0" fontId="28"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5"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5"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6" fillId="0" borderId="0"/>
    <xf numFmtId="0" fontId="28" fillId="0" borderId="0"/>
    <xf numFmtId="0" fontId="28"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28" fillId="0" borderId="0"/>
    <xf numFmtId="0" fontId="6" fillId="0" borderId="0"/>
    <xf numFmtId="0" fontId="28" fillId="0" borderId="0"/>
    <xf numFmtId="0" fontId="33" fillId="0" borderId="0"/>
    <xf numFmtId="0" fontId="39" fillId="0" borderId="0"/>
    <xf numFmtId="0" fontId="39" fillId="0" borderId="0"/>
    <xf numFmtId="180" fontId="31" fillId="0" borderId="0" applyFont="0" applyFill="0" applyBorder="0" applyAlignment="0" applyProtection="0"/>
    <xf numFmtId="0" fontId="28" fillId="0" borderId="0"/>
    <xf numFmtId="0" fontId="6" fillId="0" borderId="0"/>
    <xf numFmtId="0" fontId="28" fillId="0" borderId="0"/>
    <xf numFmtId="0" fontId="6" fillId="0" borderId="0"/>
    <xf numFmtId="0" fontId="6" fillId="0" borderId="0"/>
    <xf numFmtId="0" fontId="28" fillId="0" borderId="0"/>
    <xf numFmtId="0" fontId="6" fillId="0" borderId="0"/>
    <xf numFmtId="0" fontId="36" fillId="0" borderId="0"/>
    <xf numFmtId="181" fontId="31" fillId="0" borderId="0" applyFont="0" applyFill="0" applyBorder="0" applyAlignment="0" applyProtection="0"/>
    <xf numFmtId="39" fontId="31" fillId="0" borderId="0" applyFont="0" applyFill="0" applyBorder="0" applyAlignment="0" applyProtection="0"/>
    <xf numFmtId="0" fontId="32" fillId="0" borderId="0"/>
    <xf numFmtId="0" fontId="28" fillId="0" borderId="0"/>
    <xf numFmtId="0" fontId="6" fillId="0" borderId="0"/>
    <xf numFmtId="0" fontId="28" fillId="0" borderId="0"/>
    <xf numFmtId="0" fontId="6" fillId="0" borderId="0"/>
    <xf numFmtId="0" fontId="6" fillId="0" borderId="0"/>
    <xf numFmtId="0" fontId="32" fillId="0" borderId="0"/>
    <xf numFmtId="0" fontId="32" fillId="0" borderId="0"/>
    <xf numFmtId="0" fontId="32" fillId="0" borderId="0"/>
    <xf numFmtId="0" fontId="6" fillId="0" borderId="0"/>
    <xf numFmtId="0" fontId="28" fillId="0" borderId="0"/>
    <xf numFmtId="0" fontId="6" fillId="0" borderId="0"/>
    <xf numFmtId="0" fontId="36" fillId="0" borderId="0"/>
    <xf numFmtId="0" fontId="28" fillId="0" borderId="0"/>
    <xf numFmtId="0" fontId="28" fillId="0" borderId="0"/>
    <xf numFmtId="0" fontId="6" fillId="0" borderId="0"/>
    <xf numFmtId="0" fontId="6" fillId="0" borderId="0"/>
    <xf numFmtId="0" fontId="36"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6" fillId="0" borderId="0"/>
    <xf numFmtId="0" fontId="28" fillId="0" borderId="0"/>
    <xf numFmtId="0" fontId="41" fillId="0" borderId="0"/>
    <xf numFmtId="0" fontId="41" fillId="0" borderId="0"/>
    <xf numFmtId="0" fontId="41" fillId="0" borderId="0"/>
    <xf numFmtId="0" fontId="41" fillId="0" borderId="0"/>
    <xf numFmtId="0" fontId="41" fillId="0" borderId="0"/>
    <xf numFmtId="0" fontId="28" fillId="0" borderId="0"/>
    <xf numFmtId="0" fontId="28" fillId="0" borderId="0"/>
    <xf numFmtId="0" fontId="41" fillId="0" borderId="0"/>
    <xf numFmtId="0" fontId="41" fillId="0" borderId="0"/>
    <xf numFmtId="0" fontId="41" fillId="0" borderId="0"/>
    <xf numFmtId="0" fontId="41" fillId="0" borderId="0"/>
    <xf numFmtId="0" fontId="41" fillId="0" borderId="0"/>
    <xf numFmtId="0" fontId="28" fillId="0" borderId="0"/>
    <xf numFmtId="0" fontId="41" fillId="0" borderId="0"/>
    <xf numFmtId="0" fontId="41" fillId="0" borderId="0"/>
    <xf numFmtId="0" fontId="41" fillId="0" borderId="0"/>
    <xf numFmtId="0" fontId="41" fillId="0" borderId="0"/>
    <xf numFmtId="0" fontId="41" fillId="0" borderId="0"/>
    <xf numFmtId="0" fontId="28" fillId="0" borderId="0"/>
    <xf numFmtId="0" fontId="6" fillId="0" borderId="0"/>
    <xf numFmtId="0" fontId="36" fillId="0" borderId="0"/>
    <xf numFmtId="182" fontId="31"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170" fontId="42" fillId="0" borderId="0" applyNumberFormat="0" applyFill="0" applyBorder="0" applyAlignment="0" applyProtection="0"/>
    <xf numFmtId="0" fontId="28" fillId="0" borderId="0"/>
    <xf numFmtId="170" fontId="31" fillId="7" borderId="0" applyNumberFormat="0" applyFont="0" applyAlignment="0" applyProtection="0"/>
    <xf numFmtId="0" fontId="6" fillId="0" borderId="0"/>
    <xf numFmtId="0" fontId="3" fillId="0" borderId="0"/>
    <xf numFmtId="0" fontId="3" fillId="0" borderId="0"/>
    <xf numFmtId="0" fontId="6" fillId="0" borderId="0"/>
    <xf numFmtId="0" fontId="6" fillId="0" borderId="0"/>
    <xf numFmtId="0" fontId="28" fillId="0" borderId="0"/>
    <xf numFmtId="0" fontId="28" fillId="0" borderId="0"/>
    <xf numFmtId="0" fontId="28" fillId="0" borderId="0"/>
    <xf numFmtId="0" fontId="6" fillId="0" borderId="0"/>
    <xf numFmtId="0" fontId="6" fillId="0" borderId="0"/>
    <xf numFmtId="0" fontId="6" fillId="0" borderId="0"/>
    <xf numFmtId="0" fontId="28" fillId="0" borderId="0"/>
    <xf numFmtId="0" fontId="28" fillId="0" borderId="0"/>
    <xf numFmtId="0" fontId="6" fillId="0" borderId="0"/>
    <xf numFmtId="0" fontId="36" fillId="0" borderId="0"/>
    <xf numFmtId="0" fontId="28"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28" fillId="0" borderId="0"/>
    <xf numFmtId="0" fontId="32" fillId="0" borderId="0"/>
    <xf numFmtId="0" fontId="32" fillId="0" borderId="0"/>
    <xf numFmtId="0" fontId="39"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28" fillId="0" borderId="0"/>
    <xf numFmtId="0" fontId="6" fillId="0" borderId="0"/>
    <xf numFmtId="0" fontId="28" fillId="0" borderId="0"/>
    <xf numFmtId="0" fontId="33" fillId="0" borderId="0"/>
    <xf numFmtId="0" fontId="32" fillId="0" borderId="0"/>
    <xf numFmtId="0" fontId="28" fillId="0" borderId="0"/>
    <xf numFmtId="0" fontId="28" fillId="0" borderId="0"/>
    <xf numFmtId="0" fontId="28" fillId="0" borderId="0"/>
    <xf numFmtId="0" fontId="32" fillId="0" borderId="0"/>
    <xf numFmtId="0" fontId="41" fillId="0" borderId="0"/>
    <xf numFmtId="0" fontId="41" fillId="0" borderId="0"/>
    <xf numFmtId="0" fontId="28" fillId="0" borderId="0"/>
    <xf numFmtId="0" fontId="41" fillId="0" borderId="0"/>
    <xf numFmtId="0" fontId="41"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39" fillId="0" borderId="0"/>
    <xf numFmtId="0" fontId="41" fillId="0" borderId="0"/>
    <xf numFmtId="0" fontId="28"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32" fillId="0" borderId="0"/>
    <xf numFmtId="0" fontId="28" fillId="0" borderId="0"/>
    <xf numFmtId="0" fontId="40" fillId="0" borderId="0"/>
    <xf numFmtId="0" fontId="28" fillId="0" borderId="0"/>
    <xf numFmtId="0" fontId="33" fillId="0" borderId="0"/>
    <xf numFmtId="0" fontId="28" fillId="0" borderId="0"/>
    <xf numFmtId="0" fontId="28" fillId="0" borderId="0"/>
    <xf numFmtId="0" fontId="28"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28" fillId="0" borderId="0"/>
    <xf numFmtId="0" fontId="32" fillId="0" borderId="0"/>
    <xf numFmtId="0" fontId="32" fillId="0" borderId="0"/>
    <xf numFmtId="0" fontId="39" fillId="0" borderId="0"/>
    <xf numFmtId="0" fontId="41"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28" fillId="0" borderId="0"/>
    <xf numFmtId="0" fontId="33" fillId="0" borderId="0"/>
    <xf numFmtId="0" fontId="32" fillId="0" borderId="0"/>
    <xf numFmtId="0" fontId="28" fillId="0" borderId="0"/>
    <xf numFmtId="0" fontId="28" fillId="0" borderId="0"/>
    <xf numFmtId="0" fontId="28" fillId="0" borderId="0"/>
    <xf numFmtId="0" fontId="32" fillId="0" borderId="0"/>
    <xf numFmtId="0" fontId="41" fillId="0" borderId="0"/>
    <xf numFmtId="0" fontId="41" fillId="0" borderId="0"/>
    <xf numFmtId="0" fontId="28" fillId="0" borderId="0"/>
    <xf numFmtId="0" fontId="41" fillId="0" borderId="0"/>
    <xf numFmtId="0" fontId="41"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39" fillId="0" borderId="0"/>
    <xf numFmtId="0" fontId="41" fillId="0" borderId="0"/>
    <xf numFmtId="0" fontId="41" fillId="0" borderId="0"/>
    <xf numFmtId="0" fontId="28"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32" fillId="0" borderId="0"/>
    <xf numFmtId="0" fontId="28" fillId="0" borderId="0"/>
    <xf numFmtId="0" fontId="28" fillId="0" borderId="0"/>
    <xf numFmtId="0" fontId="33" fillId="0" borderId="0"/>
    <xf numFmtId="0" fontId="28" fillId="0" borderId="0"/>
    <xf numFmtId="0" fontId="28" fillId="0" borderId="0"/>
    <xf numFmtId="0" fontId="28"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39" fillId="0" borderId="0"/>
    <xf numFmtId="0" fontId="41" fillId="0" borderId="0"/>
    <xf numFmtId="0" fontId="41" fillId="0" borderId="0"/>
    <xf numFmtId="0" fontId="28"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32" fillId="0" borderId="0"/>
    <xf numFmtId="0" fontId="28" fillId="0" borderId="0"/>
    <xf numFmtId="0" fontId="28" fillId="0" borderId="0"/>
    <xf numFmtId="0" fontId="33" fillId="0" borderId="0"/>
    <xf numFmtId="0" fontId="28" fillId="0" borderId="0"/>
    <xf numFmtId="0" fontId="28" fillId="0" borderId="0"/>
    <xf numFmtId="0" fontId="28"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28" fillId="0" borderId="0"/>
    <xf numFmtId="0" fontId="32" fillId="0" borderId="0"/>
    <xf numFmtId="0" fontId="32"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28" fillId="0" borderId="0"/>
    <xf numFmtId="0" fontId="28" fillId="0" borderId="0"/>
    <xf numFmtId="0" fontId="33" fillId="0" borderId="0"/>
    <xf numFmtId="0" fontId="32" fillId="0" borderId="0"/>
    <xf numFmtId="0" fontId="28" fillId="0" borderId="0"/>
    <xf numFmtId="0" fontId="28" fillId="0" borderId="0"/>
    <xf numFmtId="0" fontId="28" fillId="0" borderId="0"/>
    <xf numFmtId="0" fontId="32" fillId="0" borderId="0"/>
    <xf numFmtId="0" fontId="41" fillId="0" borderId="0"/>
    <xf numFmtId="0" fontId="41" fillId="0" borderId="0"/>
    <xf numFmtId="0" fontId="28" fillId="0" borderId="0"/>
    <xf numFmtId="0" fontId="41" fillId="0" borderId="0"/>
    <xf numFmtId="0" fontId="41" fillId="0" borderId="0"/>
    <xf numFmtId="0" fontId="32" fillId="0" borderId="0"/>
    <xf numFmtId="0" fontId="28" fillId="0" borderId="0"/>
    <xf numFmtId="0" fontId="39" fillId="0" borderId="0"/>
    <xf numFmtId="0" fontId="28" fillId="0" borderId="0"/>
    <xf numFmtId="0" fontId="33" fillId="0" borderId="0"/>
    <xf numFmtId="0" fontId="28" fillId="0" borderId="0"/>
    <xf numFmtId="0" fontId="39" fillId="0" borderId="0"/>
    <xf numFmtId="0" fontId="28" fillId="0" borderId="0"/>
    <xf numFmtId="0" fontId="33" fillId="0" borderId="0"/>
    <xf numFmtId="0" fontId="6" fillId="0" borderId="0"/>
    <xf numFmtId="0" fontId="6" fillId="0" borderId="0"/>
    <xf numFmtId="0" fontId="36" fillId="0" borderId="0"/>
    <xf numFmtId="0" fontId="6" fillId="0" borderId="0"/>
    <xf numFmtId="0" fontId="28" fillId="0" borderId="0"/>
    <xf numFmtId="0" fontId="6" fillId="0" borderId="0"/>
    <xf numFmtId="0" fontId="28" fillId="0" borderId="0"/>
    <xf numFmtId="0" fontId="6" fillId="0" borderId="0"/>
    <xf numFmtId="0" fontId="28" fillId="0" borderId="0"/>
    <xf numFmtId="0" fontId="28" fillId="0" borderId="0"/>
    <xf numFmtId="0" fontId="6" fillId="0" borderId="0"/>
    <xf numFmtId="0" fontId="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6" fillId="0" borderId="0"/>
    <xf numFmtId="0" fontId="6"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6" fillId="0" borderId="0"/>
    <xf numFmtId="0" fontId="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6" fillId="0" borderId="0"/>
    <xf numFmtId="0" fontId="28" fillId="0" borderId="0"/>
    <xf numFmtId="0" fontId="6" fillId="0" borderId="0"/>
    <xf numFmtId="0" fontId="6" fillId="0" borderId="0"/>
    <xf numFmtId="0" fontId="28" fillId="0" borderId="0"/>
    <xf numFmtId="0" fontId="10" fillId="0" borderId="0">
      <alignment vertical="top"/>
    </xf>
    <xf numFmtId="183" fontId="31" fillId="0" borderId="0" applyFont="0" applyFill="0" applyBorder="0" applyAlignment="0" applyProtection="0"/>
    <xf numFmtId="184" fontId="31" fillId="0" borderId="0" applyFont="0" applyFill="0" applyBorder="0" applyAlignment="0" applyProtection="0"/>
    <xf numFmtId="0" fontId="28" fillId="0" borderId="0"/>
    <xf numFmtId="0" fontId="6" fillId="0" borderId="0"/>
    <xf numFmtId="0" fontId="6" fillId="0" borderId="0"/>
    <xf numFmtId="0" fontId="32" fillId="0" borderId="0"/>
    <xf numFmtId="0" fontId="6" fillId="0" borderId="0"/>
    <xf numFmtId="185" fontId="31" fillId="0" borderId="0" applyFont="0" applyFill="0" applyBorder="0" applyAlignment="0" applyProtection="0"/>
    <xf numFmtId="186" fontId="31" fillId="0" borderId="0" applyFont="0" applyFill="0" applyBorder="0" applyAlignment="0" applyProtection="0"/>
    <xf numFmtId="0" fontId="28" fillId="0" borderId="0"/>
    <xf numFmtId="0" fontId="3" fillId="0" borderId="0"/>
    <xf numFmtId="0" fontId="3" fillId="0" borderId="0"/>
    <xf numFmtId="0" fontId="3" fillId="0" borderId="0"/>
    <xf numFmtId="0" fontId="28" fillId="0" borderId="0"/>
    <xf numFmtId="0" fontId="28" fillId="0" borderId="0"/>
    <xf numFmtId="0" fontId="28" fillId="0" borderId="0"/>
    <xf numFmtId="0" fontId="6" fillId="0" borderId="0"/>
    <xf numFmtId="0" fontId="6" fillId="0" borderId="0"/>
    <xf numFmtId="0" fontId="28" fillId="0" borderId="0"/>
    <xf numFmtId="0" fontId="28" fillId="0" borderId="0"/>
    <xf numFmtId="0" fontId="28"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xf numFmtId="0" fontId="6" fillId="0" borderId="0"/>
    <xf numFmtId="0" fontId="35" fillId="0" borderId="0"/>
    <xf numFmtId="0" fontId="35" fillId="0" borderId="0"/>
    <xf numFmtId="0" fontId="6" fillId="0" borderId="0"/>
    <xf numFmtId="0" fontId="38"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28"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6" fillId="0" borderId="0"/>
    <xf numFmtId="0" fontId="6" fillId="0" borderId="0"/>
    <xf numFmtId="0" fontId="6" fillId="0" borderId="0"/>
    <xf numFmtId="0" fontId="6" fillId="0" borderId="0"/>
    <xf numFmtId="0" fontId="6" fillId="0" borderId="0"/>
    <xf numFmtId="0" fontId="35" fillId="0" borderId="0"/>
    <xf numFmtId="0" fontId="38" fillId="0" borderId="0"/>
    <xf numFmtId="0" fontId="36" fillId="0" borderId="0"/>
    <xf numFmtId="0" fontId="38" fillId="0" borderId="0"/>
    <xf numFmtId="0" fontId="36" fillId="0" borderId="0"/>
    <xf numFmtId="0" fontId="6" fillId="0" borderId="0"/>
    <xf numFmtId="0" fontId="6" fillId="0" borderId="0"/>
    <xf numFmtId="0" fontId="36" fillId="0" borderId="0"/>
    <xf numFmtId="0" fontId="38" fillId="0" borderId="0"/>
    <xf numFmtId="0" fontId="36" fillId="0" borderId="0"/>
    <xf numFmtId="0" fontId="38" fillId="0" borderId="0"/>
    <xf numFmtId="0" fontId="36" fillId="0" borderId="0"/>
    <xf numFmtId="0" fontId="36" fillId="0" borderId="0"/>
    <xf numFmtId="0" fontId="35" fillId="0" borderId="0"/>
    <xf numFmtId="170" fontId="27" fillId="0" borderId="0"/>
    <xf numFmtId="0" fontId="28" fillId="0" borderId="0"/>
    <xf numFmtId="0" fontId="6" fillId="0" borderId="0"/>
    <xf numFmtId="0" fontId="28" fillId="0" borderId="0"/>
    <xf numFmtId="0" fontId="39" fillId="0" borderId="0"/>
    <xf numFmtId="0" fontId="33" fillId="0" borderId="0"/>
    <xf numFmtId="0" fontId="28" fillId="0" borderId="0"/>
    <xf numFmtId="0" fontId="41" fillId="0" borderId="0"/>
    <xf numFmtId="0" fontId="41" fillId="0" borderId="0"/>
    <xf numFmtId="0" fontId="41" fillId="0" borderId="0"/>
    <xf numFmtId="0" fontId="41" fillId="0" borderId="0"/>
    <xf numFmtId="0" fontId="7" fillId="0" borderId="0"/>
    <xf numFmtId="0" fontId="41" fillId="0" borderId="0"/>
    <xf numFmtId="0" fontId="28" fillId="0" borderId="0"/>
    <xf numFmtId="0" fontId="41"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39" fillId="0" borderId="0"/>
    <xf numFmtId="0" fontId="28" fillId="0" borderId="0"/>
    <xf numFmtId="0" fontId="28" fillId="0" borderId="0"/>
    <xf numFmtId="0" fontId="3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 fillId="0" borderId="0"/>
    <xf numFmtId="0" fontId="32" fillId="0" borderId="0"/>
    <xf numFmtId="0" fontId="32" fillId="0" borderId="0"/>
    <xf numFmtId="0" fontId="28" fillId="0" borderId="0"/>
    <xf numFmtId="0" fontId="6" fillId="0" borderId="0"/>
    <xf numFmtId="0" fontId="33" fillId="0" borderId="0"/>
    <xf numFmtId="0" fontId="28" fillId="0" borderId="0"/>
    <xf numFmtId="0" fontId="28" fillId="0" borderId="0"/>
    <xf numFmtId="0" fontId="28" fillId="0" borderId="0"/>
    <xf numFmtId="0" fontId="32" fillId="0" borderId="0"/>
    <xf numFmtId="0" fontId="28"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6" fillId="0" borderId="0"/>
    <xf numFmtId="0" fontId="6" fillId="0" borderId="0"/>
    <xf numFmtId="0" fontId="6" fillId="0" borderId="0"/>
    <xf numFmtId="0" fontId="6" fillId="0" borderId="0"/>
    <xf numFmtId="0" fontId="6" fillId="0" borderId="0"/>
    <xf numFmtId="0" fontId="35" fillId="0" borderId="0"/>
    <xf numFmtId="0" fontId="38" fillId="0" borderId="0"/>
    <xf numFmtId="0" fontId="36" fillId="0" borderId="0"/>
    <xf numFmtId="0" fontId="38" fillId="0" borderId="0"/>
    <xf numFmtId="0" fontId="36" fillId="0" borderId="0"/>
    <xf numFmtId="0" fontId="6" fillId="0" borderId="0"/>
    <xf numFmtId="0" fontId="6" fillId="0" borderId="0"/>
    <xf numFmtId="0" fontId="36" fillId="0" borderId="0"/>
    <xf numFmtId="0" fontId="38" fillId="0" borderId="0"/>
    <xf numFmtId="0" fontId="36" fillId="0" borderId="0"/>
    <xf numFmtId="0" fontId="38" fillId="0" borderId="0"/>
    <xf numFmtId="0" fontId="36" fillId="0" borderId="0"/>
    <xf numFmtId="0" fontId="36" fillId="0" borderId="0"/>
    <xf numFmtId="0" fontId="35" fillId="0" borderId="0"/>
    <xf numFmtId="0" fontId="28" fillId="0" borderId="0"/>
    <xf numFmtId="0" fontId="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6" fillId="0" borderId="0"/>
    <xf numFmtId="0" fontId="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6" fillId="0" borderId="0"/>
    <xf numFmtId="170" fontId="43" fillId="0" borderId="0">
      <alignment vertical="top"/>
    </xf>
    <xf numFmtId="0" fontId="28" fillId="0" borderId="0"/>
    <xf numFmtId="0" fontId="3" fillId="0" borderId="0"/>
    <xf numFmtId="0" fontId="3" fillId="0" borderId="0"/>
    <xf numFmtId="0" fontId="6" fillId="0" borderId="0"/>
    <xf numFmtId="0" fontId="28" fillId="0" borderId="0"/>
    <xf numFmtId="170" fontId="44" fillId="0" borderId="0" applyNumberFormat="0" applyFill="0" applyBorder="0" applyProtection="0">
      <alignment vertical="top"/>
    </xf>
    <xf numFmtId="0" fontId="6" fillId="0" borderId="0"/>
    <xf numFmtId="0" fontId="28" fillId="0" borderId="0"/>
    <xf numFmtId="0" fontId="41" fillId="0" borderId="0"/>
    <xf numFmtId="0" fontId="41" fillId="0" borderId="0"/>
    <xf numFmtId="0" fontId="41" fillId="0" borderId="0"/>
    <xf numFmtId="0" fontId="41" fillId="0" borderId="0"/>
    <xf numFmtId="0" fontId="41" fillId="0" borderId="0"/>
    <xf numFmtId="0" fontId="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6" fillId="0" borderId="0"/>
    <xf numFmtId="0" fontId="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8" fillId="0" borderId="0"/>
    <xf numFmtId="0" fontId="36" fillId="0" borderId="0"/>
    <xf numFmtId="0" fontId="36" fillId="0" borderId="0"/>
    <xf numFmtId="170" fontId="45" fillId="0" borderId="9" applyNumberFormat="0" applyFill="0" applyAlignment="0" applyProtection="0"/>
    <xf numFmtId="170" fontId="46" fillId="0" borderId="10" applyNumberFormat="0" applyFill="0" applyProtection="0">
      <alignment horizontal="center"/>
    </xf>
    <xf numFmtId="170" fontId="46" fillId="0" borderId="0" applyNumberFormat="0" applyFill="0" applyBorder="0" applyProtection="0">
      <alignment horizontal="left"/>
    </xf>
    <xf numFmtId="170" fontId="47" fillId="0" borderId="0" applyNumberFormat="0" applyFill="0" applyBorder="0" applyProtection="0">
      <alignment horizontal="centerContinuous"/>
    </xf>
    <xf numFmtId="0" fontId="32" fillId="0" borderId="0"/>
    <xf numFmtId="0" fontId="32" fillId="0" borderId="0"/>
    <xf numFmtId="0" fontId="32" fillId="0" borderId="0"/>
    <xf numFmtId="0" fontId="28" fillId="0" borderId="0"/>
    <xf numFmtId="0" fontId="32" fillId="0" borderId="0"/>
    <xf numFmtId="0" fontId="32" fillId="0" borderId="0"/>
    <xf numFmtId="187" fontId="27" fillId="0" borderId="0" applyFont="0" applyFill="0" applyBorder="0" applyAlignment="0" applyProtection="0"/>
    <xf numFmtId="188" fontId="2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48" fillId="0" borderId="0" applyFont="0" applyFill="0" applyBorder="0" applyAlignment="0" applyProtection="0"/>
    <xf numFmtId="0" fontId="3" fillId="0" borderId="0"/>
    <xf numFmtId="0" fontId="3" fillId="0" borderId="0"/>
    <xf numFmtId="190" fontId="48" fillId="0" borderId="0" applyFont="0" applyFill="0" applyBorder="0" applyAlignment="0" applyProtection="0"/>
    <xf numFmtId="10" fontId="48" fillId="0" borderId="0" applyFont="0" applyFill="0" applyBorder="0" applyAlignment="0" applyProtection="0"/>
    <xf numFmtId="191" fontId="3" fillId="0" borderId="0"/>
    <xf numFmtId="191" fontId="3" fillId="0" borderId="0"/>
    <xf numFmtId="170" fontId="3" fillId="0" borderId="0"/>
    <xf numFmtId="170" fontId="3" fillId="0" borderId="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9" fillId="14" borderId="11" applyNumberFormat="0" applyFont="0" applyFill="0" applyBorder="0" applyAlignment="0" applyProtection="0"/>
    <xf numFmtId="0" fontId="49" fillId="14" borderId="11" applyNumberFormat="0" applyFont="0" applyFill="0" applyBorder="0" applyAlignment="0" applyProtection="0"/>
    <xf numFmtId="0" fontId="49" fillId="15" borderId="11" applyNumberFormat="0" applyFont="0" applyFill="0" applyBorder="0" applyAlignment="0" applyProtection="0"/>
    <xf numFmtId="0" fontId="49" fillId="15" borderId="11" applyNumberFormat="0" applyFont="0" applyFill="0" applyBorder="0" applyAlignment="0" applyProtection="0"/>
    <xf numFmtId="0" fontId="49" fillId="16" borderId="11" applyNumberFormat="0" applyFont="0" applyFill="0" applyBorder="0" applyAlignment="0" applyProtection="0"/>
    <xf numFmtId="0" fontId="49" fillId="16" borderId="11" applyNumberFormat="0" applyFont="0" applyFill="0" applyBorder="0" applyAlignment="0" applyProtection="0"/>
    <xf numFmtId="0" fontId="49" fillId="17" borderId="11" applyNumberFormat="0" applyFont="0" applyFill="0" applyBorder="0" applyAlignment="0" applyProtection="0"/>
    <xf numFmtId="0" fontId="49" fillId="17" borderId="11" applyNumberFormat="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170" fontId="50" fillId="0" borderId="0">
      <alignment vertical="top" wrapText="1"/>
    </xf>
    <xf numFmtId="0" fontId="51" fillId="22"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9" fontId="52" fillId="0" borderId="0"/>
    <xf numFmtId="0" fontId="53" fillId="0" borderId="0" applyNumberFormat="0" applyFont="0" applyBorder="0" applyAlignment="0"/>
    <xf numFmtId="0" fontId="3" fillId="0" borderId="0"/>
    <xf numFmtId="0" fontId="3" fillId="0" borderId="0"/>
    <xf numFmtId="0" fontId="54" fillId="0" borderId="12">
      <alignment horizontal="left" vertical="center" wrapText="1" readingOrder="1"/>
    </xf>
    <xf numFmtId="192" fontId="5" fillId="0" borderId="0">
      <alignment horizontal="right" vertical="center"/>
      <protection locked="0"/>
    </xf>
    <xf numFmtId="193" fontId="5" fillId="0" borderId="0">
      <alignment horizontal="right" vertical="center"/>
      <protection locked="0"/>
    </xf>
    <xf numFmtId="192" fontId="5" fillId="0" borderId="0">
      <alignment horizontal="right" vertical="center"/>
      <protection locked="0"/>
    </xf>
    <xf numFmtId="0" fontId="51" fillId="32"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170" fontId="55" fillId="0" borderId="13"/>
    <xf numFmtId="194" fontId="52" fillId="0" borderId="0" applyFont="0" applyFill="0" applyBorder="0" applyAlignment="0" applyProtection="0"/>
    <xf numFmtId="0" fontId="52" fillId="0" borderId="0" applyFont="0" applyFill="0" applyBorder="0" applyAlignment="0" applyProtection="0"/>
    <xf numFmtId="170" fontId="5" fillId="0" borderId="7" applyBorder="0"/>
    <xf numFmtId="0" fontId="56" fillId="0" borderId="0">
      <alignment horizontal="justify" vertical="top" wrapText="1"/>
    </xf>
    <xf numFmtId="37" fontId="57" fillId="2" borderId="2" applyBorder="0" applyProtection="0">
      <alignment vertical="center"/>
    </xf>
    <xf numFmtId="37" fontId="57" fillId="2" borderId="2" applyBorder="0" applyProtection="0">
      <alignment vertical="center"/>
    </xf>
    <xf numFmtId="37" fontId="58" fillId="0" borderId="0">
      <alignment horizontal="left"/>
    </xf>
    <xf numFmtId="0" fontId="33" fillId="0" borderId="0"/>
    <xf numFmtId="0" fontId="33" fillId="0" borderId="0"/>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170" fontId="59" fillId="0" borderId="14">
      <protection hidden="1"/>
    </xf>
    <xf numFmtId="170" fontId="60" fillId="40" borderId="14" applyNumberFormat="0" applyFont="0" applyBorder="0" applyAlignment="0" applyProtection="0">
      <protection hidden="1"/>
    </xf>
    <xf numFmtId="195" fontId="5" fillId="0" borderId="0" applyFont="0" applyFill="0" applyBorder="0" applyAlignment="0" applyProtection="0"/>
    <xf numFmtId="0" fontId="52" fillId="0" borderId="0" applyFont="0" applyFill="0" applyBorder="0" applyAlignment="0" applyProtection="0"/>
    <xf numFmtId="170" fontId="61" fillId="0" borderId="14" applyBorder="0"/>
    <xf numFmtId="170" fontId="62" fillId="0" borderId="0"/>
    <xf numFmtId="170" fontId="62" fillId="0" borderId="0"/>
    <xf numFmtId="170" fontId="62" fillId="0" borderId="0"/>
    <xf numFmtId="170" fontId="62" fillId="0" borderId="0"/>
    <xf numFmtId="170" fontId="62" fillId="0" borderId="0"/>
    <xf numFmtId="170" fontId="62" fillId="0" borderId="0"/>
    <xf numFmtId="196" fontId="25" fillId="0" borderId="0"/>
    <xf numFmtId="195" fontId="5" fillId="0" borderId="15">
      <protection locked="0"/>
    </xf>
    <xf numFmtId="0" fontId="63" fillId="9" borderId="0" applyNumberFormat="0" applyBorder="0" applyAlignment="0" applyProtection="0"/>
    <xf numFmtId="0" fontId="63" fillId="9" borderId="0" applyNumberFormat="0" applyBorder="0" applyAlignment="0" applyProtection="0"/>
    <xf numFmtId="0" fontId="63" fillId="4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4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80" fontId="3" fillId="0" borderId="0" applyNumberFormat="0" applyFill="0" applyBorder="0" applyAlignment="0"/>
    <xf numFmtId="180" fontId="3" fillId="0" borderId="0" applyNumberFormat="0" applyFill="0" applyBorder="0" applyAlignment="0"/>
    <xf numFmtId="198" fontId="64" fillId="0" borderId="0" applyFont="0" applyFill="0" applyBorder="0" applyAlignment="0" applyProtection="0"/>
    <xf numFmtId="199" fontId="5" fillId="0" borderId="0" applyFont="0" applyFill="0" applyBorder="0" applyAlignment="0" applyProtection="0"/>
    <xf numFmtId="200" fontId="5" fillId="0" borderId="0" applyFont="0" applyFill="0" applyBorder="0" applyAlignment="0" applyProtection="0"/>
    <xf numFmtId="201" fontId="5" fillId="0" borderId="0" applyFont="0" applyFill="0" applyBorder="0" applyAlignment="0" applyProtection="0"/>
    <xf numFmtId="202" fontId="5" fillId="0" borderId="0" applyFont="0" applyFill="0" applyBorder="0" applyAlignment="0" applyProtection="0"/>
    <xf numFmtId="203"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1" fontId="3" fillId="0" borderId="0" applyFont="0" applyFill="0" applyBorder="0" applyAlignment="0" applyProtection="0">
      <alignment horizontal="right"/>
    </xf>
    <xf numFmtId="211" fontId="3" fillId="0" borderId="0" applyFont="0" applyFill="0" applyBorder="0" applyAlignment="0" applyProtection="0">
      <alignment horizontal="right"/>
    </xf>
    <xf numFmtId="212" fontId="3" fillId="0" borderId="0" applyFont="0" applyFill="0" applyBorder="0" applyAlignment="0" applyProtection="0"/>
    <xf numFmtId="212" fontId="3" fillId="0" borderId="0" applyFont="0" applyFill="0" applyBorder="0" applyAlignment="0" applyProtection="0"/>
    <xf numFmtId="180" fontId="65" fillId="0" borderId="0"/>
    <xf numFmtId="37" fontId="62" fillId="42" borderId="0"/>
    <xf numFmtId="0" fontId="66" fillId="0" borderId="0" applyNumberFormat="0" applyFill="0" applyBorder="0" applyAlignment="0" applyProtection="0"/>
    <xf numFmtId="170" fontId="67" fillId="43" borderId="0" applyBorder="0">
      <alignment horizontal="left" vertical="center" indent="1"/>
    </xf>
    <xf numFmtId="180" fontId="68" fillId="0" borderId="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170" fontId="75" fillId="0" borderId="8" applyNumberFormat="0" applyFill="0" applyAlignment="0" applyProtection="0"/>
    <xf numFmtId="213" fontId="76" fillId="0" borderId="16" applyAlignment="0" applyProtection="0"/>
    <xf numFmtId="170" fontId="64" fillId="0" borderId="17" applyNumberFormat="0" applyFont="0" applyFill="0" applyAlignment="0" applyProtection="0"/>
    <xf numFmtId="195" fontId="5" fillId="0" borderId="18" applyNumberFormat="0" applyFont="0" applyAlignment="0" applyProtection="0"/>
    <xf numFmtId="214" fontId="77" fillId="44" borderId="0" applyFont="0" applyFill="0" applyBorder="0" applyAlignment="0" applyProtection="0"/>
    <xf numFmtId="170" fontId="78" fillId="0" borderId="19" applyFont="0">
      <alignment horizontal="centerContinuous"/>
      <protection locked="0"/>
    </xf>
    <xf numFmtId="215" fontId="27" fillId="0" borderId="0" applyFont="0" applyFill="0" applyBorder="0" applyAlignment="0" applyProtection="0"/>
    <xf numFmtId="43" fontId="62" fillId="0" borderId="0">
      <alignment horizontal="right"/>
    </xf>
    <xf numFmtId="38" fontId="79" fillId="0" borderId="0" applyFill="0" applyBorder="0" applyAlignment="0" applyProtection="0"/>
    <xf numFmtId="0" fontId="80" fillId="0" borderId="0"/>
    <xf numFmtId="43" fontId="62" fillId="0" borderId="0">
      <alignment horizontal="right"/>
    </xf>
    <xf numFmtId="43" fontId="62" fillId="0" borderId="0">
      <alignment horizontal="right"/>
    </xf>
    <xf numFmtId="43" fontId="62" fillId="0" borderId="0">
      <alignment horizontal="right"/>
    </xf>
    <xf numFmtId="43" fontId="62" fillId="0" borderId="0">
      <alignment horizontal="right"/>
    </xf>
    <xf numFmtId="43" fontId="62" fillId="0" borderId="0">
      <alignment horizontal="right"/>
    </xf>
    <xf numFmtId="0" fontId="81" fillId="0" borderId="0"/>
    <xf numFmtId="0" fontId="80" fillId="0" borderId="0"/>
    <xf numFmtId="216" fontId="10" fillId="0" borderId="0" applyFill="0" applyBorder="0" applyAlignment="0"/>
    <xf numFmtId="195" fontId="82" fillId="0" borderId="0" applyFill="0" applyBorder="0" applyAlignment="0"/>
    <xf numFmtId="169" fontId="82" fillId="0" borderId="0" applyFill="0" applyBorder="0" applyAlignment="0"/>
    <xf numFmtId="180" fontId="83" fillId="0" borderId="0" applyFill="0" applyBorder="0" applyAlignment="0"/>
    <xf numFmtId="217" fontId="8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195" fontId="82" fillId="0" borderId="0" applyFill="0" applyBorder="0" applyAlignment="0"/>
    <xf numFmtId="170" fontId="84" fillId="0" borderId="0">
      <alignment horizontal="right"/>
    </xf>
    <xf numFmtId="0" fontId="85" fillId="40"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5"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5"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0" borderId="20" applyNumberFormat="0" applyAlignment="0" applyProtection="0"/>
    <xf numFmtId="0" fontId="85" fillId="40" borderId="20" applyNumberFormat="0" applyAlignment="0" applyProtection="0"/>
    <xf numFmtId="0" fontId="86" fillId="0" borderId="0"/>
    <xf numFmtId="0" fontId="87" fillId="0" borderId="0" applyNumberFormat="0" applyFill="0" applyBorder="0" applyAlignment="0" applyProtection="0"/>
    <xf numFmtId="180" fontId="88" fillId="0" borderId="21"/>
    <xf numFmtId="1" fontId="89" fillId="0" borderId="0"/>
    <xf numFmtId="0" fontId="90" fillId="46" borderId="22" applyNumberFormat="0" applyAlignment="0" applyProtection="0"/>
    <xf numFmtId="0" fontId="90" fillId="46" borderId="22" applyNumberFormat="0" applyAlignment="0" applyProtection="0"/>
    <xf numFmtId="0" fontId="90" fillId="47" borderId="22" applyNumberFormat="0" applyAlignment="0" applyProtection="0"/>
    <xf numFmtId="0" fontId="90" fillId="46" borderId="22" applyNumberFormat="0" applyAlignment="0" applyProtection="0"/>
    <xf numFmtId="0" fontId="90" fillId="46" borderId="22" applyNumberFormat="0" applyAlignment="0" applyProtection="0"/>
    <xf numFmtId="0" fontId="90" fillId="47" borderId="22" applyNumberFormat="0" applyAlignment="0" applyProtection="0"/>
    <xf numFmtId="0" fontId="90" fillId="46" borderId="22" applyNumberFormat="0" applyAlignment="0" applyProtection="0"/>
    <xf numFmtId="0" fontId="90" fillId="46" borderId="22" applyNumberFormat="0" applyAlignment="0" applyProtection="0"/>
    <xf numFmtId="0" fontId="90" fillId="46" borderId="22" applyNumberFormat="0" applyAlignment="0" applyProtection="0"/>
    <xf numFmtId="0" fontId="90" fillId="46" borderId="22" applyNumberFormat="0" applyAlignment="0" applyProtection="0"/>
    <xf numFmtId="0" fontId="90" fillId="46" borderId="22" applyNumberFormat="0" applyAlignment="0" applyProtection="0"/>
    <xf numFmtId="220" fontId="91" fillId="0" borderId="0" applyFont="0" applyFill="0" applyBorder="0" applyProtection="0">
      <alignment horizontal="right"/>
    </xf>
    <xf numFmtId="221" fontId="3" fillId="48" borderId="0" applyFont="0" applyProtection="0">
      <alignment horizontal="right"/>
    </xf>
    <xf numFmtId="221" fontId="3" fillId="48" borderId="0" applyFont="0" applyProtection="0">
      <alignment horizontal="right"/>
    </xf>
    <xf numFmtId="170" fontId="92" fillId="49" borderId="23" applyFont="0" applyFill="0" applyBorder="0"/>
    <xf numFmtId="170" fontId="93" fillId="0" borderId="14"/>
    <xf numFmtId="170" fontId="94" fillId="0" borderId="8" applyNumberFormat="0" applyFill="0" applyProtection="0">
      <alignment horizontal="center"/>
    </xf>
    <xf numFmtId="166" fontId="95" fillId="0" borderId="15">
      <alignment horizontal="center" vertical="top" wrapText="1"/>
    </xf>
    <xf numFmtId="0" fontId="95" fillId="0" borderId="15">
      <alignment horizontal="lef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222" fontId="91" fillId="0" borderId="0"/>
    <xf numFmtId="41"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180" fontId="5" fillId="0" borderId="0" applyFont="0" applyFill="0" applyBorder="0" applyAlignment="0" applyProtection="0"/>
    <xf numFmtId="39" fontId="5" fillId="0" borderId="0" applyFont="0" applyFill="0" applyBorder="0" applyAlignment="0" applyProtection="0"/>
    <xf numFmtId="217"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0" fontId="96"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7"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3" fontId="3" fillId="0" borderId="0" applyFill="0" applyBorder="0" applyAlignment="0" applyProtection="0"/>
    <xf numFmtId="223" fontId="3"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7"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224" fontId="97" fillId="0" borderId="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5" fontId="98" fillId="0" borderId="0" applyFont="0" applyFill="0" applyBorder="0" applyAlignment="0" applyProtection="0"/>
    <xf numFmtId="43" fontId="3" fillId="0" borderId="0" applyFont="0" applyFill="0" applyBorder="0" applyAlignment="0" applyProtection="0"/>
    <xf numFmtId="168" fontId="41"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26" fontId="3"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224" fontId="3" fillId="0" borderId="0" applyFill="0" applyBorder="0" applyAlignment="0" applyProtection="0"/>
    <xf numFmtId="224" fontId="3"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xf numFmtId="43" fontId="1" fillId="0" borderId="0" applyFont="0" applyFill="0" applyBorder="0" applyAlignment="0" applyProtection="0"/>
    <xf numFmtId="43"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43" fontId="3"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43" fontId="3" fillId="0" borderId="0" applyFont="0" applyFill="0" applyBorder="0" applyAlignment="0" applyProtection="0"/>
    <xf numFmtId="227" fontId="1" fillId="0" borderId="0" applyFont="0" applyFill="0" applyBorder="0" applyAlignment="0" applyProtection="0"/>
    <xf numFmtId="22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230" fontId="3" fillId="0" borderId="0"/>
    <xf numFmtId="230" fontId="3" fillId="0" borderId="0"/>
    <xf numFmtId="37" fontId="48" fillId="0" borderId="0" applyFont="0" applyFill="0" applyBorder="0" applyAlignment="0" applyProtection="0"/>
    <xf numFmtId="180" fontId="48" fillId="0" borderId="0" applyFont="0" applyFill="0" applyBorder="0" applyAlignment="0" applyProtection="0"/>
    <xf numFmtId="39"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9" fillId="0" borderId="0" applyNumberFormat="0" applyAlignment="0">
      <alignment horizontal="left"/>
    </xf>
    <xf numFmtId="195" fontId="100" fillId="0" borderId="24" applyNumberFormat="0" applyBorder="0" applyAlignment="0" applyProtection="0">
      <protection locked="0"/>
    </xf>
    <xf numFmtId="170" fontId="101" fillId="0" borderId="0">
      <alignment horizontal="left"/>
    </xf>
    <xf numFmtId="170" fontId="102" fillId="0" borderId="0"/>
    <xf numFmtId="170" fontId="103" fillId="0" borderId="0">
      <alignment horizontal="left"/>
    </xf>
    <xf numFmtId="170" fontId="3" fillId="1" borderId="0" applyFont="0" applyFill="0" applyBorder="0" applyAlignment="0" applyProtection="0">
      <alignment horizontal="right"/>
    </xf>
    <xf numFmtId="170" fontId="3" fillId="1" borderId="0" applyFont="0" applyFill="0" applyBorder="0" applyAlignment="0" applyProtection="0">
      <alignment horizontal="right"/>
    </xf>
    <xf numFmtId="231" fontId="104" fillId="50" borderId="0" applyFill="0">
      <alignment horizontal="left" vertical="top"/>
      <protection locked="0"/>
    </xf>
    <xf numFmtId="232" fontId="93" fillId="0" borderId="25" applyFont="0" applyFill="0" applyBorder="0" applyAlignment="0" applyProtection="0"/>
    <xf numFmtId="233" fontId="3" fillId="0" borderId="0">
      <alignment horizontal="center"/>
    </xf>
    <xf numFmtId="234" fontId="5" fillId="0" borderId="0">
      <alignment horizontal="center"/>
    </xf>
    <xf numFmtId="234" fontId="5" fillId="0" borderId="0">
      <alignment horizontal="center"/>
    </xf>
    <xf numFmtId="234" fontId="5" fillId="0" borderId="0">
      <alignment horizontal="center"/>
    </xf>
    <xf numFmtId="234" fontId="5" fillId="0" borderId="0">
      <alignment horizontal="center"/>
    </xf>
    <xf numFmtId="234" fontId="5" fillId="0" borderId="0">
      <alignment horizontal="center"/>
    </xf>
    <xf numFmtId="233" fontId="3" fillId="0" borderId="0">
      <alignment horizontal="center"/>
    </xf>
    <xf numFmtId="234" fontId="5" fillId="0" borderId="0">
      <alignment horizontal="center"/>
    </xf>
    <xf numFmtId="235" fontId="66" fillId="0" borderId="1"/>
    <xf numFmtId="235" fontId="66" fillId="0" borderId="1"/>
    <xf numFmtId="195" fontId="82" fillId="0" borderId="0" applyFont="0" applyFill="0" applyBorder="0" applyAlignment="0" applyProtection="0"/>
    <xf numFmtId="236" fontId="5" fillId="0" borderId="0" applyFont="0" applyFill="0" applyBorder="0" applyAlignment="0" applyProtection="0"/>
    <xf numFmtId="237" fontId="5" fillId="0" borderId="0" applyFont="0" applyFill="0" applyBorder="0" applyAlignment="0" applyProtection="0"/>
    <xf numFmtId="238"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9" fontId="3" fillId="0" borderId="0"/>
    <xf numFmtId="39" fontId="3" fillId="0" borderId="0"/>
    <xf numFmtId="5" fontId="48" fillId="0" borderId="0" applyFont="0" applyFill="0" applyBorder="0" applyAlignment="0" applyProtection="0"/>
    <xf numFmtId="7" fontId="48" fillId="0" borderId="0" applyFont="0" applyFill="0" applyBorder="0" applyAlignment="0" applyProtection="0"/>
    <xf numFmtId="239" fontId="93" fillId="0" borderId="25" applyFont="0" applyFill="0" applyBorder="0" applyAlignment="0" applyProtection="0"/>
    <xf numFmtId="240" fontId="3" fillId="0" borderId="0"/>
    <xf numFmtId="240" fontId="3" fillId="0" borderId="0"/>
    <xf numFmtId="0" fontId="105" fillId="0" borderId="0"/>
    <xf numFmtId="241" fontId="25" fillId="0" borderId="0">
      <alignment horizontal="right"/>
    </xf>
    <xf numFmtId="170" fontId="3" fillId="0" borderId="0"/>
    <xf numFmtId="170" fontId="3" fillId="0" borderId="0"/>
    <xf numFmtId="38" fontId="64" fillId="0" borderId="0"/>
    <xf numFmtId="170" fontId="33" fillId="0" borderId="26"/>
    <xf numFmtId="4" fontId="64" fillId="51" borderId="26">
      <protection locked="0"/>
    </xf>
    <xf numFmtId="242" fontId="27" fillId="0" borderId="0" applyFont="0" applyFill="0" applyBorder="0" applyAlignment="0" applyProtection="0"/>
    <xf numFmtId="0" fontId="105" fillId="0" borderId="27"/>
    <xf numFmtId="0" fontId="105" fillId="0" borderId="27"/>
    <xf numFmtId="0" fontId="106" fillId="0" borderId="0">
      <protection locked="0"/>
    </xf>
    <xf numFmtId="15" fontId="92" fillId="0" borderId="0" applyFill="0" applyBorder="0" applyAlignment="0"/>
    <xf numFmtId="243" fontId="5" fillId="0" borderId="0" applyFont="0" applyFill="0" applyBorder="0" applyAlignment="0" applyProtection="0"/>
    <xf numFmtId="244" fontId="5" fillId="0" borderId="0" applyFont="0" applyFill="0" applyBorder="0" applyAlignment="0" applyProtection="0"/>
    <xf numFmtId="245" fontId="5" fillId="0" borderId="0" applyFont="0" applyFill="0" applyBorder="0" applyAlignment="0" applyProtection="0"/>
    <xf numFmtId="246" fontId="92" fillId="52" borderId="0" applyFont="0" applyFill="0" applyBorder="0" applyAlignment="0" applyProtection="0"/>
    <xf numFmtId="247" fontId="107" fillId="52" borderId="6" applyFont="0" applyFill="0" applyBorder="0" applyAlignment="0" applyProtection="0"/>
    <xf numFmtId="247" fontId="93" fillId="52" borderId="0" applyFont="0" applyFill="0" applyBorder="0" applyAlignment="0" applyProtection="0"/>
    <xf numFmtId="17" fontId="92" fillId="0" borderId="0" applyFill="0" applyBorder="0">
      <alignment horizontal="right"/>
    </xf>
    <xf numFmtId="248" fontId="92" fillId="0" borderId="8" applyFont="0" applyFill="0" applyBorder="0" applyAlignment="0" applyProtection="0"/>
    <xf numFmtId="249" fontId="3" fillId="0" borderId="0" applyFont="0" applyFill="0" applyBorder="0" applyAlignment="0" applyProtection="0"/>
    <xf numFmtId="249" fontId="3" fillId="0" borderId="0" applyFont="0" applyFill="0" applyBorder="0" applyAlignment="0" applyProtection="0"/>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14" fontId="10" fillId="0" borderId="0" applyFill="0" applyBorder="0" applyAlignment="0"/>
    <xf numFmtId="17" fontId="3" fillId="0" borderId="0" applyFont="0" applyFill="0" applyBorder="0" applyAlignment="0" applyProtection="0"/>
    <xf numFmtId="170" fontId="3" fillId="0" borderId="1" applyFont="0" applyFill="0" applyBorder="0" applyAlignment="0" applyProtection="0">
      <alignment horizontal="right"/>
    </xf>
    <xf numFmtId="170" fontId="3" fillId="0" borderId="1" applyFont="0" applyFill="0" applyBorder="0" applyAlignment="0" applyProtection="0">
      <alignment horizontal="right"/>
    </xf>
    <xf numFmtId="251" fontId="93" fillId="0" borderId="28">
      <alignment horizontal="center"/>
    </xf>
    <xf numFmtId="252" fontId="3" fillId="0" borderId="0" applyFont="0" applyFill="0" applyBorder="0" applyAlignment="0" applyProtection="0"/>
    <xf numFmtId="252" fontId="3" fillId="0" borderId="0" applyFont="0" applyFill="0" applyBorder="0" applyAlignment="0" applyProtection="0"/>
    <xf numFmtId="170" fontId="108" fillId="53" borderId="0" applyNumberFormat="0" applyFont="0" applyFill="0" applyBorder="0" applyAlignment="0"/>
    <xf numFmtId="196" fontId="25" fillId="0" borderId="0"/>
    <xf numFmtId="253" fontId="25" fillId="0" borderId="0"/>
    <xf numFmtId="0" fontId="36" fillId="0" borderId="0" applyNumberFormat="0" applyFill="0" applyBorder="0" applyAlignment="0" applyProtection="0"/>
    <xf numFmtId="254" fontId="3" fillId="0" borderId="29">
      <alignment vertical="center"/>
    </xf>
    <xf numFmtId="254" fontId="3" fillId="0" borderId="29">
      <alignment vertical="center"/>
    </xf>
    <xf numFmtId="254" fontId="3" fillId="0" borderId="29">
      <alignment vertical="center"/>
    </xf>
    <xf numFmtId="254" fontId="3" fillId="0" borderId="29">
      <alignment vertical="center"/>
    </xf>
    <xf numFmtId="226" fontId="109" fillId="0" borderId="0" applyFont="0" applyFill="0" applyBorder="0">
      <alignment horizontal="left" vertical="top" wrapText="1"/>
      <protection locked="0"/>
    </xf>
    <xf numFmtId="255" fontId="3" fillId="0" borderId="0" applyFont="0" applyFill="0" applyBorder="0" applyAlignment="0" applyProtection="0"/>
    <xf numFmtId="4" fontId="33" fillId="0" borderId="0" applyFont="0" applyFill="0" applyBorder="0" applyAlignment="0" applyProtection="0"/>
    <xf numFmtId="256" fontId="3" fillId="0" borderId="0"/>
    <xf numFmtId="256" fontId="3" fillId="0" borderId="0"/>
    <xf numFmtId="246" fontId="93" fillId="0" borderId="0"/>
    <xf numFmtId="190" fontId="110" fillId="0" borderId="0">
      <alignment horizontal="right"/>
    </xf>
    <xf numFmtId="241" fontId="25" fillId="0" borderId="16">
      <alignment horizontal="right"/>
    </xf>
    <xf numFmtId="241" fontId="25" fillId="0" borderId="16">
      <alignment horizontal="right"/>
    </xf>
    <xf numFmtId="170" fontId="111" fillId="0" borderId="0" applyNumberFormat="0" applyFont="0" applyFill="0" applyAlignment="0">
      <protection locked="0"/>
    </xf>
    <xf numFmtId="195" fontId="112" fillId="54" borderId="0" applyBorder="0" applyAlignment="0" applyProtection="0"/>
    <xf numFmtId="195" fontId="112" fillId="55" borderId="0" applyBorder="0" applyAlignment="0" applyProtection="0"/>
    <xf numFmtId="195" fontId="112" fillId="55" borderId="0" applyBorder="0" applyAlignment="0" applyProtection="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195" fontId="82"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195" fontId="82" fillId="0" borderId="0" applyFill="0" applyBorder="0" applyAlignment="0"/>
    <xf numFmtId="0" fontId="113" fillId="0" borderId="0" applyNumberFormat="0" applyAlignment="0">
      <alignment horizontal="left"/>
    </xf>
    <xf numFmtId="39" fontId="3" fillId="0" borderId="0" applyFont="0" applyFill="0" applyBorder="0" applyAlignment="0" applyProtection="0"/>
    <xf numFmtId="39" fontId="3" fillId="0" borderId="0" applyFont="0" applyFill="0" applyBorder="0" applyAlignment="0" applyProtection="0"/>
    <xf numFmtId="257" fontId="114" fillId="0" borderId="0" applyNumberFormat="0" applyBorder="0">
      <alignment horizontal="left" vertical="top"/>
    </xf>
    <xf numFmtId="258" fontId="3" fillId="0" borderId="0" applyFont="0" applyFill="0" applyBorder="0" applyAlignment="0" applyProtection="0"/>
    <xf numFmtId="258" fontId="3" fillId="0" borderId="0" applyFont="0" applyFill="0" applyBorder="0" applyAlignment="0" applyProtection="0"/>
    <xf numFmtId="259" fontId="7" fillId="0" borderId="0"/>
    <xf numFmtId="0" fontId="115" fillId="0" borderId="0" applyNumberFormat="0" applyFill="0" applyBorder="0" applyAlignment="0" applyProtection="0"/>
    <xf numFmtId="0" fontId="7" fillId="0" borderId="0"/>
    <xf numFmtId="0" fontId="3" fillId="0" borderId="0"/>
    <xf numFmtId="260" fontId="116" fillId="0" borderId="0" applyBorder="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170" fontId="27" fillId="0" borderId="0" applyFill="0" applyBorder="0" applyAlignment="0" applyProtection="0"/>
    <xf numFmtId="49" fontId="114" fillId="0" borderId="0" applyNumberFormat="0" applyFill="0" applyBorder="0" applyProtection="0">
      <alignment horizontal="center" vertical="top"/>
    </xf>
    <xf numFmtId="241" fontId="118" fillId="0" borderId="0"/>
    <xf numFmtId="261" fontId="118" fillId="0" borderId="0" applyBorder="0">
      <alignment horizontal="right" vertical="top"/>
    </xf>
    <xf numFmtId="262" fontId="114" fillId="0" borderId="0" applyBorder="0">
      <alignment horizontal="right" vertical="top"/>
    </xf>
    <xf numFmtId="262" fontId="118" fillId="0" borderId="0" applyBorder="0">
      <alignment horizontal="right" vertical="top"/>
    </xf>
    <xf numFmtId="170" fontId="5" fillId="0" borderId="0">
      <alignment horizontal="left" vertical="top" wrapText="1"/>
    </xf>
    <xf numFmtId="170" fontId="114" fillId="0" borderId="0" applyFill="0" applyBorder="0">
      <alignment horizontal="right" vertical="top"/>
    </xf>
    <xf numFmtId="179" fontId="114" fillId="0" borderId="0" applyFill="0" applyBorder="0">
      <alignment horizontal="right" vertical="top"/>
    </xf>
    <xf numFmtId="184" fontId="114" fillId="0" borderId="0" applyFill="0" applyBorder="0">
      <alignment horizontal="right" vertical="top"/>
    </xf>
    <xf numFmtId="170" fontId="114" fillId="0" borderId="0" applyFill="0" applyBorder="0">
      <alignment horizontal="right" vertical="top"/>
    </xf>
    <xf numFmtId="183" fontId="114" fillId="0" borderId="0" applyFill="0" applyBorder="0">
      <alignment horizontal="right" vertical="top"/>
    </xf>
    <xf numFmtId="263" fontId="114" fillId="0" borderId="0" applyFill="0" applyBorder="0">
      <alignment horizontal="right" vertical="top"/>
    </xf>
    <xf numFmtId="264" fontId="114" fillId="0" borderId="0" applyFill="0" applyBorder="0">
      <alignment horizontal="right" vertical="top"/>
    </xf>
    <xf numFmtId="265" fontId="114" fillId="0" borderId="0" applyFill="0" applyBorder="0">
      <alignment horizontal="right" vertical="top"/>
    </xf>
    <xf numFmtId="170" fontId="119" fillId="0" borderId="0">
      <alignment horizontal="left"/>
    </xf>
    <xf numFmtId="170" fontId="119" fillId="0" borderId="30">
      <alignment horizontal="right" wrapText="1"/>
    </xf>
    <xf numFmtId="170" fontId="119" fillId="0" borderId="30">
      <alignment horizontal="right" wrapText="1"/>
    </xf>
    <xf numFmtId="177" fontId="120" fillId="0" borderId="30">
      <alignment horizontal="left"/>
    </xf>
    <xf numFmtId="177" fontId="120" fillId="0" borderId="30">
      <alignment horizontal="left"/>
    </xf>
    <xf numFmtId="170" fontId="21" fillId="0" borderId="0">
      <alignment vertical="center"/>
    </xf>
    <xf numFmtId="266" fontId="21" fillId="0" borderId="0">
      <alignment horizontal="left" vertical="center"/>
    </xf>
    <xf numFmtId="267" fontId="121" fillId="0" borderId="0">
      <alignment vertical="center"/>
    </xf>
    <xf numFmtId="170" fontId="12" fillId="0" borderId="0">
      <alignment vertical="center"/>
    </xf>
    <xf numFmtId="177" fontId="120" fillId="0" borderId="30">
      <alignment horizontal="left"/>
    </xf>
    <xf numFmtId="177" fontId="120" fillId="0" borderId="30">
      <alignment horizontal="left"/>
    </xf>
    <xf numFmtId="177" fontId="53" fillId="0" borderId="0" applyFill="0" applyBorder="0">
      <alignment vertical="top"/>
    </xf>
    <xf numFmtId="177" fontId="30" fillId="0" borderId="0" applyFill="0" applyBorder="0" applyProtection="0">
      <alignment vertical="top"/>
    </xf>
    <xf numFmtId="177" fontId="122" fillId="0" borderId="0">
      <alignment vertical="top"/>
    </xf>
    <xf numFmtId="177" fontId="114" fillId="0" borderId="0">
      <alignment horizontal="center"/>
    </xf>
    <xf numFmtId="177" fontId="123" fillId="0" borderId="30">
      <alignment horizontal="center"/>
    </xf>
    <xf numFmtId="177" fontId="123" fillId="0" borderId="30">
      <alignment horizontal="center"/>
    </xf>
    <xf numFmtId="255" fontId="114" fillId="0" borderId="30" applyFill="0" applyBorder="0" applyProtection="0">
      <alignment horizontal="right" vertical="top"/>
    </xf>
    <xf numFmtId="255" fontId="114" fillId="0" borderId="30" applyFill="0" applyBorder="0" applyProtection="0">
      <alignment horizontal="right" vertical="top"/>
    </xf>
    <xf numFmtId="266" fontId="124" fillId="0" borderId="0">
      <alignment horizontal="left" vertical="center"/>
    </xf>
    <xf numFmtId="177" fontId="124" fillId="0" borderId="0"/>
    <xf numFmtId="177" fontId="125" fillId="0" borderId="0"/>
    <xf numFmtId="177" fontId="126" fillId="0" borderId="0"/>
    <xf numFmtId="177" fontId="3" fillId="0" borderId="0"/>
    <xf numFmtId="177" fontId="3" fillId="0" borderId="0"/>
    <xf numFmtId="177" fontId="127" fillId="0" borderId="0">
      <alignment horizontal="left" vertical="top"/>
    </xf>
    <xf numFmtId="170" fontId="114" fillId="0" borderId="0" applyFill="0" applyBorder="0">
      <alignment horizontal="left" vertical="top" wrapText="1"/>
    </xf>
    <xf numFmtId="170" fontId="128" fillId="0" borderId="0">
      <alignment horizontal="left" vertical="top" wrapText="1"/>
    </xf>
    <xf numFmtId="170" fontId="129" fillId="0" borderId="0">
      <alignment horizontal="left" vertical="top" wrapText="1"/>
    </xf>
    <xf numFmtId="170" fontId="118" fillId="0" borderId="0">
      <alignment horizontal="left" vertical="top" wrapText="1"/>
    </xf>
    <xf numFmtId="241" fontId="62" fillId="0" borderId="0">
      <alignment horizontal="right"/>
    </xf>
    <xf numFmtId="241" fontId="62" fillId="0" borderId="0">
      <alignment horizontal="right"/>
    </xf>
    <xf numFmtId="241" fontId="62" fillId="0" borderId="0">
      <alignment horizontal="right"/>
    </xf>
    <xf numFmtId="241" fontId="62" fillId="0" borderId="0">
      <alignment horizontal="right"/>
    </xf>
    <xf numFmtId="241" fontId="62" fillId="0" borderId="0">
      <alignment horizontal="right"/>
    </xf>
    <xf numFmtId="241" fontId="62" fillId="0" borderId="0">
      <alignment horizontal="right"/>
    </xf>
    <xf numFmtId="268"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68" fontId="3" fillId="0" borderId="0">
      <protection locked="0"/>
    </xf>
    <xf numFmtId="268"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68" fontId="3" fillId="0" borderId="0">
      <protection locked="0"/>
    </xf>
    <xf numFmtId="268"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68" fontId="3" fillId="0" borderId="0">
      <protection locked="0"/>
    </xf>
    <xf numFmtId="268"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68" fontId="3" fillId="0" borderId="0">
      <protection locked="0"/>
    </xf>
    <xf numFmtId="268"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68" fontId="3" fillId="0" borderId="0">
      <protection locked="0"/>
    </xf>
    <xf numFmtId="268"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68" fontId="3" fillId="0" borderId="0">
      <protection locked="0"/>
    </xf>
    <xf numFmtId="268"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68" fontId="3" fillId="0" borderId="0">
      <protection locked="0"/>
    </xf>
    <xf numFmtId="269" fontId="91" fillId="14" borderId="15">
      <alignment horizontal="left"/>
    </xf>
    <xf numFmtId="196" fontId="62" fillId="0" borderId="0">
      <alignment horizontal="right"/>
    </xf>
    <xf numFmtId="253" fontId="62" fillId="0" borderId="0">
      <alignment horizontal="right"/>
    </xf>
    <xf numFmtId="270" fontId="106" fillId="0" borderId="0">
      <protection locked="0"/>
    </xf>
    <xf numFmtId="271" fontId="3" fillId="52" borderId="0" applyFont="0" applyFill="0" applyBorder="0" applyAlignment="0"/>
    <xf numFmtId="271" fontId="3" fillId="52" borderId="0" applyFont="0" applyFill="0" applyBorder="0" applyAlignment="0"/>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 fontId="3" fillId="0" borderId="0" applyFont="0" applyFill="0" applyBorder="0" applyAlignment="0" applyProtection="0"/>
    <xf numFmtId="11" fontId="3" fillId="0" borderId="0" applyFont="0" applyFill="0" applyBorder="0" applyAlignment="0" applyProtection="0"/>
    <xf numFmtId="11" fontId="3" fillId="0" borderId="0" applyFont="0" applyFill="0" applyBorder="0" applyAlignment="0" applyProtection="0"/>
    <xf numFmtId="191" fontId="27" fillId="0" borderId="0" applyProtection="0">
      <alignment horizontal="left"/>
    </xf>
    <xf numFmtId="0" fontId="130" fillId="0" borderId="0" applyNumberFormat="0" applyFill="0" applyBorder="0" applyAlignment="0" applyProtection="0">
      <alignment vertical="top"/>
      <protection locked="0"/>
    </xf>
    <xf numFmtId="170" fontId="131" fillId="0" borderId="0">
      <alignment horizontal="left"/>
    </xf>
    <xf numFmtId="170" fontId="132" fillId="0" borderId="0">
      <alignment horizontal="left"/>
    </xf>
    <xf numFmtId="170" fontId="133" fillId="0" borderId="0">
      <alignment horizontal="left"/>
    </xf>
    <xf numFmtId="170" fontId="133" fillId="0" borderId="0" applyNumberFormat="0" applyFill="0" applyBorder="0" applyProtection="0">
      <alignment horizontal="left"/>
    </xf>
    <xf numFmtId="272" fontId="109" fillId="0" borderId="0" applyFont="0">
      <alignment horizontal="left"/>
      <protection locked="0"/>
    </xf>
    <xf numFmtId="0" fontId="5" fillId="0" borderId="31" applyNumberFormat="0" applyFill="0" applyBorder="0" applyAlignment="0" applyProtection="0">
      <protection locked="0"/>
    </xf>
    <xf numFmtId="0" fontId="5" fillId="0" borderId="31" applyNumberFormat="0" applyFill="0" applyBorder="0" applyAlignment="0" applyProtection="0">
      <protection locked="0"/>
    </xf>
    <xf numFmtId="0" fontId="5" fillId="0" borderId="31" applyNumberFormat="0" applyFill="0" applyBorder="0" applyAlignment="0" applyProtection="0">
      <protection locked="0"/>
    </xf>
    <xf numFmtId="0" fontId="5" fillId="0" borderId="31" applyNumberFormat="0" applyFill="0" applyBorder="0" applyAlignment="0" applyProtection="0">
      <protection locked="0"/>
    </xf>
    <xf numFmtId="0" fontId="5" fillId="0" borderId="31" applyNumberFormat="0" applyFill="0" applyBorder="0" applyAlignment="0" applyProtection="0">
      <protection locked="0"/>
    </xf>
    <xf numFmtId="0" fontId="5" fillId="0" borderId="31" applyNumberFormat="0" applyFill="0" applyBorder="0" applyAlignment="0" applyProtection="0">
      <protection locked="0"/>
    </xf>
    <xf numFmtId="0" fontId="5" fillId="0" borderId="31" applyNumberFormat="0" applyFill="0" applyBorder="0" applyAlignment="0" applyProtection="0">
      <protection locked="0"/>
    </xf>
    <xf numFmtId="273" fontId="134" fillId="0" borderId="12">
      <alignment horizontal="right"/>
    </xf>
    <xf numFmtId="273" fontId="134" fillId="0" borderId="12">
      <alignment horizontal="right"/>
    </xf>
    <xf numFmtId="273" fontId="134" fillId="0" borderId="12">
      <alignment horizontal="right"/>
    </xf>
    <xf numFmtId="273" fontId="134" fillId="0" borderId="12">
      <alignment horizontal="right"/>
    </xf>
    <xf numFmtId="273" fontId="134" fillId="0" borderId="12">
      <alignment horizontal="right"/>
    </xf>
    <xf numFmtId="273" fontId="134" fillId="0" borderId="12">
      <alignment horizontal="right"/>
    </xf>
    <xf numFmtId="273" fontId="134" fillId="0" borderId="12">
      <alignment horizontal="right"/>
    </xf>
    <xf numFmtId="274" fontId="5" fillId="0" borderId="0" applyFont="0" applyFill="0" applyBorder="0" applyAlignment="0" applyProtection="0"/>
    <xf numFmtId="275" fontId="5" fillId="0" borderId="0" applyFont="0" applyFill="0" applyBorder="0" applyAlignment="0" applyProtection="0"/>
    <xf numFmtId="276" fontId="5" fillId="0" borderId="0" applyFont="0" applyFill="0" applyBorder="0" applyAlignment="0" applyProtection="0"/>
    <xf numFmtId="37" fontId="135" fillId="52" borderId="32" applyNumberFormat="0" applyBorder="0">
      <alignment horizontal="center"/>
    </xf>
    <xf numFmtId="196" fontId="136" fillId="0" borderId="0" applyNumberFormat="0" applyFont="0" applyFill="0" applyBorder="0" applyAlignment="0">
      <alignment horizontal="centerContinuous"/>
    </xf>
    <xf numFmtId="0" fontId="137" fillId="10" borderId="0" applyNumberFormat="0" applyBorder="0" applyAlignment="0" applyProtection="0"/>
    <xf numFmtId="0" fontId="137" fillId="10" borderId="0" applyNumberFormat="0" applyBorder="0" applyAlignment="0" applyProtection="0"/>
    <xf numFmtId="0" fontId="137" fillId="56"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56"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0" fontId="137" fillId="10" borderId="0" applyNumberFormat="0" applyBorder="0" applyAlignment="0" applyProtection="0"/>
    <xf numFmtId="4" fontId="64" fillId="57" borderId="26"/>
    <xf numFmtId="38" fontId="93" fillId="58" borderId="0" applyNumberFormat="0" applyBorder="0" applyAlignment="0" applyProtection="0"/>
    <xf numFmtId="0" fontId="3" fillId="40" borderId="0" applyNumberFormat="0" applyFont="0" applyBorder="0" applyAlignment="0" applyProtection="0"/>
    <xf numFmtId="0" fontId="3" fillId="40" borderId="0" applyNumberFormat="0" applyFont="0" applyBorder="0" applyAlignment="0" applyProtection="0"/>
    <xf numFmtId="43" fontId="138" fillId="0" borderId="32"/>
    <xf numFmtId="277" fontId="139" fillId="0" borderId="0" applyFont="0" applyFill="0" applyBorder="0" applyAlignment="0" applyProtection="0"/>
    <xf numFmtId="170" fontId="140" fillId="0" borderId="0" applyNumberFormat="0" applyFill="0" applyProtection="0">
      <alignment horizontal="left"/>
    </xf>
    <xf numFmtId="170" fontId="141" fillId="0" borderId="19">
      <alignment horizontal="centerContinuous"/>
    </xf>
    <xf numFmtId="170" fontId="142" fillId="0" borderId="0">
      <alignment horizontal="centerContinuous"/>
    </xf>
    <xf numFmtId="231" fontId="143" fillId="0" borderId="0">
      <alignment horizontal="left"/>
    </xf>
    <xf numFmtId="170" fontId="144" fillId="0" borderId="0">
      <alignment horizontal="left"/>
    </xf>
    <xf numFmtId="37" fontId="145" fillId="58" borderId="33" applyFill="0">
      <alignment vertical="center"/>
    </xf>
    <xf numFmtId="0" fontId="146" fillId="0" borderId="33" applyNumberFormat="0" applyAlignment="0" applyProtection="0">
      <alignment horizontal="left" vertical="center"/>
    </xf>
    <xf numFmtId="0" fontId="146" fillId="0" borderId="3">
      <alignment horizontal="left" vertical="center"/>
    </xf>
    <xf numFmtId="0" fontId="146" fillId="0" borderId="3">
      <alignment horizontal="left" vertical="center"/>
    </xf>
    <xf numFmtId="0" fontId="146" fillId="0" borderId="3">
      <alignment horizontal="left" vertical="center"/>
    </xf>
    <xf numFmtId="0" fontId="146" fillId="0" borderId="3">
      <alignment horizontal="left" vertical="center"/>
    </xf>
    <xf numFmtId="170" fontId="145" fillId="0" borderId="17" applyNumberFormat="0" applyFill="0">
      <alignment horizontal="centerContinuous" vertical="top"/>
    </xf>
    <xf numFmtId="0" fontId="147" fillId="0" borderId="0" applyNumberFormat="0" applyBorder="0" applyProtection="0">
      <alignment horizontal="center"/>
    </xf>
    <xf numFmtId="0" fontId="148" fillId="0" borderId="34"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170" fontId="149" fillId="0" borderId="0">
      <alignment horizontal="left"/>
    </xf>
    <xf numFmtId="170" fontId="150" fillId="0" borderId="15">
      <alignment horizontal="left" vertical="top"/>
    </xf>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170" fontId="152" fillId="0" borderId="0">
      <alignment horizontal="left"/>
    </xf>
    <xf numFmtId="170" fontId="153" fillId="0" borderId="15">
      <alignment horizontal="left" vertical="top"/>
    </xf>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170" fontId="155" fillId="0" borderId="0">
      <alignment horizontal="left"/>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6" fillId="0" borderId="0" applyProtection="0"/>
    <xf numFmtId="0" fontId="7" fillId="0" borderId="0"/>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0" fontId="146" fillId="0" borderId="0" applyProtection="0"/>
    <xf numFmtId="250" fontId="3" fillId="0" borderId="0">
      <protection locked="0"/>
    </xf>
    <xf numFmtId="250" fontId="3" fillId="0" borderId="0">
      <protection locked="0"/>
    </xf>
    <xf numFmtId="250" fontId="3" fillId="0" borderId="0">
      <protection locked="0"/>
    </xf>
    <xf numFmtId="250" fontId="3" fillId="0" borderId="0">
      <protection locked="0"/>
    </xf>
    <xf numFmtId="250" fontId="3" fillId="0" borderId="0">
      <protection locked="0"/>
    </xf>
    <xf numFmtId="248" fontId="30" fillId="0" borderId="33">
      <alignment horizontal="left" vertical="center"/>
    </xf>
    <xf numFmtId="248" fontId="30" fillId="0" borderId="33">
      <alignment horizontal="center" vertical="center"/>
    </xf>
    <xf numFmtId="170" fontId="157" fillId="0" borderId="17">
      <alignment horizontal="centerContinuous"/>
    </xf>
    <xf numFmtId="278" fontId="5" fillId="0" borderId="0" applyFont="0" applyFill="0" applyBorder="0" applyAlignment="0"/>
    <xf numFmtId="278" fontId="3" fillId="0" borderId="0" applyFont="0" applyFill="0" applyBorder="0" applyAlignment="0"/>
    <xf numFmtId="37" fontId="35" fillId="0" borderId="0">
      <alignment horizontal="right"/>
    </xf>
    <xf numFmtId="278" fontId="3" fillId="0" borderId="0" applyFont="0" applyFill="0" applyBorder="0" applyAlignment="0"/>
    <xf numFmtId="278" fontId="3" fillId="0" borderId="0" applyFont="0" applyFill="0" applyBorder="0" applyAlignment="0"/>
    <xf numFmtId="278" fontId="3" fillId="0" borderId="0" applyFont="0" applyFill="0" applyBorder="0" applyAlignment="0"/>
    <xf numFmtId="278" fontId="3" fillId="0" borderId="0" applyFont="0" applyFill="0" applyBorder="0" applyAlignment="0"/>
    <xf numFmtId="37" fontId="35" fillId="0" borderId="0" applyNumberFormat="0" applyFont="0" applyBorder="0">
      <alignment horizontal="left"/>
    </xf>
    <xf numFmtId="170" fontId="75" fillId="0" borderId="0" applyFont="0" applyAlignment="0">
      <alignment horizontal="centerContinuous"/>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273" fontId="160" fillId="0" borderId="0">
      <alignment horizontal="right"/>
    </xf>
    <xf numFmtId="170" fontId="25" fillId="0" borderId="1">
      <alignment horizontal="centerContinuous"/>
    </xf>
    <xf numFmtId="170" fontId="25" fillId="0" borderId="1">
      <alignment horizontal="centerContinuous"/>
    </xf>
    <xf numFmtId="3" fontId="161" fillId="0" borderId="0"/>
    <xf numFmtId="273" fontId="160" fillId="0" borderId="0">
      <alignment horizontal="right"/>
    </xf>
    <xf numFmtId="170" fontId="3" fillId="0" borderId="0"/>
    <xf numFmtId="170" fontId="3" fillId="0" borderId="0"/>
    <xf numFmtId="37" fontId="25" fillId="0" borderId="0">
      <protection locked="0"/>
    </xf>
    <xf numFmtId="273" fontId="162" fillId="0" borderId="0">
      <alignment horizontal="center"/>
    </xf>
    <xf numFmtId="268" fontId="3" fillId="0" borderId="0" applyProtection="0">
      <alignment horizontal="center"/>
    </xf>
    <xf numFmtId="279" fontId="3" fillId="0" borderId="0" applyProtection="0">
      <alignment horizontal="center"/>
    </xf>
    <xf numFmtId="279" fontId="3" fillId="0" borderId="0" applyProtection="0">
      <alignment horizontal="center"/>
    </xf>
    <xf numFmtId="279" fontId="3" fillId="0" borderId="0" applyProtection="0">
      <alignment horizontal="center"/>
    </xf>
    <xf numFmtId="279" fontId="3" fillId="0" borderId="0" applyProtection="0">
      <alignment horizontal="center"/>
    </xf>
    <xf numFmtId="279" fontId="3" fillId="0" borderId="0" applyProtection="0">
      <alignment horizontal="center"/>
    </xf>
    <xf numFmtId="268" fontId="3" fillId="0" borderId="0" applyProtection="0">
      <alignment horizontal="center"/>
    </xf>
    <xf numFmtId="170" fontId="5" fillId="0" borderId="0" applyFill="0" applyBorder="0"/>
    <xf numFmtId="10" fontId="93" fillId="52" borderId="1" applyNumberFormat="0" applyBorder="0" applyAlignment="0" applyProtection="0"/>
    <xf numFmtId="10" fontId="93" fillId="52" borderId="1" applyNumberFormat="0" applyBorder="0" applyAlignment="0" applyProtection="0"/>
    <xf numFmtId="0" fontId="163" fillId="13"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59"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59"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13" borderId="20" applyNumberFormat="0" applyAlignment="0" applyProtection="0"/>
    <xf numFmtId="0" fontId="163" fillId="13" borderId="20" applyNumberFormat="0" applyAlignment="0" applyProtection="0"/>
    <xf numFmtId="246" fontId="93" fillId="0" borderId="0"/>
    <xf numFmtId="247" fontId="93" fillId="52" borderId="0" applyFont="0" applyBorder="0" applyAlignment="0" applyProtection="0">
      <protection locked="0"/>
    </xf>
    <xf numFmtId="271" fontId="93" fillId="52" borderId="0" applyFont="0" applyBorder="0" applyAlignment="0">
      <protection locked="0"/>
    </xf>
    <xf numFmtId="170" fontId="164" fillId="0" borderId="37"/>
    <xf numFmtId="9" fontId="165" fillId="0" borderId="37" applyFill="0" applyAlignment="0" applyProtection="0"/>
    <xf numFmtId="10" fontId="93" fillId="52" borderId="0">
      <protection locked="0"/>
    </xf>
    <xf numFmtId="246" fontId="93" fillId="0" borderId="0"/>
    <xf numFmtId="246" fontId="166" fillId="52" borderId="0" applyNumberFormat="0" applyBorder="0" applyAlignment="0">
      <protection locked="0"/>
    </xf>
    <xf numFmtId="170" fontId="167" fillId="0" borderId="37"/>
    <xf numFmtId="170" fontId="31" fillId="0" borderId="0" applyNumberFormat="0" applyFill="0" applyBorder="0" applyAlignment="0">
      <protection locked="0"/>
    </xf>
    <xf numFmtId="170" fontId="3" fillId="0" borderId="0"/>
    <xf numFmtId="170" fontId="3" fillId="0" borderId="0"/>
    <xf numFmtId="170" fontId="3" fillId="0" borderId="0"/>
    <xf numFmtId="170" fontId="3" fillId="0" borderId="0"/>
    <xf numFmtId="37" fontId="168" fillId="44" borderId="0">
      <protection locked="0"/>
    </xf>
    <xf numFmtId="231" fontId="109" fillId="0" borderId="0" applyFont="0">
      <alignment horizontal="left"/>
    </xf>
    <xf numFmtId="231" fontId="109" fillId="0" borderId="0" applyFont="0" applyFill="0" applyBorder="0">
      <alignment horizontal="left"/>
    </xf>
    <xf numFmtId="0" fontId="169" fillId="60" borderId="27"/>
    <xf numFmtId="0" fontId="169" fillId="60" borderId="27"/>
    <xf numFmtId="40" fontId="93" fillId="0" borderId="0" applyFont="0">
      <protection locked="0"/>
    </xf>
    <xf numFmtId="40" fontId="93" fillId="0" borderId="0" applyFont="0">
      <protection locked="0"/>
    </xf>
    <xf numFmtId="40" fontId="93" fillId="0" borderId="0" applyFont="0">
      <protection locked="0"/>
    </xf>
    <xf numFmtId="40" fontId="93" fillId="0" borderId="0" applyFont="0">
      <protection locked="0"/>
    </xf>
    <xf numFmtId="40" fontId="93" fillId="0" borderId="0" applyFont="0">
      <protection locked="0"/>
    </xf>
    <xf numFmtId="40" fontId="93" fillId="0" borderId="0" applyFont="0">
      <protection locked="0"/>
    </xf>
    <xf numFmtId="43" fontId="138" fillId="0" borderId="16"/>
    <xf numFmtId="43" fontId="138" fillId="0" borderId="16"/>
    <xf numFmtId="0" fontId="170" fillId="0" borderId="0"/>
    <xf numFmtId="0" fontId="171" fillId="0" borderId="13"/>
    <xf numFmtId="170" fontId="5" fillId="61" borderId="0" applyNumberFormat="0" applyFont="0" applyBorder="0" applyProtection="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195" fontId="82"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195" fontId="82" fillId="0" borderId="0" applyFill="0" applyBorder="0" applyAlignment="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0" fontId="172" fillId="0" borderId="38" applyNumberFormat="0" applyFill="0" applyAlignment="0" applyProtection="0"/>
    <xf numFmtId="231" fontId="109" fillId="0" borderId="0" applyFont="0" applyFill="0" applyBorder="0">
      <alignment horizontal="left"/>
    </xf>
    <xf numFmtId="14" fontId="92" fillId="0" borderId="8" applyFont="0" applyFill="0" applyBorder="0" applyAlignment="0" applyProtection="0"/>
    <xf numFmtId="280" fontId="27" fillId="0" borderId="0">
      <alignment horizontal="right"/>
    </xf>
    <xf numFmtId="280" fontId="27" fillId="0" borderId="0">
      <alignment horizontal="right"/>
    </xf>
    <xf numFmtId="231" fontId="109" fillId="0" borderId="0" applyFont="0" applyFill="0" applyBorder="0">
      <alignment horizontal="left"/>
    </xf>
    <xf numFmtId="170" fontId="173" fillId="0" borderId="14">
      <alignment horizontal="left"/>
      <protection locked="0"/>
    </xf>
    <xf numFmtId="226" fontId="138" fillId="0" borderId="0">
      <alignment horizontal="left" vertical="top"/>
      <protection locked="0"/>
    </xf>
    <xf numFmtId="44" fontId="138" fillId="0" borderId="39"/>
    <xf numFmtId="190" fontId="110" fillId="0" borderId="0"/>
    <xf numFmtId="226" fontId="93" fillId="0" borderId="0" applyFont="0"/>
    <xf numFmtId="226" fontId="93" fillId="0" borderId="0" applyFont="0"/>
    <xf numFmtId="226" fontId="93" fillId="0" borderId="0" applyFont="0"/>
    <xf numFmtId="226" fontId="93" fillId="0" borderId="0" applyFont="0"/>
    <xf numFmtId="226" fontId="93" fillId="0" borderId="0" applyFont="0"/>
    <xf numFmtId="226" fontId="93" fillId="0" borderId="0" applyFont="0"/>
    <xf numFmtId="43" fontId="5" fillId="0" borderId="3" applyNumberFormat="0">
      <alignment horizontal="right" vertical="center"/>
    </xf>
    <xf numFmtId="43" fontId="5" fillId="0" borderId="3" applyNumberFormat="0">
      <alignment horizontal="right" vertical="center"/>
    </xf>
    <xf numFmtId="41" fontId="3" fillId="0" borderId="0" applyFont="0" applyFill="0" applyBorder="0" applyAlignment="0" applyProtection="0"/>
    <xf numFmtId="4" fontId="33" fillId="0" borderId="0" applyFont="0" applyFill="0" applyBorder="0" applyAlignment="0" applyProtection="0"/>
    <xf numFmtId="170" fontId="174" fillId="0" borderId="0" applyBorder="0"/>
    <xf numFmtId="281" fontId="5" fillId="0" borderId="0"/>
    <xf numFmtId="170" fontId="3" fillId="0" borderId="0" applyFont="0" applyFill="0" applyBorder="0" applyAlignment="0" applyProtection="0"/>
    <xf numFmtId="170" fontId="3" fillId="0" borderId="0" applyFont="0" applyFill="0" applyBorder="0" applyAlignment="0" applyProtection="0"/>
    <xf numFmtId="38" fontId="79" fillId="0" borderId="0" applyFont="0" applyFill="0" applyBorder="0" applyAlignment="0" applyProtection="0"/>
    <xf numFmtId="40" fontId="79" fillId="0" borderId="0" applyFont="0" applyFill="0" applyBorder="0" applyAlignment="0" applyProtection="0"/>
    <xf numFmtId="231" fontId="109" fillId="0" borderId="0" applyFont="0" applyFill="0" applyBorder="0">
      <alignment horizontal="left"/>
    </xf>
    <xf numFmtId="0" fontId="175" fillId="0" borderId="17"/>
    <xf numFmtId="170" fontId="3" fillId="0" borderId="0" applyFont="0" applyFill="0" applyBorder="0" applyAlignment="0" applyProtection="0"/>
    <xf numFmtId="170" fontId="3" fillId="0" borderId="0" applyFont="0" applyFill="0" applyBorder="0" applyAlignment="0" applyProtection="0"/>
    <xf numFmtId="6" fontId="79" fillId="0" borderId="0" applyFont="0" applyFill="0" applyBorder="0" applyAlignment="0" applyProtection="0"/>
    <xf numFmtId="8" fontId="79" fillId="0" borderId="0" applyFont="0" applyFill="0" applyBorder="0" applyAlignment="0" applyProtection="0"/>
    <xf numFmtId="282" fontId="91" fillId="0" borderId="0" applyFont="0" applyFill="0" applyBorder="0" applyProtection="0">
      <alignment horizontal="right"/>
    </xf>
    <xf numFmtId="231" fontId="109" fillId="0" borderId="0" applyFont="0">
      <alignment horizontal="left"/>
    </xf>
    <xf numFmtId="43" fontId="27" fillId="0" borderId="0"/>
    <xf numFmtId="283" fontId="93" fillId="58" borderId="0" applyFont="0" applyBorder="0" applyAlignment="0" applyProtection="0">
      <alignment horizontal="right"/>
      <protection hidden="1"/>
    </xf>
    <xf numFmtId="0" fontId="176" fillId="7" borderId="0" applyNumberFormat="0" applyBorder="0" applyAlignment="0" applyProtection="0"/>
    <xf numFmtId="0" fontId="176" fillId="7" borderId="0" applyNumberFormat="0" applyBorder="0" applyAlignment="0" applyProtection="0"/>
    <xf numFmtId="0" fontId="176" fillId="62" borderId="0" applyNumberFormat="0" applyBorder="0" applyAlignment="0" applyProtection="0"/>
    <xf numFmtId="0" fontId="176" fillId="7" borderId="0" applyNumberFormat="0" applyBorder="0" applyAlignment="0" applyProtection="0"/>
    <xf numFmtId="0" fontId="176" fillId="7" borderId="0" applyNumberFormat="0" applyBorder="0" applyAlignment="0" applyProtection="0"/>
    <xf numFmtId="0" fontId="176" fillId="62" borderId="0" applyNumberFormat="0" applyBorder="0" applyAlignment="0" applyProtection="0"/>
    <xf numFmtId="0" fontId="176" fillId="7" borderId="0" applyNumberFormat="0" applyBorder="0" applyAlignment="0" applyProtection="0"/>
    <xf numFmtId="0" fontId="176" fillId="7" borderId="0" applyNumberFormat="0" applyBorder="0" applyAlignment="0" applyProtection="0"/>
    <xf numFmtId="0" fontId="176" fillId="7" borderId="0" applyNumberFormat="0" applyBorder="0" applyAlignment="0" applyProtection="0"/>
    <xf numFmtId="0" fontId="176" fillId="7" borderId="0" applyNumberFormat="0" applyBorder="0" applyAlignment="0" applyProtection="0"/>
    <xf numFmtId="0" fontId="176" fillId="7" borderId="0" applyNumberFormat="0" applyBorder="0" applyAlignment="0" applyProtection="0"/>
    <xf numFmtId="284" fontId="91" fillId="0" borderId="0"/>
    <xf numFmtId="2" fontId="84" fillId="0" borderId="0" applyNumberFormat="0" applyFont="0" applyAlignment="0"/>
    <xf numFmtId="37" fontId="177" fillId="0" borderId="0"/>
    <xf numFmtId="37" fontId="177" fillId="0" borderId="0"/>
    <xf numFmtId="37" fontId="177" fillId="0" borderId="0"/>
    <xf numFmtId="37" fontId="177" fillId="0" borderId="0"/>
    <xf numFmtId="37" fontId="177" fillId="0" borderId="0"/>
    <xf numFmtId="37" fontId="177" fillId="0" borderId="0"/>
    <xf numFmtId="37" fontId="177" fillId="0" borderId="0"/>
    <xf numFmtId="0" fontId="83" fillId="0" borderId="0"/>
    <xf numFmtId="170" fontId="178" fillId="58" borderId="0">
      <alignment horizontal="left" wrapText="1" indent="1"/>
    </xf>
    <xf numFmtId="0" fontId="3" fillId="0" borderId="0"/>
    <xf numFmtId="0" fontId="3" fillId="0" borderId="0"/>
    <xf numFmtId="285" fontId="93" fillId="0" borderId="0" applyFont="0" applyFill="0" applyBorder="0" applyAlignment="0" applyProtection="0">
      <alignment horizontal="right"/>
    </xf>
    <xf numFmtId="286" fontId="179" fillId="0" borderId="0"/>
    <xf numFmtId="37" fontId="107" fillId="44" borderId="0" applyFont="0" applyFill="0" applyBorder="0" applyAlignment="0" applyProtection="0"/>
    <xf numFmtId="246" fontId="3" fillId="0" borderId="0" applyFont="0" applyFill="0" applyBorder="0" applyAlignment="0"/>
    <xf numFmtId="246" fontId="3" fillId="0" borderId="0" applyFont="0" applyFill="0" applyBorder="0" applyAlignment="0"/>
    <xf numFmtId="40" fontId="93" fillId="0" borderId="0" applyFont="0" applyFill="0" applyBorder="0" applyAlignment="0"/>
    <xf numFmtId="287" fontId="93" fillId="0" borderId="0" applyFont="0" applyFill="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70" fontId="7"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190" fontId="7" fillId="0" borderId="0"/>
    <xf numFmtId="170" fontId="7" fillId="0" borderId="0"/>
    <xf numFmtId="170" fontId="7" fillId="0" borderId="0"/>
    <xf numFmtId="170" fontId="7" fillId="0" borderId="0"/>
    <xf numFmtId="190" fontId="7" fillId="0" borderId="0"/>
    <xf numFmtId="190" fontId="7" fillId="0" borderId="0"/>
    <xf numFmtId="190" fontId="7" fillId="0" borderId="0"/>
    <xf numFmtId="190" fontId="7" fillId="0" borderId="0"/>
    <xf numFmtId="190" fontId="7" fillId="0" borderId="0"/>
    <xf numFmtId="170" fontId="7" fillId="0" borderId="0"/>
    <xf numFmtId="170" fontId="7" fillId="0" borderId="0"/>
    <xf numFmtId="170" fontId="7" fillId="0" borderId="0"/>
    <xf numFmtId="190" fontId="7" fillId="0" borderId="0"/>
    <xf numFmtId="190" fontId="7" fillId="0" borderId="0"/>
    <xf numFmtId="44" fontId="7" fillId="0" borderId="0"/>
    <xf numFmtId="0" fontId="3" fillId="0" borderId="0"/>
    <xf numFmtId="0" fontId="3" fillId="0" borderId="0"/>
    <xf numFmtId="44" fontId="7" fillId="0" borderId="0"/>
    <xf numFmtId="0" fontId="1" fillId="0" borderId="0"/>
    <xf numFmtId="0" fontId="3" fillId="0" borderId="0"/>
    <xf numFmtId="0" fontId="1" fillId="0" borderId="0"/>
    <xf numFmtId="0" fontId="1" fillId="0" borderId="0"/>
    <xf numFmtId="0" fontId="1" fillId="0" borderId="0"/>
    <xf numFmtId="0" fontId="1" fillId="0" borderId="0"/>
    <xf numFmtId="0" fontId="18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1" fillId="0" borderId="0"/>
    <xf numFmtId="0" fontId="181" fillId="0" borderId="0"/>
    <xf numFmtId="0" fontId="181" fillId="0" borderId="0"/>
    <xf numFmtId="0" fontId="18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81" fillId="0" borderId="0"/>
    <xf numFmtId="0" fontId="181" fillId="0" borderId="0"/>
    <xf numFmtId="0" fontId="181" fillId="0" borderId="0"/>
    <xf numFmtId="0" fontId="181"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81" fillId="0" borderId="0"/>
    <xf numFmtId="0" fontId="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 fillId="0" borderId="0"/>
    <xf numFmtId="0" fontId="1" fillId="0" borderId="0"/>
    <xf numFmtId="0" fontId="1" fillId="0" borderId="0"/>
    <xf numFmtId="0" fontId="181" fillId="0" borderId="0"/>
    <xf numFmtId="0" fontId="3" fillId="0" borderId="0"/>
    <xf numFmtId="0" fontId="3" fillId="0" borderId="0"/>
    <xf numFmtId="0" fontId="3" fillId="0" borderId="0">
      <alignment vertical="top"/>
    </xf>
    <xf numFmtId="0" fontId="7"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alignment vertical="top"/>
    </xf>
    <xf numFmtId="0" fontId="3" fillId="0" borderId="0"/>
    <xf numFmtId="0" fontId="3" fillId="0" borderId="0"/>
    <xf numFmtId="0" fontId="3" fillId="0" borderId="0"/>
    <xf numFmtId="0" fontId="3" fillId="0" borderId="0"/>
    <xf numFmtId="260" fontId="124" fillId="0" borderId="0"/>
    <xf numFmtId="260" fontId="124" fillId="0" borderId="0"/>
    <xf numFmtId="0" fontId="183" fillId="0" borderId="0"/>
    <xf numFmtId="0" fontId="184" fillId="0" borderId="0"/>
    <xf numFmtId="0" fontId="18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6" fillId="0" borderId="0"/>
    <xf numFmtId="0" fontId="3" fillId="0" borderId="0"/>
    <xf numFmtId="0" fontId="3" fillId="0" borderId="0"/>
    <xf numFmtId="0" fontId="1" fillId="0" borderId="0"/>
    <xf numFmtId="0" fontId="1" fillId="0" borderId="0"/>
    <xf numFmtId="0" fontId="1" fillId="0" borderId="0"/>
    <xf numFmtId="0" fontId="7"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69" fontId="187" fillId="0" borderId="0"/>
    <xf numFmtId="0" fontId="3"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1" fillId="0" borderId="0"/>
    <xf numFmtId="0" fontId="1" fillId="0" borderId="0"/>
    <xf numFmtId="0" fontId="1" fillId="0" borderId="0"/>
    <xf numFmtId="0" fontId="3" fillId="0" borderId="0"/>
    <xf numFmtId="0" fontId="7"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2" fillId="0" borderId="0">
      <alignment vertical="top"/>
    </xf>
    <xf numFmtId="170" fontId="7" fillId="0" borderId="0"/>
    <xf numFmtId="170" fontId="7" fillId="0" borderId="0"/>
    <xf numFmtId="170" fontId="7" fillId="0" borderId="0"/>
    <xf numFmtId="0" fontId="3" fillId="0" borderId="0"/>
    <xf numFmtId="0" fontId="3" fillId="0" borderId="0"/>
    <xf numFmtId="0" fontId="3" fillId="0" borderId="0"/>
    <xf numFmtId="0" fontId="3" fillId="0" borderId="0"/>
    <xf numFmtId="0" fontId="3" fillId="0" borderId="0"/>
    <xf numFmtId="0" fontId="124" fillId="0" borderId="0">
      <alignment wrapText="1"/>
    </xf>
    <xf numFmtId="0" fontId="98" fillId="0" borderId="0"/>
    <xf numFmtId="0" fontId="1" fillId="0" borderId="0"/>
    <xf numFmtId="0" fontId="1" fillId="0" borderId="0"/>
    <xf numFmtId="0" fontId="3" fillId="0" borderId="0"/>
    <xf numFmtId="0" fontId="188"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3" fillId="0" borderId="0"/>
    <xf numFmtId="0" fontId="3" fillId="0" borderId="0"/>
    <xf numFmtId="0" fontId="3" fillId="0" borderId="0"/>
    <xf numFmtId="0" fontId="3" fillId="0" borderId="0"/>
    <xf numFmtId="0" fontId="7" fillId="0" borderId="0"/>
    <xf numFmtId="0" fontId="3" fillId="0" borderId="0">
      <alignment horizontal="center" vertical="center"/>
    </xf>
    <xf numFmtId="0" fontId="3" fillId="0" borderId="0">
      <alignment horizontal="center" vertical="center"/>
    </xf>
    <xf numFmtId="246" fontId="92" fillId="0" borderId="0" applyNumberFormat="0" applyFill="0" applyBorder="0" applyAlignment="0" applyProtection="0"/>
    <xf numFmtId="288" fontId="93" fillId="0" borderId="0" applyFont="0" applyFill="0" applyBorder="0" applyAlignment="0" applyProtection="0"/>
    <xf numFmtId="197" fontId="139" fillId="0" borderId="0" applyFont="0" applyFill="0" applyBorder="0" applyAlignment="0" applyProtection="0"/>
    <xf numFmtId="289" fontId="3" fillId="0" borderId="13" applyFont="0" applyFill="0" applyBorder="0" applyAlignment="0" applyProtection="0">
      <protection locked="0"/>
    </xf>
    <xf numFmtId="289" fontId="3" fillId="0" borderId="13" applyFont="0" applyFill="0" applyBorder="0" applyAlignment="0" applyProtection="0">
      <protection locked="0"/>
    </xf>
    <xf numFmtId="0" fontId="3" fillId="0" borderId="0"/>
    <xf numFmtId="180" fontId="31" fillId="0" borderId="0" applyFill="0">
      <alignment vertical="center"/>
    </xf>
    <xf numFmtId="180" fontId="3" fillId="0" borderId="0" applyFont="0" applyFill="0" applyBorder="0" applyAlignment="0" applyProtection="0"/>
    <xf numFmtId="180" fontId="3" fillId="0" borderId="0" applyFont="0" applyFill="0" applyBorder="0" applyAlignment="0" applyProtection="0"/>
    <xf numFmtId="180" fontId="3" fillId="0" borderId="0"/>
    <xf numFmtId="180" fontId="3" fillId="0" borderId="0"/>
    <xf numFmtId="289" fontId="189" fillId="63" borderId="40" applyProtection="0">
      <alignment horizontal="right" vertical="center"/>
      <protection locked="0"/>
    </xf>
    <xf numFmtId="180" fontId="3" fillId="0" borderId="0"/>
    <xf numFmtId="180" fontId="3" fillId="0" borderId="0"/>
    <xf numFmtId="43" fontId="31" fillId="0" borderId="0">
      <protection locked="0"/>
    </xf>
    <xf numFmtId="170" fontId="60" fillId="0" borderId="0"/>
    <xf numFmtId="246" fontId="93" fillId="0" borderId="0"/>
    <xf numFmtId="170" fontId="3" fillId="0" borderId="13" applyFont="0" applyFill="0" applyBorder="0" applyAlignment="0" applyProtection="0">
      <protection locked="0"/>
    </xf>
    <xf numFmtId="170" fontId="3" fillId="0" borderId="13" applyFont="0" applyFill="0" applyBorder="0" applyAlignment="0" applyProtection="0">
      <protection locked="0"/>
    </xf>
    <xf numFmtId="170" fontId="190" fillId="0" borderId="0"/>
    <xf numFmtId="290" fontId="93" fillId="0" borderId="0" applyFont="0" applyFill="0" applyBorder="0" applyAlignment="0" applyProtection="0"/>
    <xf numFmtId="291" fontId="93" fillId="0" borderId="0" applyFont="0" applyFill="0" applyBorder="0" applyAlignment="0" applyProtection="0"/>
    <xf numFmtId="0" fontId="7" fillId="64" borderId="41" applyNumberFormat="0" applyFont="0" applyAlignment="0" applyProtection="0"/>
    <xf numFmtId="0" fontId="3" fillId="64" borderId="41" applyNumberFormat="0" applyFont="0" applyAlignment="0" applyProtection="0"/>
    <xf numFmtId="0" fontId="3" fillId="64" borderId="41" applyNumberFormat="0" applyFont="0" applyAlignment="0" applyProtection="0"/>
    <xf numFmtId="0" fontId="7" fillId="64" borderId="41" applyNumberFormat="0" applyFont="0" applyAlignment="0" applyProtection="0"/>
    <xf numFmtId="0" fontId="3" fillId="65" borderId="41" applyNumberFormat="0" applyAlignment="0" applyProtection="0"/>
    <xf numFmtId="0" fontId="7" fillId="64" borderId="41" applyNumberFormat="0" applyFont="0" applyAlignment="0" applyProtection="0"/>
    <xf numFmtId="0" fontId="3" fillId="64" borderId="41" applyNumberFormat="0" applyFont="0" applyAlignment="0" applyProtection="0"/>
    <xf numFmtId="0" fontId="3" fillId="64" borderId="41" applyNumberFormat="0" applyFont="0" applyAlignment="0" applyProtection="0"/>
    <xf numFmtId="0" fontId="7" fillId="64" borderId="41" applyNumberFormat="0" applyFont="0" applyAlignment="0" applyProtection="0"/>
    <xf numFmtId="0" fontId="3" fillId="65" borderId="41" applyNumberFormat="0" applyAlignment="0" applyProtection="0"/>
    <xf numFmtId="0" fontId="7" fillId="64" borderId="41" applyNumberFormat="0" applyFont="0" applyAlignment="0" applyProtection="0"/>
    <xf numFmtId="0" fontId="7" fillId="64" borderId="41" applyNumberFormat="0" applyFont="0" applyAlignment="0" applyProtection="0"/>
    <xf numFmtId="0" fontId="7" fillId="64" borderId="41" applyNumberFormat="0" applyFont="0" applyAlignment="0" applyProtection="0"/>
    <xf numFmtId="0" fontId="7" fillId="64" borderId="41" applyNumberFormat="0" applyFont="0" applyAlignment="0" applyProtection="0"/>
    <xf numFmtId="0" fontId="3" fillId="64" borderId="41" applyNumberFormat="0" applyFont="0" applyAlignment="0" applyProtection="0"/>
    <xf numFmtId="0" fontId="3" fillId="64" borderId="41" applyNumberFormat="0" applyFont="0" applyAlignment="0" applyProtection="0"/>
    <xf numFmtId="0" fontId="3" fillId="64" borderId="41" applyNumberFormat="0" applyFont="0" applyAlignment="0" applyProtection="0"/>
    <xf numFmtId="292" fontId="93" fillId="0" borderId="0" applyFont="0" applyFill="0" applyBorder="0" applyAlignment="0" applyProtection="0"/>
    <xf numFmtId="272" fontId="93" fillId="0" borderId="0" applyFont="0">
      <protection locked="0"/>
    </xf>
    <xf numFmtId="272" fontId="93" fillId="0" borderId="0" applyFont="0">
      <protection locked="0"/>
    </xf>
    <xf numFmtId="272" fontId="93" fillId="0" borderId="0" applyFont="0">
      <protection locked="0"/>
    </xf>
    <xf numFmtId="272" fontId="93" fillId="0" borderId="0" applyFont="0">
      <protection locked="0"/>
    </xf>
    <xf numFmtId="272" fontId="93" fillId="0" borderId="0" applyFont="0">
      <protection locked="0"/>
    </xf>
    <xf numFmtId="272" fontId="93" fillId="0" borderId="0" applyFont="0">
      <protection locked="0"/>
    </xf>
    <xf numFmtId="293" fontId="93" fillId="0" borderId="0" applyFont="0" applyFill="0" applyBorder="0" applyAlignment="0" applyProtection="0"/>
    <xf numFmtId="3" fontId="3" fillId="0" borderId="0"/>
    <xf numFmtId="3" fontId="3" fillId="0" borderId="0"/>
    <xf numFmtId="3" fontId="3" fillId="0" borderId="0"/>
    <xf numFmtId="3" fontId="3" fillId="0" borderId="0"/>
    <xf numFmtId="3" fontId="3" fillId="0" borderId="0"/>
    <xf numFmtId="3" fontId="3" fillId="0" borderId="0"/>
    <xf numFmtId="273" fontId="62" fillId="0" borderId="0"/>
    <xf numFmtId="273" fontId="62" fillId="0" borderId="0"/>
    <xf numFmtId="273" fontId="62" fillId="0" borderId="0"/>
    <xf numFmtId="273" fontId="62" fillId="0" borderId="0"/>
    <xf numFmtId="273" fontId="62" fillId="0" borderId="0"/>
    <xf numFmtId="273" fontId="62" fillId="0" borderId="0"/>
    <xf numFmtId="3" fontId="3" fillId="0" borderId="0"/>
    <xf numFmtId="3" fontId="3" fillId="0" borderId="0"/>
    <xf numFmtId="3" fontId="3" fillId="0" borderId="0"/>
    <xf numFmtId="3" fontId="3" fillId="0" borderId="0"/>
    <xf numFmtId="3" fontId="3" fillId="0" borderId="0"/>
    <xf numFmtId="3" fontId="3" fillId="0" borderId="0"/>
    <xf numFmtId="3" fontId="3" fillId="0" borderId="0"/>
    <xf numFmtId="3" fontId="3" fillId="0" borderId="0"/>
    <xf numFmtId="3" fontId="3" fillId="0" borderId="0"/>
    <xf numFmtId="3" fontId="3" fillId="0" borderId="0"/>
    <xf numFmtId="3" fontId="3" fillId="0" borderId="0"/>
    <xf numFmtId="3" fontId="3" fillId="0" borderId="0"/>
    <xf numFmtId="43" fontId="124" fillId="0" borderId="0" applyFont="0" applyFill="0" applyBorder="0" applyAlignment="0" applyProtection="0"/>
    <xf numFmtId="273" fontId="191" fillId="0" borderId="0">
      <alignment horizontal="center"/>
    </xf>
    <xf numFmtId="197" fontId="192" fillId="0" borderId="0">
      <alignment horizontal="right"/>
    </xf>
    <xf numFmtId="0" fontId="193" fillId="40"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5"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5"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0" borderId="42" applyNumberFormat="0" applyAlignment="0" applyProtection="0"/>
    <xf numFmtId="0" fontId="193" fillId="40" borderId="42" applyNumberFormat="0" applyAlignment="0" applyProtection="0"/>
    <xf numFmtId="190" fontId="194" fillId="0" borderId="0" applyProtection="0">
      <alignment horizontal="right"/>
    </xf>
    <xf numFmtId="170" fontId="149" fillId="0" borderId="0" applyNumberFormat="0" applyFill="0" applyBorder="0" applyProtection="0">
      <alignment horizontal="left"/>
    </xf>
    <xf numFmtId="0" fontId="62" fillId="2" borderId="0"/>
    <xf numFmtId="180" fontId="3" fillId="66" borderId="0" applyNumberFormat="0" applyFont="0" applyBorder="0" applyAlignment="0" applyProtection="0"/>
    <xf numFmtId="180" fontId="3" fillId="66" borderId="0" applyNumberFormat="0" applyFont="0" applyBorder="0" applyAlignment="0" applyProtection="0"/>
    <xf numFmtId="190" fontId="110" fillId="0" borderId="0">
      <alignment horizontal="right"/>
    </xf>
    <xf numFmtId="217" fontId="8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94" fontId="5" fillId="0" borderId="0" applyFont="0" applyFill="0" applyBorder="0" applyAlignment="0" applyProtection="0"/>
    <xf numFmtId="295" fontId="195" fillId="0" borderId="0" applyFill="0" applyBorder="0" applyAlignment="0" applyProtection="0"/>
    <xf numFmtId="296" fontId="93" fillId="0" borderId="0" applyFont="0" applyFill="0" applyBorder="0" applyAlignment="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297" fontId="3" fillId="0" borderId="0" applyFont="0" applyFill="0" applyBorder="0" applyProtection="0">
      <alignment vertical="top"/>
    </xf>
    <xf numFmtId="298" fontId="3" fillId="0" borderId="0" applyFont="0" applyFill="0" applyBorder="0" applyAlignment="0" applyProtection="0"/>
    <xf numFmtId="299" fontId="195" fillId="67"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298" fontId="3" fillId="0" borderId="0" applyFont="0" applyFill="0" applyBorder="0" applyAlignment="0" applyProtection="0"/>
    <xf numFmtId="300"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301" fontId="93" fillId="68" borderId="43"/>
    <xf numFmtId="301" fontId="93" fillId="68" borderId="43"/>
    <xf numFmtId="302" fontId="93" fillId="0" borderId="43" applyFont="0" applyFill="0" applyBorder="0" applyAlignment="0" applyProtection="0">
      <protection locked="0"/>
    </xf>
    <xf numFmtId="302" fontId="93" fillId="0" borderId="43" applyFont="0" applyFill="0" applyBorder="0" applyAlignment="0" applyProtection="0">
      <protection locked="0"/>
    </xf>
    <xf numFmtId="303" fontId="180" fillId="0" borderId="0" applyFont="0" applyFill="0" applyBorder="0" applyAlignment="0" applyProtection="0"/>
    <xf numFmtId="9" fontId="79" fillId="0" borderId="32" applyNumberFormat="0" applyBorder="0"/>
    <xf numFmtId="37" fontId="93" fillId="0" borderId="0"/>
    <xf numFmtId="304" fontId="93" fillId="0" borderId="0" applyFont="0" applyFill="0" applyBorder="0" applyAlignment="0" applyProtection="0"/>
    <xf numFmtId="180" fontId="146" fillId="69" borderId="44">
      <alignment horizontal="right" vertical="center"/>
    </xf>
    <xf numFmtId="190" fontId="194" fillId="0" borderId="0">
      <alignment horizontal="right"/>
    </xf>
    <xf numFmtId="284" fontId="139" fillId="0" borderId="0" applyFont="0" applyFill="0" applyBorder="0" applyAlignment="0" applyProtection="0"/>
    <xf numFmtId="2" fontId="5" fillId="0" borderId="0">
      <alignment horizontal="left" vertical="center"/>
    </xf>
    <xf numFmtId="0" fontId="196" fillId="0" borderId="0" applyFont="0"/>
    <xf numFmtId="305" fontId="3" fillId="0" borderId="0"/>
    <xf numFmtId="305" fontId="3" fillId="0" borderId="0"/>
    <xf numFmtId="190" fontId="194" fillId="0" borderId="0" applyFill="0" applyProtection="0">
      <alignment horizontal="right"/>
    </xf>
    <xf numFmtId="10" fontId="25" fillId="0" borderId="0"/>
    <xf numFmtId="9" fontId="25" fillId="0" borderId="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195" fontId="82"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8"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195" fontId="82" fillId="0" borderId="0" applyFill="0" applyBorder="0" applyAlignment="0"/>
    <xf numFmtId="306" fontId="92" fillId="0" borderId="0" applyFill="0" applyBorder="0" applyProtection="0">
      <alignment horizontal="right"/>
    </xf>
    <xf numFmtId="170" fontId="20" fillId="0" borderId="0"/>
    <xf numFmtId="170" fontId="20" fillId="0" borderId="45">
      <alignment horizontal="right"/>
    </xf>
    <xf numFmtId="43" fontId="5" fillId="0" borderId="0">
      <alignment horizontal="right" vertical="center"/>
      <protection locked="0"/>
    </xf>
    <xf numFmtId="41" fontId="5" fillId="0" borderId="0">
      <alignment horizontal="right" vertical="center"/>
      <protection locked="0"/>
    </xf>
    <xf numFmtId="307" fontId="5" fillId="0" borderId="0">
      <alignment horizontal="center" vertical="center"/>
      <protection locked="0"/>
    </xf>
    <xf numFmtId="43" fontId="5" fillId="0" borderId="0">
      <alignment horizontal="right" vertical="center"/>
      <protection locked="0"/>
    </xf>
    <xf numFmtId="170" fontId="3" fillId="0" borderId="1" applyFont="0" applyFill="0" applyBorder="0" applyAlignment="0"/>
    <xf numFmtId="170" fontId="3" fillId="0" borderId="1" applyFont="0" applyFill="0" applyBorder="0" applyAlignment="0"/>
    <xf numFmtId="170" fontId="3" fillId="0" borderId="1" applyFont="0" applyFill="0" applyBorder="0" applyAlignment="0"/>
    <xf numFmtId="170" fontId="3" fillId="0" borderId="1" applyFont="0" applyFill="0" applyBorder="0" applyAlignment="0"/>
    <xf numFmtId="17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170" fontId="76" fillId="0" borderId="17">
      <alignment horizontal="center"/>
    </xf>
    <xf numFmtId="3" fontId="79" fillId="0" borderId="0" applyFont="0" applyFill="0" applyBorder="0" applyAlignment="0" applyProtection="0"/>
    <xf numFmtId="170" fontId="79" fillId="49" borderId="0" applyNumberFormat="0" applyFont="0" applyBorder="0" applyAlignment="0" applyProtection="0"/>
    <xf numFmtId="241" fontId="168" fillId="0" borderId="0">
      <alignment horizontal="right"/>
    </xf>
    <xf numFmtId="40" fontId="109" fillId="0" borderId="0" applyFont="0">
      <protection locked="0"/>
    </xf>
    <xf numFmtId="40" fontId="143" fillId="0" borderId="0" applyFont="0">
      <protection locked="0"/>
    </xf>
    <xf numFmtId="308" fontId="5" fillId="0" borderId="0">
      <alignment horizontal="center" vertical="center"/>
      <protection locked="0"/>
    </xf>
    <xf numFmtId="3" fontId="197" fillId="0" borderId="0"/>
    <xf numFmtId="246" fontId="198" fillId="0" borderId="0" applyNumberFormat="0" applyFill="0" applyBorder="0" applyAlignment="0" applyProtection="0">
      <alignment horizontal="left"/>
    </xf>
    <xf numFmtId="2" fontId="199" fillId="0" borderId="0">
      <protection locked="0"/>
    </xf>
    <xf numFmtId="170" fontId="3" fillId="0" borderId="14" applyNumberFormat="0" applyFill="0" applyBorder="0" applyAlignment="0" applyProtection="0">
      <protection hidden="1"/>
    </xf>
    <xf numFmtId="170" fontId="3" fillId="0" borderId="14" applyNumberFormat="0" applyFill="0" applyBorder="0" applyAlignment="0" applyProtection="0">
      <protection hidden="1"/>
    </xf>
    <xf numFmtId="0" fontId="105" fillId="0" borderId="0"/>
    <xf numFmtId="0" fontId="200" fillId="0" borderId="0" applyNumberFormat="0" applyBorder="0" applyProtection="0"/>
    <xf numFmtId="309" fontId="200" fillId="0" borderId="0" applyBorder="0" applyProtection="0"/>
    <xf numFmtId="310" fontId="50" fillId="0" borderId="0" applyNumberFormat="0" applyFill="0" applyBorder="0" applyAlignment="0" applyProtection="0">
      <alignment horizontal="left"/>
    </xf>
    <xf numFmtId="241" fontId="62" fillId="0" borderId="16">
      <alignment horizontal="right"/>
    </xf>
    <xf numFmtId="241" fontId="62" fillId="0" borderId="16">
      <alignment horizontal="right"/>
    </xf>
    <xf numFmtId="241" fontId="62" fillId="0" borderId="16">
      <alignment horizontal="right"/>
    </xf>
    <xf numFmtId="241" fontId="62" fillId="0" borderId="16">
      <alignment horizontal="right"/>
    </xf>
    <xf numFmtId="241" fontId="62" fillId="0" borderId="16">
      <alignment horizontal="right"/>
    </xf>
    <xf numFmtId="241" fontId="62" fillId="0" borderId="16">
      <alignment horizontal="right"/>
    </xf>
    <xf numFmtId="241" fontId="62" fillId="0" borderId="16">
      <alignment horizontal="right"/>
    </xf>
    <xf numFmtId="241" fontId="62" fillId="0" borderId="16">
      <alignment horizontal="right"/>
    </xf>
    <xf numFmtId="241" fontId="62" fillId="0" borderId="16">
      <alignment horizontal="right"/>
    </xf>
    <xf numFmtId="241" fontId="62" fillId="0" borderId="16">
      <alignment horizontal="right"/>
    </xf>
    <xf numFmtId="241" fontId="62" fillId="0" borderId="16">
      <alignment horizontal="right"/>
    </xf>
    <xf numFmtId="241" fontId="62" fillId="0" borderId="16">
      <alignment horizontal="right"/>
    </xf>
    <xf numFmtId="170" fontId="35" fillId="48" borderId="46" applyNumberFormat="0" applyProtection="0">
      <alignment horizontal="left" vertical="center" indent="1"/>
    </xf>
    <xf numFmtId="170" fontId="35" fillId="48" borderId="46" applyNumberFormat="0" applyProtection="0">
      <alignment horizontal="left" vertical="center" indent="1"/>
    </xf>
    <xf numFmtId="311" fontId="10" fillId="70" borderId="46" applyProtection="0">
      <alignment horizontal="right" vertical="center"/>
    </xf>
    <xf numFmtId="311" fontId="10" fillId="70" borderId="46" applyProtection="0">
      <alignment horizontal="right" vertical="center"/>
    </xf>
    <xf numFmtId="0" fontId="201" fillId="0" borderId="47"/>
    <xf numFmtId="0" fontId="201" fillId="0" borderId="47"/>
    <xf numFmtId="180" fontId="202" fillId="0" borderId="0">
      <protection locked="0"/>
    </xf>
    <xf numFmtId="0" fontId="124" fillId="0" borderId="0">
      <alignment horizontal="justify" vertical="top" wrapText="1"/>
    </xf>
    <xf numFmtId="226" fontId="203" fillId="0" borderId="0" applyFont="0">
      <alignment horizontal="left"/>
    </xf>
    <xf numFmtId="180" fontId="204" fillId="0" borderId="0"/>
    <xf numFmtId="37" fontId="204" fillId="0" borderId="0"/>
    <xf numFmtId="169" fontId="5" fillId="0" borderId="0"/>
    <xf numFmtId="195" fontId="205" fillId="0" borderId="0" applyFill="0" applyBorder="0" applyAlignment="0" applyProtection="0"/>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0" fontId="3" fillId="0" borderId="1" applyFont="0" applyFill="0" applyBorder="0" applyAlignment="0" applyProtection="0"/>
    <xf numFmtId="170" fontId="3" fillId="0" borderId="1" applyFont="0" applyFill="0" applyBorder="0" applyAlignment="0" applyProtection="0"/>
    <xf numFmtId="241" fontId="207" fillId="0" borderId="48">
      <alignment horizontal="right"/>
    </xf>
    <xf numFmtId="170" fontId="75" fillId="0" borderId="0">
      <alignment horizontal="centerContinuous"/>
    </xf>
    <xf numFmtId="0" fontId="79" fillId="0" borderId="0"/>
    <xf numFmtId="0" fontId="10" fillId="71" borderId="0" applyNumberFormat="0" applyFill="0" applyBorder="0" applyAlignment="0" applyProtection="0"/>
    <xf numFmtId="0" fontId="36" fillId="0" borderId="0"/>
    <xf numFmtId="0" fontId="6" fillId="0" borderId="0"/>
    <xf numFmtId="0" fontId="6" fillId="0" borderId="0"/>
    <xf numFmtId="0" fontId="208" fillId="0" borderId="1" applyNumberFormat="0" applyFill="0" applyProtection="0">
      <alignment horizontal="right"/>
    </xf>
    <xf numFmtId="0" fontId="208" fillId="0" borderId="1" applyNumberFormat="0" applyFill="0" applyProtection="0">
      <alignment horizontal="right"/>
    </xf>
    <xf numFmtId="17" fontId="208" fillId="0" borderId="1" applyFill="0" applyAlignment="0" applyProtection="0"/>
    <xf numFmtId="17" fontId="208" fillId="0" borderId="1" applyFill="0" applyAlignment="0" applyProtection="0"/>
    <xf numFmtId="0" fontId="208" fillId="0" borderId="1" applyNumberFormat="0" applyFill="0" applyProtection="0">
      <alignment horizontal="left" wrapText="1"/>
    </xf>
    <xf numFmtId="0" fontId="208" fillId="0" borderId="1" applyNumberFormat="0" applyFill="0" applyProtection="0">
      <alignment horizontal="left" wrapText="1"/>
    </xf>
    <xf numFmtId="0" fontId="209" fillId="72" borderId="0" applyNumberFormat="0" applyBorder="0" applyAlignment="0" applyProtection="0"/>
    <xf numFmtId="0" fontId="209" fillId="73" borderId="0" applyNumberFormat="0" applyBorder="0" applyAlignment="0" applyProtection="0"/>
    <xf numFmtId="312" fontId="208" fillId="0" borderId="0" applyFill="0" applyBorder="0" applyAlignment="0" applyProtection="0"/>
    <xf numFmtId="0" fontId="210" fillId="0" borderId="0" applyNumberFormat="0" applyFill="0" applyBorder="0" applyAlignment="0" applyProtection="0"/>
    <xf numFmtId="0" fontId="145" fillId="0" borderId="1" applyNumberFormat="0" applyFill="0" applyAlignment="0" applyProtection="0"/>
    <xf numFmtId="0" fontId="145" fillId="0" borderId="1" applyNumberFormat="0" applyFill="0" applyAlignment="0" applyProtection="0"/>
    <xf numFmtId="0" fontId="211" fillId="74" borderId="49" applyNumberFormat="0" applyProtection="0">
      <alignment horizontal="center" vertical="center" wrapText="1"/>
    </xf>
    <xf numFmtId="0" fontId="211" fillId="74" borderId="49" applyNumberFormat="0" applyProtection="0">
      <alignment horizontal="center" vertical="center" wrapText="1"/>
    </xf>
    <xf numFmtId="0" fontId="6" fillId="0" borderId="0"/>
    <xf numFmtId="0" fontId="211" fillId="74" borderId="0" applyNumberFormat="0" applyProtection="0">
      <alignment horizontal="right" vertical="center" wrapText="1"/>
    </xf>
    <xf numFmtId="0" fontId="145" fillId="75" borderId="0" applyNumberFormat="0" applyBorder="0" applyProtection="0">
      <alignment horizontal="center" vertical="center"/>
    </xf>
    <xf numFmtId="0" fontId="6" fillId="0" borderId="0"/>
    <xf numFmtId="0" fontId="6" fillId="0" borderId="0"/>
    <xf numFmtId="0" fontId="6" fillId="0" borderId="0"/>
    <xf numFmtId="226" fontId="182" fillId="0" borderId="0">
      <alignment horizontal="right" vertical="top"/>
      <protection locked="0"/>
    </xf>
    <xf numFmtId="0" fontId="175" fillId="0" borderId="0"/>
    <xf numFmtId="0" fontId="138" fillId="0" borderId="50"/>
    <xf numFmtId="0" fontId="212" fillId="0" borderId="0" applyNumberFormat="0" applyProtection="0">
      <alignment wrapText="1"/>
      <protection locked="0"/>
    </xf>
    <xf numFmtId="40" fontId="213" fillId="0" borderId="0" applyBorder="0">
      <alignment horizontal="right"/>
    </xf>
    <xf numFmtId="226" fontId="109" fillId="0" borderId="0" applyFont="0">
      <protection locked="0"/>
    </xf>
    <xf numFmtId="226" fontId="109" fillId="0" borderId="0" applyFill="0" applyProtection="0">
      <protection locked="0"/>
    </xf>
    <xf numFmtId="231" fontId="182" fillId="76" borderId="0" applyNumberFormat="0" applyAlignment="0">
      <alignment horizontal="left" vertical="top"/>
    </xf>
    <xf numFmtId="170" fontId="75" fillId="0" borderId="21">
      <alignment horizontal="centerContinuous"/>
    </xf>
    <xf numFmtId="170" fontId="75" fillId="0" borderId="21">
      <alignment horizontal="centerContinuous"/>
    </xf>
    <xf numFmtId="170" fontId="75" fillId="0" borderId="21">
      <alignment horizontal="centerContinuous"/>
    </xf>
    <xf numFmtId="170" fontId="75" fillId="0" borderId="21">
      <alignment horizontal="centerContinuous"/>
    </xf>
    <xf numFmtId="170" fontId="75" fillId="0" borderId="21">
      <alignment horizontal="centerContinuous"/>
    </xf>
    <xf numFmtId="170" fontId="75" fillId="0" borderId="21">
      <alignment horizontal="centerContinuous"/>
    </xf>
    <xf numFmtId="9" fontId="75" fillId="0" borderId="0">
      <alignment horizontal="centerContinuous"/>
    </xf>
    <xf numFmtId="0" fontId="105" fillId="0" borderId="27"/>
    <xf numFmtId="0" fontId="105" fillId="0" borderId="27"/>
    <xf numFmtId="170" fontId="3" fillId="0" borderId="0" applyNumberFormat="0" applyFill="0" applyBorder="0" applyProtection="0">
      <alignment horizontal="left"/>
    </xf>
    <xf numFmtId="170" fontId="3" fillId="0" borderId="0" applyNumberFormat="0" applyFill="0" applyBorder="0" applyProtection="0">
      <alignment horizontal="left"/>
    </xf>
    <xf numFmtId="170" fontId="133" fillId="0" borderId="0" applyNumberFormat="0" applyFill="0" applyBorder="0" applyProtection="0">
      <alignment horizontal="left"/>
    </xf>
    <xf numFmtId="170" fontId="138" fillId="0" borderId="0" applyFill="0" applyBorder="0" applyProtection="0"/>
    <xf numFmtId="170" fontId="152" fillId="0" borderId="0" applyNumberFormat="0" applyFill="0" applyBorder="0" applyProtection="0"/>
    <xf numFmtId="170" fontId="214" fillId="0" borderId="0" applyFill="0" applyBorder="0" applyProtection="0">
      <alignment horizontal="left"/>
    </xf>
    <xf numFmtId="170" fontId="133" fillId="0" borderId="0" applyNumberFormat="0" applyFill="0" applyBorder="0" applyProtection="0"/>
    <xf numFmtId="0" fontId="3" fillId="0" borderId="0"/>
    <xf numFmtId="0" fontId="3" fillId="0" borderId="0"/>
    <xf numFmtId="0" fontId="3" fillId="0" borderId="0"/>
    <xf numFmtId="0" fontId="3" fillId="0" borderId="0"/>
    <xf numFmtId="37" fontId="3" fillId="0" borderId="0"/>
    <xf numFmtId="37" fontId="3" fillId="0" borderId="0"/>
    <xf numFmtId="49" fontId="98" fillId="0" borderId="15">
      <alignment horizontal="justify" vertical="justify" wrapText="1"/>
    </xf>
    <xf numFmtId="313" fontId="27" fillId="0" borderId="0" applyFont="0" applyFill="0" applyBorder="0" applyAlignment="0" applyProtection="0"/>
    <xf numFmtId="313" fontId="5" fillId="0" borderId="0" applyFont="0" applyFill="0" applyBorder="0" applyAlignment="0" applyProtection="0"/>
    <xf numFmtId="314" fontId="5" fillId="0" borderId="0" applyFont="0" applyFill="0" applyBorder="0" applyAlignment="0" applyProtection="0"/>
    <xf numFmtId="170" fontId="3" fillId="0" borderId="0" applyNumberFormat="0" applyFill="0" applyBorder="0" applyProtection="0"/>
    <xf numFmtId="170" fontId="3" fillId="0" borderId="0" applyNumberFormat="0" applyFill="0" applyBorder="0" applyProtection="0"/>
    <xf numFmtId="170" fontId="3" fillId="0" borderId="0" applyNumberFormat="0" applyFill="0" applyBorder="0" applyProtection="0"/>
    <xf numFmtId="170" fontId="3" fillId="0" borderId="0" applyNumberFormat="0" applyFill="0" applyBorder="0" applyProtection="0"/>
    <xf numFmtId="0" fontId="215" fillId="0" borderId="15">
      <alignment horizontal="left" vertical="center" wrapText="1"/>
    </xf>
    <xf numFmtId="170" fontId="3" fillId="0" borderId="0" applyNumberFormat="0" applyFill="0" applyBorder="0" applyProtection="0"/>
    <xf numFmtId="170" fontId="3" fillId="0" borderId="0" applyNumberFormat="0" applyFill="0" applyBorder="0" applyProtection="0"/>
    <xf numFmtId="170" fontId="3" fillId="0" borderId="0" applyNumberFormat="0" applyFill="0" applyBorder="0" applyProtection="0"/>
    <xf numFmtId="170" fontId="3" fillId="0" borderId="0" applyNumberFormat="0" applyFill="0" applyBorder="0" applyProtection="0"/>
    <xf numFmtId="170" fontId="3" fillId="0" borderId="0" applyNumberFormat="0" applyFill="0" applyBorder="0" applyProtection="0"/>
    <xf numFmtId="170" fontId="3" fillId="0" borderId="0" applyNumberFormat="0" applyFill="0" applyBorder="0" applyProtection="0"/>
    <xf numFmtId="170" fontId="3" fillId="0" borderId="0"/>
    <xf numFmtId="170" fontId="3" fillId="0" borderId="0"/>
    <xf numFmtId="49" fontId="10"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5"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316" fontId="3" fillId="0" borderId="0" applyFill="0" applyBorder="0" applyAlignment="0"/>
    <xf numFmtId="49" fontId="98" fillId="0" borderId="15">
      <alignment horizontal="justify" vertical="justify" wrapText="1"/>
    </xf>
    <xf numFmtId="246" fontId="216" fillId="0" borderId="0" applyFill="0" applyBorder="0" applyAlignment="0" applyProtection="0">
      <alignment horizontal="right"/>
    </xf>
    <xf numFmtId="3" fontId="95" fillId="0" borderId="15">
      <alignment horizontal="center" vertical="top" wrapText="1"/>
    </xf>
    <xf numFmtId="317" fontId="50" fillId="0" borderId="51"/>
    <xf numFmtId="318" fontId="5" fillId="0" borderId="0" applyFont="0" applyFill="0" applyBorder="0" applyAlignment="0" applyProtection="0"/>
    <xf numFmtId="319" fontId="5" fillId="0" borderId="0" applyFont="0" applyFill="0" applyBorder="0" applyAlignment="0" applyProtection="0"/>
    <xf numFmtId="320" fontId="5" fillId="0" borderId="0" applyFont="0" applyFill="0" applyBorder="0" applyAlignment="0" applyProtection="0"/>
    <xf numFmtId="40" fontId="53" fillId="0" borderId="0"/>
    <xf numFmtId="0" fontId="217" fillId="77" borderId="0"/>
    <xf numFmtId="180" fontId="218" fillId="0" borderId="21"/>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231" fontId="220" fillId="0" borderId="32" applyNumberFormat="0" applyFill="0" applyProtection="0">
      <alignment horizontal="center"/>
    </xf>
    <xf numFmtId="2" fontId="221" fillId="0" borderId="0">
      <alignment horizontal="centerContinuous" vertical="center"/>
    </xf>
    <xf numFmtId="2" fontId="222" fillId="0" borderId="0">
      <alignment horizontal="centerContinuous" vertical="center"/>
    </xf>
    <xf numFmtId="2" fontId="223" fillId="0" borderId="33">
      <alignment horizontal="centerContinuous" vertical="center"/>
    </xf>
    <xf numFmtId="170" fontId="224" fillId="0" borderId="0"/>
    <xf numFmtId="1" fontId="5" fillId="78" borderId="0" applyNumberFormat="0" applyFont="0" applyBorder="0" applyProtection="0">
      <alignment horizontal="left"/>
    </xf>
    <xf numFmtId="170" fontId="225" fillId="0" borderId="0">
      <alignment horizontal="right"/>
    </xf>
    <xf numFmtId="170" fontId="226" fillId="0" borderId="0"/>
    <xf numFmtId="170" fontId="3" fillId="0" borderId="0"/>
    <xf numFmtId="170" fontId="3" fillId="0" borderId="0"/>
    <xf numFmtId="170" fontId="3" fillId="0" borderId="0"/>
    <xf numFmtId="170" fontId="3" fillId="0" borderId="0"/>
    <xf numFmtId="170" fontId="50" fillId="40" borderId="14"/>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0" fontId="227" fillId="0" borderId="52" applyNumberFormat="0" applyFill="0" applyAlignment="0" applyProtection="0"/>
    <xf numFmtId="226" fontId="143" fillId="0" borderId="0"/>
    <xf numFmtId="43" fontId="5" fillId="0" borderId="29" applyNumberFormat="0">
      <alignment horizontal="right" vertical="center"/>
    </xf>
    <xf numFmtId="0" fontId="169" fillId="0" borderId="53"/>
    <xf numFmtId="0" fontId="169" fillId="0" borderId="27"/>
    <xf numFmtId="0" fontId="169" fillId="0" borderId="27"/>
    <xf numFmtId="170" fontId="75" fillId="0" borderId="8">
      <alignment horizontal="centerContinuous"/>
    </xf>
    <xf numFmtId="255" fontId="3" fillId="0" borderId="0" applyFont="0" applyFill="0" applyBorder="0" applyAlignment="0" applyProtection="0"/>
    <xf numFmtId="227" fontId="3" fillId="0" borderId="0" applyFont="0" applyFill="0" applyBorder="0" applyAlignment="0" applyProtection="0"/>
    <xf numFmtId="196" fontId="25" fillId="0" borderId="0" applyFont="0" applyFill="0" applyBorder="0">
      <alignment horizontal="right"/>
    </xf>
    <xf numFmtId="1" fontId="3" fillId="0" borderId="0">
      <alignment vertical="center"/>
    </xf>
    <xf numFmtId="1" fontId="3" fillId="0" borderId="0">
      <alignment vertical="center"/>
    </xf>
    <xf numFmtId="180" fontId="228" fillId="0" borderId="0"/>
    <xf numFmtId="321" fontId="109" fillId="0" borderId="0" applyFill="0">
      <alignment horizontal="center"/>
    </xf>
    <xf numFmtId="226" fontId="109" fillId="0" borderId="0" applyFont="0">
      <alignment horizontal="center"/>
      <protection locked="0"/>
    </xf>
    <xf numFmtId="286" fontId="138" fillId="0" borderId="1">
      <alignment horizontal="center" vertical="center"/>
    </xf>
    <xf numFmtId="286" fontId="138" fillId="0" borderId="1">
      <alignment horizontal="center" vertical="center"/>
    </xf>
    <xf numFmtId="286" fontId="138" fillId="0" borderId="1">
      <alignment horizontal="center" vertical="center"/>
    </xf>
    <xf numFmtId="286" fontId="138" fillId="0" borderId="1">
      <alignment horizontal="center" vertical="center"/>
    </xf>
    <xf numFmtId="286" fontId="138" fillId="0" borderId="1">
      <alignment horizontal="center" vertical="center"/>
    </xf>
    <xf numFmtId="286" fontId="138" fillId="0" borderId="1">
      <alignment horizontal="center" vertical="center"/>
    </xf>
    <xf numFmtId="170" fontId="152" fillId="0" borderId="0" applyFont="0" applyFill="0" applyBorder="0" applyAlignment="0" applyProtection="0"/>
    <xf numFmtId="170" fontId="33" fillId="0" borderId="0" applyFont="0" applyFill="0" applyBorder="0" applyAlignment="0" applyProtection="0"/>
    <xf numFmtId="170" fontId="168" fillId="0" borderId="1"/>
    <xf numFmtId="170" fontId="168" fillId="0" borderId="1"/>
    <xf numFmtId="241" fontId="168" fillId="0" borderId="0">
      <alignment horizontal="right"/>
    </xf>
    <xf numFmtId="322" fontId="3" fillId="0" borderId="0" applyFont="0" applyFill="0" applyBorder="0" applyAlignment="0" applyProtection="0"/>
    <xf numFmtId="323" fontId="3" fillId="0" borderId="0" applyFon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1" fontId="220" fillId="0" borderId="0">
      <alignment horizontal="right"/>
    </xf>
    <xf numFmtId="170" fontId="5" fillId="0" borderId="0"/>
    <xf numFmtId="169" fontId="3" fillId="0" borderId="0" applyFont="0" applyFill="0" applyBorder="0" applyAlignment="0" applyProtection="0">
      <alignment horizontal="right"/>
    </xf>
    <xf numFmtId="169" fontId="3" fillId="0" borderId="0" applyFont="0" applyFill="0" applyBorder="0" applyAlignment="0" applyProtection="0">
      <alignment horizontal="right"/>
    </xf>
    <xf numFmtId="0" fontId="3" fillId="64" borderId="0" applyNumberFormat="0" applyFont="0" applyBorder="0" applyAlignment="0" applyProtection="0"/>
    <xf numFmtId="0" fontId="3" fillId="64" borderId="0" applyNumberFormat="0" applyFont="0" applyBorder="0" applyAlignment="0" applyProtection="0"/>
    <xf numFmtId="37" fontId="35" fillId="0" borderId="0"/>
    <xf numFmtId="324" fontId="3" fillId="0" borderId="0">
      <alignment horizontal="right" vertical="center"/>
      <protection locked="0"/>
    </xf>
    <xf numFmtId="324" fontId="3" fillId="0" borderId="0">
      <alignment horizontal="right" vertical="center"/>
      <protection locked="0"/>
    </xf>
    <xf numFmtId="170" fontId="75" fillId="0" borderId="0">
      <alignment horizontal="centerContinuous"/>
    </xf>
    <xf numFmtId="9" fontId="62" fillId="0" borderId="0">
      <alignment horizontal="left"/>
    </xf>
    <xf numFmtId="170" fontId="62" fillId="0" borderId="0">
      <alignment horizontal="left"/>
    </xf>
    <xf numFmtId="170" fontId="62" fillId="0" borderId="0">
      <alignment horizontal="left"/>
    </xf>
    <xf numFmtId="170" fontId="62" fillId="0" borderId="0">
      <alignment horizontal="left"/>
    </xf>
    <xf numFmtId="170" fontId="62" fillId="0" borderId="0">
      <alignment horizontal="left"/>
    </xf>
    <xf numFmtId="170" fontId="62" fillId="0" borderId="0">
      <alignment horizontal="left"/>
    </xf>
    <xf numFmtId="170" fontId="62" fillId="0" borderId="0">
      <alignment horizontal="left"/>
    </xf>
    <xf numFmtId="170" fontId="230" fillId="0" borderId="0" applyNumberFormat="0" applyFill="0" applyBorder="0" applyAlignment="0" applyProtection="0">
      <alignment vertical="top"/>
      <protection locked="0"/>
    </xf>
    <xf numFmtId="40" fontId="231" fillId="0" borderId="0" applyFont="0" applyFill="0" applyBorder="0" applyAlignment="0" applyProtection="0"/>
    <xf numFmtId="38" fontId="231" fillId="0" borderId="0" applyFont="0" applyFill="0" applyBorder="0" applyAlignment="0" applyProtection="0"/>
    <xf numFmtId="0" fontId="231" fillId="0" borderId="0" applyFont="0" applyFill="0" applyBorder="0" applyAlignment="0" applyProtection="0"/>
    <xf numFmtId="0" fontId="231" fillId="0" borderId="0" applyFont="0" applyFill="0" applyBorder="0" applyAlignment="0" applyProtection="0"/>
    <xf numFmtId="10" fontId="3" fillId="0" borderId="0" applyFont="0" applyFill="0" applyBorder="0" applyAlignment="0" applyProtection="0"/>
    <xf numFmtId="0" fontId="232" fillId="0" borderId="0"/>
    <xf numFmtId="174" fontId="28" fillId="0" borderId="0" applyFill="0" applyBorder="0" applyAlignment="0" applyProtection="0"/>
    <xf numFmtId="325" fontId="3" fillId="0" borderId="0" applyFont="0" applyFill="0" applyBorder="0" applyAlignment="0" applyProtection="0"/>
    <xf numFmtId="326" fontId="3" fillId="0" borderId="0" applyFont="0" applyFill="0" applyBorder="0" applyAlignment="0" applyProtection="0"/>
    <xf numFmtId="327" fontId="233" fillId="0" borderId="0" applyFont="0" applyFill="0" applyBorder="0" applyAlignment="0" applyProtection="0"/>
    <xf numFmtId="328" fontId="233" fillId="0" borderId="0" applyFont="0" applyFill="0" applyBorder="0" applyAlignment="0" applyProtection="0"/>
    <xf numFmtId="0" fontId="234" fillId="0" borderId="0"/>
    <xf numFmtId="170" fontId="235" fillId="0" borderId="0">
      <alignment vertical="center"/>
    </xf>
    <xf numFmtId="164" fontId="27" fillId="0" borderId="0" applyFont="0" applyFill="0" applyBorder="0" applyAlignment="0" applyProtection="0"/>
    <xf numFmtId="165" fontId="27" fillId="0" borderId="0" applyFont="0" applyFill="0" applyBorder="0" applyAlignment="0" applyProtection="0"/>
    <xf numFmtId="165" fontId="5" fillId="0" borderId="0" applyFont="0" applyFill="0" applyBorder="0" applyAlignment="0" applyProtection="0"/>
    <xf numFmtId="41" fontId="27" fillId="0" borderId="0" applyFont="0" applyFill="0" applyBorder="0" applyAlignment="0" applyProtection="0"/>
    <xf numFmtId="165" fontId="235" fillId="0" borderId="0" applyFont="0" applyFill="0" applyBorder="0" applyAlignment="0" applyProtection="0">
      <alignment vertical="center"/>
    </xf>
    <xf numFmtId="0" fontId="27" fillId="0" borderId="0"/>
    <xf numFmtId="170" fontId="79" fillId="0" borderId="0"/>
    <xf numFmtId="40" fontId="236" fillId="0" borderId="0" applyFont="0" applyFill="0" applyBorder="0" applyAlignment="0" applyProtection="0"/>
    <xf numFmtId="38" fontId="236" fillId="0" borderId="0" applyFont="0" applyFill="0" applyBorder="0" applyAlignment="0" applyProtection="0"/>
    <xf numFmtId="0" fontId="54" fillId="0" borderId="0"/>
    <xf numFmtId="329" fontId="5" fillId="0" borderId="0" applyFont="0" applyFill="0" applyBorder="0" applyAlignment="0" applyProtection="0"/>
    <xf numFmtId="323" fontId="5" fillId="0" borderId="0" applyFont="0" applyFill="0" applyBorder="0" applyAlignment="0" applyProtection="0"/>
    <xf numFmtId="0" fontId="8" fillId="0" borderId="0"/>
    <xf numFmtId="0" fontId="3" fillId="0" borderId="0"/>
    <xf numFmtId="0" fontId="3" fillId="0" borderId="0"/>
    <xf numFmtId="0" fontId="249" fillId="0" borderId="0"/>
    <xf numFmtId="0" fontId="3" fillId="0" borderId="0"/>
    <xf numFmtId="9" fontId="1" fillId="0" borderId="0" applyFont="0" applyFill="0" applyBorder="0" applyAlignment="0" applyProtection="0"/>
  </cellStyleXfs>
  <cellXfs count="987">
    <xf numFmtId="0" fontId="0" fillId="0" borderId="0" xfId="0"/>
    <xf numFmtId="0" fontId="0" fillId="0" borderId="0" xfId="0" applyAlignment="1">
      <alignment vertical="center"/>
    </xf>
    <xf numFmtId="0" fontId="2" fillId="0" borderId="0" xfId="0" applyFont="1"/>
    <xf numFmtId="0" fontId="11" fillId="0" borderId="0" xfId="0" applyFont="1" applyAlignment="1">
      <alignment vertical="top"/>
    </xf>
    <xf numFmtId="166" fontId="13" fillId="0" borderId="1" xfId="0" applyNumberFormat="1" applyFont="1" applyFill="1" applyBorder="1" applyAlignment="1" applyProtection="1">
      <alignment horizontal="left" vertical="top"/>
    </xf>
    <xf numFmtId="0" fontId="13" fillId="0" borderId="1" xfId="0" applyFont="1" applyFill="1" applyBorder="1" applyAlignment="1" applyProtection="1">
      <alignment horizontal="justify" vertical="top" wrapText="1"/>
    </xf>
    <xf numFmtId="0" fontId="14" fillId="0" borderId="1" xfId="0" applyFont="1" applyFill="1" applyBorder="1" applyAlignment="1" applyProtection="1">
      <alignment horizontal="center" vertical="top"/>
    </xf>
    <xf numFmtId="0" fontId="15" fillId="0" borderId="1" xfId="0" applyFont="1" applyFill="1" applyBorder="1" applyAlignment="1" applyProtection="1">
      <alignment horizontal="center" vertical="top"/>
    </xf>
    <xf numFmtId="43" fontId="15" fillId="0" borderId="1" xfId="1" applyFont="1" applyFill="1" applyBorder="1" applyAlignment="1" applyProtection="1">
      <alignment horizontal="center" vertical="top"/>
      <protection locked="0"/>
    </xf>
    <xf numFmtId="0" fontId="15" fillId="0" borderId="1" xfId="3" applyNumberFormat="1" applyFont="1" applyFill="1" applyBorder="1" applyAlignment="1" applyProtection="1">
      <alignment horizontal="left" vertical="top" wrapText="1"/>
    </xf>
    <xf numFmtId="1" fontId="15" fillId="0" borderId="1" xfId="3" applyNumberFormat="1" applyFont="1" applyFill="1" applyBorder="1" applyAlignment="1" applyProtection="1">
      <alignment horizontal="left" vertical="top" wrapText="1"/>
    </xf>
    <xf numFmtId="43" fontId="15" fillId="0" borderId="1" xfId="1" applyFont="1" applyFill="1" applyBorder="1" applyAlignment="1" applyProtection="1">
      <alignment horizontal="center" vertical="top" wrapText="1"/>
      <protection locked="0"/>
    </xf>
    <xf numFmtId="166" fontId="13" fillId="0" borderId="1" xfId="0" applyNumberFormat="1" applyFont="1" applyFill="1" applyBorder="1" applyAlignment="1" applyProtection="1">
      <alignment horizontal="center" vertical="top"/>
    </xf>
    <xf numFmtId="0" fontId="14" fillId="0" borderId="1" xfId="0" applyFont="1" applyFill="1" applyBorder="1" applyAlignment="1" applyProtection="1">
      <alignment horizontal="justify" vertical="top" wrapText="1"/>
    </xf>
    <xf numFmtId="0" fontId="15" fillId="0" borderId="1" xfId="0" applyFont="1" applyFill="1" applyBorder="1" applyAlignment="1" applyProtection="1">
      <alignment horizontal="center" vertical="top" wrapText="1"/>
    </xf>
    <xf numFmtId="166" fontId="13" fillId="0" borderId="1" xfId="0" applyNumberFormat="1" applyFont="1" applyFill="1" applyBorder="1" applyAlignment="1" applyProtection="1">
      <alignment horizontal="right" vertical="top"/>
    </xf>
    <xf numFmtId="0" fontId="14" fillId="0" borderId="1" xfId="0" applyFont="1" applyFill="1" applyBorder="1" applyAlignment="1" applyProtection="1">
      <alignment horizontal="left" vertical="top" wrapText="1"/>
    </xf>
    <xf numFmtId="0" fontId="15" fillId="0" borderId="1" xfId="0" applyFont="1" applyFill="1" applyBorder="1" applyAlignment="1" applyProtection="1">
      <alignment horizontal="justify" vertical="top" wrapText="1"/>
    </xf>
    <xf numFmtId="2" fontId="13" fillId="0" borderId="1" xfId="0" applyNumberFormat="1" applyFont="1" applyFill="1" applyBorder="1" applyAlignment="1" applyProtection="1">
      <alignment horizontal="center" vertical="top"/>
    </xf>
    <xf numFmtId="0" fontId="13" fillId="3" borderId="1" xfId="6" applyFont="1" applyFill="1" applyBorder="1" applyAlignment="1" applyProtection="1">
      <alignment horizontal="right" vertical="top" wrapText="1"/>
    </xf>
    <xf numFmtId="43" fontId="15" fillId="0" borderId="1" xfId="1" applyFont="1" applyFill="1" applyBorder="1" applyAlignment="1" applyProtection="1">
      <alignment vertical="top"/>
      <protection locked="0"/>
    </xf>
    <xf numFmtId="0" fontId="18" fillId="0" borderId="1" xfId="0" applyFont="1" applyFill="1" applyBorder="1" applyAlignment="1" applyProtection="1">
      <alignment horizontal="justify" vertical="top" wrapText="1"/>
    </xf>
    <xf numFmtId="0" fontId="13" fillId="3" borderId="1" xfId="0" applyNumberFormat="1" applyFont="1" applyFill="1" applyBorder="1" applyAlignment="1" applyProtection="1">
      <alignment horizontal="left" vertical="top" wrapText="1"/>
    </xf>
    <xf numFmtId="43" fontId="13" fillId="3" borderId="1" xfId="1" applyFont="1" applyFill="1" applyBorder="1" applyAlignment="1" applyProtection="1">
      <alignment horizontal="center" vertical="top" wrapText="1"/>
      <protection locked="0"/>
    </xf>
    <xf numFmtId="0" fontId="13" fillId="0" borderId="1" xfId="0" applyFont="1" applyFill="1" applyBorder="1" applyAlignment="1" applyProtection="1">
      <alignment horizontal="center" vertical="top"/>
    </xf>
    <xf numFmtId="1" fontId="15" fillId="0" borderId="1" xfId="0" applyNumberFormat="1" applyFont="1" applyFill="1" applyBorder="1" applyAlignment="1" applyProtection="1">
      <alignment horizontal="center" vertical="top"/>
    </xf>
    <xf numFmtId="0" fontId="14" fillId="0" borderId="1" xfId="0" applyFont="1" applyFill="1" applyBorder="1" applyAlignment="1" applyProtection="1">
      <alignment horizontal="justify" vertical="top"/>
    </xf>
    <xf numFmtId="43" fontId="19" fillId="0" borderId="1" xfId="1" applyFont="1" applyFill="1" applyBorder="1" applyAlignment="1" applyProtection="1">
      <alignment horizontal="justify" vertical="top"/>
      <protection locked="0"/>
    </xf>
    <xf numFmtId="166" fontId="18" fillId="0" borderId="1" xfId="0" quotePrefix="1" applyNumberFormat="1" applyFont="1" applyFill="1" applyBorder="1" applyAlignment="1" applyProtection="1">
      <alignment horizontal="center" vertical="top"/>
    </xf>
    <xf numFmtId="166" fontId="18" fillId="0" borderId="1" xfId="0" applyNumberFormat="1" applyFont="1" applyFill="1" applyBorder="1" applyAlignment="1" applyProtection="1">
      <alignment horizontal="center" vertical="top"/>
    </xf>
    <xf numFmtId="166" fontId="18" fillId="0" borderId="1" xfId="0" applyNumberFormat="1" applyFont="1" applyFill="1" applyBorder="1" applyAlignment="1" applyProtection="1">
      <alignment horizontal="right" vertical="top"/>
    </xf>
    <xf numFmtId="0" fontId="13" fillId="0" borderId="1" xfId="0" applyFont="1" applyFill="1" applyBorder="1" applyAlignment="1" applyProtection="1">
      <alignment horizontal="right" vertical="top"/>
    </xf>
    <xf numFmtId="0" fontId="15" fillId="0" borderId="1" xfId="0" applyNumberFormat="1" applyFont="1" applyFill="1" applyBorder="1" applyAlignment="1" applyProtection="1">
      <alignment horizontal="left" vertical="top" wrapText="1"/>
    </xf>
    <xf numFmtId="0" fontId="15" fillId="0" borderId="1" xfId="0" applyNumberFormat="1" applyFont="1" applyFill="1" applyBorder="1" applyAlignment="1" applyProtection="1">
      <alignment horizontal="center" vertical="top" wrapText="1"/>
    </xf>
    <xf numFmtId="0" fontId="20" fillId="0" borderId="1" xfId="0" applyFont="1" applyFill="1" applyBorder="1" applyAlignment="1" applyProtection="1">
      <alignment horizontal="justify" vertical="top"/>
    </xf>
    <xf numFmtId="0" fontId="13" fillId="0" borderId="1" xfId="0" applyFont="1" applyFill="1" applyBorder="1" applyAlignment="1" applyProtection="1">
      <alignment horizontal="right" vertical="top" wrapText="1"/>
    </xf>
    <xf numFmtId="0" fontId="19" fillId="0" borderId="1" xfId="0" applyFont="1" applyFill="1" applyBorder="1" applyAlignment="1" applyProtection="1">
      <alignment horizontal="justify" vertical="top"/>
    </xf>
    <xf numFmtId="0" fontId="13" fillId="0" borderId="1" xfId="0" applyFont="1" applyFill="1" applyBorder="1" applyAlignment="1" applyProtection="1">
      <alignment horizontal="center" vertical="top" wrapText="1"/>
    </xf>
    <xf numFmtId="49" fontId="12" fillId="0" borderId="1" xfId="0" applyNumberFormat="1" applyFont="1" applyFill="1" applyBorder="1" applyAlignment="1" applyProtection="1">
      <alignment horizontal="center" vertical="top"/>
    </xf>
    <xf numFmtId="49" fontId="12" fillId="0" borderId="1" xfId="0" applyNumberFormat="1" applyFont="1" applyFill="1" applyBorder="1" applyAlignment="1" applyProtection="1">
      <alignment horizontal="right" vertical="top"/>
    </xf>
    <xf numFmtId="0" fontId="21" fillId="0" borderId="1" xfId="0" applyFont="1" applyFill="1" applyBorder="1" applyAlignment="1" applyProtection="1">
      <alignment horizontal="center" vertical="top" wrapText="1"/>
    </xf>
    <xf numFmtId="0" fontId="21" fillId="0" borderId="1" xfId="0" applyFont="1" applyFill="1" applyBorder="1" applyAlignment="1" applyProtection="1">
      <alignment horizontal="justify" vertical="top"/>
    </xf>
    <xf numFmtId="0" fontId="13" fillId="3" borderId="1" xfId="0" applyFont="1" applyFill="1" applyBorder="1" applyAlignment="1" applyProtection="1">
      <alignment horizontal="right" vertical="top"/>
    </xf>
    <xf numFmtId="0" fontId="15" fillId="3" borderId="1" xfId="0" applyFont="1" applyFill="1" applyBorder="1" applyAlignment="1" applyProtection="1">
      <alignment vertical="top"/>
    </xf>
    <xf numFmtId="43" fontId="15" fillId="3" borderId="1" xfId="1" applyFont="1" applyFill="1" applyBorder="1" applyAlignment="1" applyProtection="1">
      <alignment vertical="top"/>
      <protection locked="0"/>
    </xf>
    <xf numFmtId="0" fontId="13" fillId="0" borderId="1" xfId="3" applyNumberFormat="1" applyFont="1" applyFill="1" applyBorder="1" applyAlignment="1" applyProtection="1">
      <alignment horizontal="left" vertical="top" wrapText="1"/>
    </xf>
    <xf numFmtId="0" fontId="15" fillId="0" borderId="1" xfId="3" applyNumberFormat="1" applyFont="1" applyFill="1" applyBorder="1" applyAlignment="1" applyProtection="1">
      <alignment horizontal="justify" vertical="top" wrapText="1"/>
    </xf>
    <xf numFmtId="0" fontId="13" fillId="0" borderId="1" xfId="3" applyNumberFormat="1" applyFont="1" applyFill="1" applyBorder="1" applyAlignment="1" applyProtection="1">
      <alignment horizontal="justify" vertical="top" wrapText="1"/>
    </xf>
    <xf numFmtId="0" fontId="15" fillId="0" borderId="1" xfId="3"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0" borderId="1" xfId="3" applyFont="1" applyFill="1" applyBorder="1" applyAlignment="1" applyProtection="1">
      <alignment horizontal="left" vertical="top" wrapText="1"/>
    </xf>
    <xf numFmtId="43" fontId="13" fillId="0" borderId="1" xfId="1" applyFont="1" applyFill="1" applyBorder="1" applyAlignment="1" applyProtection="1">
      <alignment horizontal="center" vertical="top" wrapText="1"/>
      <protection locked="0"/>
    </xf>
    <xf numFmtId="0" fontId="13" fillId="0" borderId="1" xfId="3" applyFont="1" applyFill="1" applyBorder="1" applyAlignment="1" applyProtection="1">
      <alignment horizontal="justify" vertical="top" wrapText="1"/>
    </xf>
    <xf numFmtId="1" fontId="15" fillId="0" borderId="1" xfId="3" applyNumberFormat="1" applyFont="1" applyFill="1" applyBorder="1" applyAlignment="1" applyProtection="1">
      <alignment horizontal="center" vertical="top"/>
    </xf>
    <xf numFmtId="49" fontId="13" fillId="0" borderId="1" xfId="3" applyNumberFormat="1" applyFont="1" applyFill="1" applyBorder="1" applyAlignment="1" applyProtection="1">
      <alignment horizontal="center" vertical="top"/>
    </xf>
    <xf numFmtId="0" fontId="15" fillId="0" borderId="1" xfId="3" applyFont="1" applyFill="1" applyBorder="1" applyAlignment="1" applyProtection="1">
      <alignment horizontal="justify" vertical="top" wrapText="1"/>
    </xf>
    <xf numFmtId="49" fontId="13" fillId="0" borderId="1" xfId="3" applyNumberFormat="1" applyFont="1" applyFill="1" applyBorder="1" applyAlignment="1" applyProtection="1">
      <alignment horizontal="right" vertical="top"/>
    </xf>
    <xf numFmtId="1" fontId="13" fillId="0" borderId="1" xfId="3" applyNumberFormat="1" applyFont="1" applyFill="1" applyBorder="1" applyAlignment="1" applyProtection="1">
      <alignment horizontal="center" vertical="top"/>
    </xf>
    <xf numFmtId="0" fontId="13" fillId="0" borderId="1" xfId="3" applyFont="1" applyFill="1" applyBorder="1" applyAlignment="1" applyProtection="1">
      <alignment horizontal="center" vertical="top"/>
    </xf>
    <xf numFmtId="0" fontId="13" fillId="0" borderId="1" xfId="3" applyFont="1" applyFill="1" applyBorder="1" applyAlignment="1" applyProtection="1">
      <alignment horizontal="justify" vertical="top"/>
    </xf>
    <xf numFmtId="0" fontId="15" fillId="0" borderId="1" xfId="3" applyFont="1" applyFill="1" applyBorder="1" applyAlignment="1" applyProtection="1">
      <alignment horizontal="center" vertical="top"/>
    </xf>
    <xf numFmtId="0" fontId="15" fillId="0" borderId="1" xfId="3" applyFont="1" applyFill="1" applyBorder="1" applyAlignment="1" applyProtection="1">
      <alignment horizontal="justify" vertical="top"/>
    </xf>
    <xf numFmtId="0" fontId="13" fillId="0" borderId="1" xfId="3" applyFont="1" applyFill="1" applyBorder="1" applyAlignment="1" applyProtection="1">
      <alignment horizontal="right" vertical="top"/>
    </xf>
    <xf numFmtId="0" fontId="15" fillId="0" borderId="1" xfId="3" applyNumberFormat="1" applyFont="1" applyFill="1" applyBorder="1" applyAlignment="1" applyProtection="1">
      <alignment horizontal="justify" vertical="top"/>
    </xf>
    <xf numFmtId="49" fontId="13" fillId="0" borderId="5" xfId="3" applyNumberFormat="1" applyFont="1" applyFill="1" applyBorder="1" applyAlignment="1" applyProtection="1">
      <alignment horizontal="right" vertical="top"/>
    </xf>
    <xf numFmtId="0" fontId="15" fillId="0" borderId="5" xfId="3" applyFont="1" applyFill="1" applyBorder="1" applyAlignment="1" applyProtection="1">
      <alignment horizontal="justify" vertical="top" wrapText="1"/>
    </xf>
    <xf numFmtId="0" fontId="15" fillId="0" borderId="5" xfId="3" applyFont="1" applyFill="1" applyBorder="1" applyAlignment="1" applyProtection="1">
      <alignment horizontal="center" vertical="top"/>
    </xf>
    <xf numFmtId="43" fontId="15" fillId="0" borderId="5" xfId="1" applyFont="1" applyFill="1" applyBorder="1" applyAlignment="1" applyProtection="1">
      <alignment horizontal="center" vertical="top" wrapText="1"/>
      <protection locked="0"/>
    </xf>
    <xf numFmtId="49" fontId="13" fillId="0" borderId="6" xfId="3" applyNumberFormat="1" applyFont="1" applyFill="1" applyBorder="1" applyAlignment="1" applyProtection="1">
      <alignment horizontal="right" vertical="top"/>
    </xf>
    <xf numFmtId="0" fontId="15" fillId="0" borderId="6" xfId="3" applyFont="1" applyFill="1" applyBorder="1" applyAlignment="1" applyProtection="1">
      <alignment horizontal="justify" vertical="top"/>
    </xf>
    <xf numFmtId="0" fontId="15" fillId="0" borderId="6" xfId="3" applyFont="1" applyFill="1" applyBorder="1" applyAlignment="1" applyProtection="1">
      <alignment horizontal="center" vertical="top"/>
    </xf>
    <xf numFmtId="0" fontId="15" fillId="0" borderId="1" xfId="0" applyFont="1" applyFill="1" applyBorder="1" applyAlignment="1" applyProtection="1">
      <alignment vertical="top" wrapText="1"/>
    </xf>
    <xf numFmtId="0" fontId="13" fillId="0" borderId="1" xfId="0" applyFont="1" applyFill="1" applyBorder="1" applyAlignment="1" applyProtection="1">
      <alignment vertical="top" wrapText="1"/>
    </xf>
    <xf numFmtId="0" fontId="13" fillId="4" borderId="1" xfId="6" applyFont="1" applyFill="1" applyBorder="1" applyAlignment="1" applyProtection="1">
      <alignment horizontal="right" vertical="top" wrapText="1"/>
    </xf>
    <xf numFmtId="0" fontId="13" fillId="4" borderId="1" xfId="0" applyNumberFormat="1" applyFont="1" applyFill="1" applyBorder="1" applyAlignment="1" applyProtection="1">
      <alignment horizontal="left" vertical="top" wrapText="1"/>
    </xf>
    <xf numFmtId="1" fontId="13" fillId="4" borderId="1" xfId="4" applyNumberFormat="1" applyFont="1" applyFill="1" applyBorder="1" applyAlignment="1" applyProtection="1">
      <alignment horizontal="center" vertical="top" wrapText="1"/>
    </xf>
    <xf numFmtId="43" fontId="13" fillId="4" borderId="1" xfId="1" applyFont="1" applyFill="1" applyBorder="1" applyAlignment="1" applyProtection="1">
      <alignment horizontal="center" vertical="top" wrapText="1"/>
      <protection locked="0"/>
    </xf>
    <xf numFmtId="1" fontId="15" fillId="0" borderId="1" xfId="0" applyNumberFormat="1"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0" fontId="13" fillId="0" borderId="1" xfId="0" applyNumberFormat="1" applyFont="1" applyFill="1" applyBorder="1" applyAlignment="1" applyProtection="1">
      <alignment horizontal="left" vertical="top" wrapText="1"/>
    </xf>
    <xf numFmtId="0" fontId="21" fillId="0" borderId="1" xfId="0" applyFont="1" applyFill="1" applyBorder="1" applyAlignment="1" applyProtection="1">
      <alignment horizontal="justify" vertical="top" wrapText="1"/>
    </xf>
    <xf numFmtId="0" fontId="12" fillId="0" borderId="1" xfId="0" applyFont="1" applyFill="1" applyBorder="1" applyAlignment="1" applyProtection="1">
      <alignment horizontal="justify" vertical="top" wrapText="1"/>
    </xf>
    <xf numFmtId="1" fontId="13" fillId="0" borderId="1" xfId="3" applyNumberFormat="1" applyFont="1" applyFill="1" applyBorder="1" applyAlignment="1" applyProtection="1">
      <alignment horizontal="left" vertical="top" wrapText="1"/>
    </xf>
    <xf numFmtId="0" fontId="13" fillId="0" borderId="1" xfId="8" applyFont="1" applyFill="1" applyBorder="1" applyAlignment="1" applyProtection="1">
      <alignment horizontal="left" vertical="top" wrapText="1"/>
    </xf>
    <xf numFmtId="0" fontId="15" fillId="0" borderId="1" xfId="8" applyFont="1" applyFill="1" applyBorder="1" applyAlignment="1" applyProtection="1">
      <alignment horizontal="left" vertical="top" wrapText="1"/>
    </xf>
    <xf numFmtId="0" fontId="23" fillId="0" borderId="1" xfId="0" applyFont="1" applyFill="1" applyBorder="1" applyAlignment="1" applyProtection="1">
      <alignment vertical="top" wrapText="1"/>
    </xf>
    <xf numFmtId="1" fontId="13" fillId="0" borderId="1" xfId="0" applyNumberFormat="1" applyFont="1" applyFill="1" applyBorder="1" applyAlignment="1" applyProtection="1">
      <alignment horizontal="left" vertical="top" wrapText="1"/>
    </xf>
    <xf numFmtId="0" fontId="15" fillId="0" borderId="1" xfId="9" applyFont="1" applyFill="1" applyBorder="1" applyAlignment="1" applyProtection="1">
      <alignment horizontal="left" vertical="top" wrapText="1"/>
    </xf>
    <xf numFmtId="0" fontId="15" fillId="0" borderId="1" xfId="0" applyNumberFormat="1" applyFont="1" applyFill="1" applyBorder="1" applyAlignment="1" applyProtection="1">
      <alignment vertical="top" wrapText="1"/>
    </xf>
    <xf numFmtId="0" fontId="13" fillId="0" borderId="1" xfId="0" applyNumberFormat="1" applyFont="1" applyFill="1" applyBorder="1" applyAlignment="1" applyProtection="1">
      <alignment horizontal="justify" vertical="top" wrapText="1"/>
    </xf>
    <xf numFmtId="0" fontId="15" fillId="0" borderId="1" xfId="0" applyNumberFormat="1" applyFont="1" applyFill="1" applyBorder="1" applyAlignment="1" applyProtection="1">
      <alignment horizontal="justify" vertical="top" wrapText="1"/>
    </xf>
    <xf numFmtId="0" fontId="13" fillId="4" borderId="1" xfId="0" applyFont="1" applyFill="1" applyBorder="1" applyAlignment="1" applyProtection="1">
      <alignment horizontal="right" vertical="top"/>
    </xf>
    <xf numFmtId="0" fontId="15" fillId="4" borderId="1" xfId="0" applyFont="1" applyFill="1" applyBorder="1" applyAlignment="1" applyProtection="1">
      <alignment vertical="top"/>
    </xf>
    <xf numFmtId="43" fontId="15" fillId="4" borderId="1" xfId="1" applyFont="1" applyFill="1" applyBorder="1" applyAlignment="1" applyProtection="1">
      <alignment vertical="top"/>
      <protection locked="0"/>
    </xf>
    <xf numFmtId="0" fontId="15" fillId="4" borderId="1" xfId="0" applyFont="1" applyFill="1" applyBorder="1" applyAlignment="1" applyProtection="1">
      <alignment horizontal="left" vertical="top" wrapText="1"/>
    </xf>
    <xf numFmtId="43" fontId="15" fillId="4" borderId="1" xfId="1" applyFont="1" applyFill="1" applyBorder="1" applyAlignment="1" applyProtection="1">
      <alignment horizontal="center" vertical="top" wrapText="1"/>
      <protection locked="0"/>
    </xf>
    <xf numFmtId="0" fontId="12" fillId="5" borderId="1" xfId="0" applyFont="1" applyFill="1" applyBorder="1" applyAlignment="1" applyProtection="1">
      <alignment horizontal="left" vertical="top" wrapText="1"/>
    </xf>
    <xf numFmtId="0" fontId="11" fillId="5" borderId="0" xfId="0" applyFont="1" applyFill="1" applyAlignment="1">
      <alignment vertical="top"/>
    </xf>
    <xf numFmtId="0" fontId="22" fillId="5" borderId="1" xfId="0" applyFont="1" applyFill="1" applyBorder="1" applyAlignment="1" applyProtection="1">
      <alignment vertical="top"/>
    </xf>
    <xf numFmtId="43" fontId="22" fillId="5" borderId="1" xfId="1" applyFont="1" applyFill="1" applyBorder="1" applyAlignment="1" applyProtection="1">
      <alignment vertical="top"/>
      <protection locked="0"/>
    </xf>
    <xf numFmtId="0" fontId="11" fillId="0" borderId="0" xfId="0" applyFont="1" applyFill="1" applyAlignment="1">
      <alignment vertical="top"/>
    </xf>
    <xf numFmtId="0" fontId="18" fillId="0" borderId="1" xfId="0" applyFont="1" applyFill="1" applyBorder="1" applyAlignment="1" applyProtection="1">
      <alignment horizontal="right" vertical="top" wrapText="1"/>
    </xf>
    <xf numFmtId="0" fontId="15" fillId="0" borderId="1" xfId="1" applyNumberFormat="1" applyFont="1" applyFill="1" applyBorder="1" applyAlignment="1" applyProtection="1">
      <alignment horizontal="center" vertical="top" wrapText="1"/>
    </xf>
    <xf numFmtId="0" fontId="109" fillId="0" borderId="0" xfId="3156" applyFont="1" applyFill="1" applyAlignment="1">
      <alignment vertical="top"/>
    </xf>
    <xf numFmtId="2" fontId="109" fillId="0" borderId="0" xfId="3156" applyNumberFormat="1" applyFont="1" applyFill="1" applyAlignment="1">
      <alignment horizontal="right"/>
    </xf>
    <xf numFmtId="2" fontId="109" fillId="0" borderId="0" xfId="3156" applyNumberFormat="1" applyFont="1" applyFill="1" applyAlignment="1">
      <alignment vertical="top"/>
    </xf>
    <xf numFmtId="166" fontId="13" fillId="0" borderId="6" xfId="0" applyNumberFormat="1" applyFont="1" applyFill="1" applyBorder="1" applyAlignment="1" applyProtection="1">
      <alignment horizontal="center" vertical="top"/>
    </xf>
    <xf numFmtId="0" fontId="14" fillId="0" borderId="6" xfId="0" applyFont="1" applyFill="1" applyBorder="1" applyAlignment="1" applyProtection="1">
      <alignment horizontal="justify" vertical="top" wrapText="1"/>
    </xf>
    <xf numFmtId="0" fontId="15" fillId="0" borderId="6" xfId="0" applyFont="1" applyFill="1" applyBorder="1" applyAlignment="1" applyProtection="1">
      <alignment horizontal="center" vertical="top" wrapText="1"/>
    </xf>
    <xf numFmtId="43" fontId="15" fillId="0" borderId="6" xfId="1" applyFont="1" applyFill="1" applyBorder="1" applyAlignment="1" applyProtection="1">
      <alignment horizontal="center" vertical="top"/>
      <protection locked="0"/>
    </xf>
    <xf numFmtId="43" fontId="15" fillId="4" borderId="5" xfId="1" applyFont="1" applyFill="1" applyBorder="1" applyAlignment="1" applyProtection="1">
      <alignment horizontal="center" vertical="top" wrapText="1"/>
      <protection locked="0"/>
    </xf>
    <xf numFmtId="0" fontId="3" fillId="0" borderId="0" xfId="3654" applyFill="1" applyAlignment="1">
      <alignment horizontal="center"/>
    </xf>
    <xf numFmtId="0" fontId="244" fillId="0" borderId="0" xfId="0" applyFont="1" applyFill="1" applyBorder="1" applyAlignment="1"/>
    <xf numFmtId="0" fontId="3" fillId="0" borderId="0" xfId="3654"/>
    <xf numFmtId="0" fontId="242" fillId="0" borderId="0" xfId="0" applyFont="1" applyFill="1" applyBorder="1" applyAlignment="1">
      <alignment horizontal="left"/>
    </xf>
    <xf numFmtId="0" fontId="3" fillId="0" borderId="0" xfId="3654" applyAlignment="1"/>
    <xf numFmtId="43" fontId="241" fillId="0" borderId="5" xfId="1" applyFont="1" applyFill="1" applyBorder="1" applyAlignment="1">
      <alignment vertical="center" wrapText="1"/>
    </xf>
    <xf numFmtId="43" fontId="241" fillId="0" borderId="73" xfId="1" applyFont="1" applyFill="1" applyBorder="1" applyAlignment="1">
      <alignment vertical="center" wrapText="1"/>
    </xf>
    <xf numFmtId="43" fontId="247" fillId="0" borderId="0" xfId="1" applyFont="1" applyFill="1" applyAlignment="1">
      <alignment vertical="top"/>
    </xf>
    <xf numFmtId="43" fontId="247" fillId="0" borderId="1" xfId="1" applyFont="1" applyFill="1" applyBorder="1" applyAlignment="1"/>
    <xf numFmtId="43" fontId="247" fillId="0" borderId="0" xfId="1" applyFont="1" applyFill="1" applyAlignment="1">
      <alignment vertical="center"/>
    </xf>
    <xf numFmtId="43" fontId="247" fillId="0" borderId="57" xfId="1" applyFont="1" applyFill="1" applyBorder="1" applyAlignment="1">
      <alignment horizontal="center"/>
    </xf>
    <xf numFmtId="43" fontId="241" fillId="0" borderId="57" xfId="1" applyFont="1" applyFill="1" applyBorder="1" applyAlignment="1">
      <alignment horizontal="center" wrapText="1"/>
    </xf>
    <xf numFmtId="43" fontId="241" fillId="0" borderId="1" xfId="1" applyFont="1" applyFill="1" applyBorder="1" applyAlignment="1">
      <alignment wrapText="1"/>
    </xf>
    <xf numFmtId="43" fontId="241" fillId="0" borderId="75" xfId="1" applyFont="1" applyFill="1" applyBorder="1" applyAlignment="1">
      <alignment horizontal="center" wrapText="1"/>
    </xf>
    <xf numFmtId="43" fontId="241" fillId="0" borderId="1" xfId="1" applyFont="1" applyFill="1" applyBorder="1" applyAlignment="1"/>
    <xf numFmtId="0" fontId="249" fillId="0" borderId="1" xfId="3656" applyBorder="1" applyAlignment="1">
      <alignment horizontal="center"/>
    </xf>
    <xf numFmtId="0" fontId="3" fillId="0" borderId="1" xfId="3656" applyFont="1" applyBorder="1" applyAlignment="1">
      <alignment horizontal="center"/>
    </xf>
    <xf numFmtId="0" fontId="249" fillId="0" borderId="0" xfId="3656" applyAlignment="1">
      <alignment horizontal="center"/>
    </xf>
    <xf numFmtId="0" fontId="249" fillId="6" borderId="1" xfId="3656" applyFill="1" applyBorder="1" applyAlignment="1">
      <alignment horizontal="center"/>
    </xf>
    <xf numFmtId="0" fontId="12" fillId="5" borderId="14" xfId="0" applyFont="1" applyFill="1" applyBorder="1" applyAlignment="1" applyProtection="1">
      <alignment horizontal="center" vertical="top" wrapText="1"/>
    </xf>
    <xf numFmtId="0" fontId="12" fillId="5" borderId="14" xfId="0" applyFont="1" applyFill="1" applyBorder="1" applyAlignment="1" applyProtection="1">
      <alignment horizontal="left" vertical="top" wrapText="1"/>
    </xf>
    <xf numFmtId="43" fontId="12" fillId="5" borderId="14" xfId="1" applyFont="1" applyFill="1" applyBorder="1" applyAlignment="1" applyProtection="1">
      <alignment horizontal="center" vertical="top" wrapText="1"/>
      <protection locked="0"/>
    </xf>
    <xf numFmtId="0" fontId="35" fillId="0" borderId="1" xfId="3656" applyFont="1" applyBorder="1" applyAlignment="1">
      <alignment horizontal="center"/>
    </xf>
    <xf numFmtId="43" fontId="241" fillId="0" borderId="0" xfId="1" applyFont="1" applyFill="1" applyAlignment="1">
      <alignment vertical="center"/>
    </xf>
    <xf numFmtId="0" fontId="109" fillId="0" borderId="0" xfId="3156" applyFont="1" applyFill="1" applyAlignment="1">
      <alignment vertical="center"/>
    </xf>
    <xf numFmtId="0" fontId="24" fillId="0" borderId="0" xfId="3156" applyFont="1" applyFill="1" applyAlignment="1">
      <alignment vertical="top"/>
    </xf>
    <xf numFmtId="43" fontId="247" fillId="0" borderId="0" xfId="2177" applyFont="1" applyFill="1" applyBorder="1" applyAlignment="1">
      <alignment horizontal="left" vertical="top"/>
    </xf>
    <xf numFmtId="0" fontId="247" fillId="0" borderId="0" xfId="3156" applyFont="1" applyFill="1" applyAlignment="1">
      <alignment vertical="top"/>
    </xf>
    <xf numFmtId="0" fontId="247" fillId="0" borderId="0" xfId="3156" applyFont="1" applyFill="1" applyBorder="1" applyAlignment="1">
      <alignment vertical="top" wrapText="1"/>
    </xf>
    <xf numFmtId="0" fontId="251" fillId="0" borderId="0" xfId="3068" applyFont="1" applyFill="1" applyBorder="1" applyAlignment="1">
      <alignment vertical="center"/>
    </xf>
    <xf numFmtId="2" fontId="251" fillId="0" borderId="0" xfId="3068" applyNumberFormat="1" applyFont="1" applyFill="1" applyBorder="1" applyAlignment="1">
      <alignment horizontal="right"/>
    </xf>
    <xf numFmtId="2" fontId="247" fillId="0" borderId="31" xfId="3156" applyNumberFormat="1" applyFont="1" applyFill="1" applyBorder="1" applyAlignment="1">
      <alignment vertical="top" wrapText="1"/>
    </xf>
    <xf numFmtId="0" fontId="247" fillId="0" borderId="0" xfId="3156" applyFont="1" applyFill="1" applyBorder="1" applyAlignment="1">
      <alignment horizontal="left" vertical="top" wrapText="1"/>
    </xf>
    <xf numFmtId="2" fontId="247" fillId="0" borderId="0" xfId="3156" applyNumberFormat="1" applyFont="1" applyFill="1" applyBorder="1" applyAlignment="1">
      <alignment horizontal="right" wrapText="1"/>
    </xf>
    <xf numFmtId="0" fontId="241" fillId="0" borderId="24" xfId="3156" applyFont="1" applyFill="1" applyBorder="1" applyAlignment="1">
      <alignment vertical="top"/>
    </xf>
    <xf numFmtId="0" fontId="241" fillId="0" borderId="0" xfId="3156" applyFont="1" applyFill="1" applyBorder="1" applyAlignment="1">
      <alignment vertical="top" wrapText="1"/>
    </xf>
    <xf numFmtId="2" fontId="241" fillId="0" borderId="0" xfId="3156" applyNumberFormat="1" applyFont="1" applyFill="1" applyBorder="1" applyAlignment="1">
      <alignment horizontal="left" vertical="top" wrapText="1"/>
    </xf>
    <xf numFmtId="0" fontId="241" fillId="0" borderId="24" xfId="3156" applyFont="1" applyFill="1" applyBorder="1" applyAlignment="1">
      <alignment horizontal="left" vertical="top" wrapText="1"/>
    </xf>
    <xf numFmtId="0" fontId="241" fillId="0" borderId="28" xfId="3156" applyFont="1" applyFill="1" applyBorder="1" applyAlignment="1">
      <alignment horizontal="center" vertical="center" wrapText="1"/>
    </xf>
    <xf numFmtId="0" fontId="247" fillId="0" borderId="28" xfId="3156" applyFont="1" applyFill="1" applyBorder="1" applyAlignment="1">
      <alignment horizontal="center"/>
    </xf>
    <xf numFmtId="0" fontId="247" fillId="0" borderId="0" xfId="3156" applyFont="1" applyFill="1" applyAlignment="1"/>
    <xf numFmtId="0" fontId="2" fillId="0" borderId="0" xfId="0" applyFont="1" applyAlignment="1">
      <alignment horizontal="center" vertical="center"/>
    </xf>
    <xf numFmtId="0" fontId="2" fillId="0" borderId="1" xfId="0" applyFont="1" applyBorder="1" applyAlignment="1">
      <alignment horizontal="center" vertical="center" wrapText="1"/>
    </xf>
    <xf numFmtId="166" fontId="13" fillId="0" borderId="5" xfId="0" applyNumberFormat="1" applyFont="1" applyFill="1" applyBorder="1" applyAlignment="1" applyProtection="1">
      <alignment horizontal="right" vertical="top"/>
    </xf>
    <xf numFmtId="0" fontId="14" fillId="0" borderId="5" xfId="0" applyFont="1" applyFill="1" applyBorder="1" applyAlignment="1" applyProtection="1">
      <alignment horizontal="justify" vertical="top" wrapText="1"/>
    </xf>
    <xf numFmtId="0" fontId="15" fillId="0" borderId="5" xfId="0" applyFont="1" applyFill="1" applyBorder="1" applyAlignment="1" applyProtection="1">
      <alignment horizontal="center" vertical="top" wrapText="1"/>
    </xf>
    <xf numFmtId="43" fontId="15" fillId="0" borderId="5" xfId="1" applyFont="1" applyFill="1" applyBorder="1" applyAlignment="1" applyProtection="1">
      <alignment horizontal="center" vertical="top"/>
      <protection locked="0"/>
    </xf>
    <xf numFmtId="0" fontId="15" fillId="0" borderId="5" xfId="3" applyNumberFormat="1" applyFont="1" applyFill="1" applyBorder="1" applyAlignment="1" applyProtection="1">
      <alignment horizontal="left" vertical="top" wrapText="1"/>
    </xf>
    <xf numFmtId="1" fontId="15" fillId="0" borderId="5" xfId="3" applyNumberFormat="1" applyFont="1" applyFill="1" applyBorder="1" applyAlignment="1" applyProtection="1">
      <alignment horizontal="left" vertical="top" wrapText="1"/>
    </xf>
    <xf numFmtId="166" fontId="13" fillId="0" borderId="5" xfId="0" applyNumberFormat="1" applyFont="1" applyFill="1" applyBorder="1" applyAlignment="1" applyProtection="1">
      <alignment horizontal="center" vertical="top"/>
    </xf>
    <xf numFmtId="2" fontId="239" fillId="0" borderId="77" xfId="3156" applyNumberFormat="1" applyFont="1" applyFill="1" applyBorder="1" applyAlignment="1">
      <alignment horizontal="center" vertical="center" wrapText="1"/>
    </xf>
    <xf numFmtId="2" fontId="241" fillId="0" borderId="55" xfId="3156" applyNumberFormat="1" applyFont="1" applyFill="1" applyBorder="1" applyAlignment="1">
      <alignment horizontal="center" vertical="center" wrapText="1"/>
    </xf>
    <xf numFmtId="0" fontId="14" fillId="0" borderId="6" xfId="0" applyFont="1" applyFill="1" applyBorder="1" applyAlignment="1" applyProtection="1">
      <alignment horizontal="center" vertical="top"/>
    </xf>
    <xf numFmtId="166" fontId="13" fillId="0" borderId="6" xfId="0" applyNumberFormat="1" applyFont="1" applyFill="1" applyBorder="1" applyAlignment="1" applyProtection="1">
      <alignment horizontal="right" vertical="top"/>
    </xf>
    <xf numFmtId="43" fontId="239" fillId="0" borderId="78" xfId="1" applyFont="1" applyFill="1" applyBorder="1" applyAlignment="1">
      <alignment horizontal="center" wrapText="1"/>
    </xf>
    <xf numFmtId="43" fontId="241" fillId="0" borderId="14" xfId="1" applyFont="1" applyFill="1" applyBorder="1" applyAlignment="1">
      <alignment vertical="center" wrapText="1"/>
    </xf>
    <xf numFmtId="0" fontId="239" fillId="0" borderId="76" xfId="3156" applyFont="1" applyFill="1" applyBorder="1" applyAlignment="1">
      <alignment horizontal="left" vertical="top" wrapText="1"/>
    </xf>
    <xf numFmtId="0" fontId="239" fillId="0" borderId="71" xfId="3156" applyFont="1" applyFill="1" applyBorder="1" applyAlignment="1">
      <alignment horizontal="center" vertical="center" wrapText="1"/>
    </xf>
    <xf numFmtId="241" fontId="244" fillId="0" borderId="0" xfId="1" applyNumberFormat="1" applyFont="1" applyFill="1" applyBorder="1" applyAlignment="1"/>
    <xf numFmtId="241" fontId="249" fillId="0" borderId="1" xfId="1" applyNumberFormat="1" applyFont="1" applyBorder="1" applyAlignment="1">
      <alignment horizontal="center"/>
    </xf>
    <xf numFmtId="241" fontId="249" fillId="0" borderId="0" xfId="1" applyNumberFormat="1" applyFont="1" applyAlignment="1">
      <alignment horizontal="center"/>
    </xf>
    <xf numFmtId="241" fontId="124" fillId="0" borderId="0" xfId="1" applyNumberFormat="1" applyFont="1" applyAlignment="1">
      <alignment horizontal="center"/>
    </xf>
    <xf numFmtId="241" fontId="35" fillId="0" borderId="1" xfId="1" applyNumberFormat="1" applyFont="1" applyBorder="1" applyAlignment="1">
      <alignment horizontal="center"/>
    </xf>
    <xf numFmtId="241" fontId="242" fillId="0" borderId="0" xfId="1" applyNumberFormat="1" applyFont="1" applyFill="1" applyBorder="1" applyAlignment="1">
      <alignment horizontal="left"/>
    </xf>
    <xf numFmtId="0" fontId="35" fillId="0" borderId="0" xfId="3656" applyFont="1" applyAlignment="1"/>
    <xf numFmtId="0" fontId="249" fillId="0" borderId="0" xfId="3656" applyAlignment="1"/>
    <xf numFmtId="0" fontId="124" fillId="0" borderId="0" xfId="3656" applyFont="1" applyAlignment="1"/>
    <xf numFmtId="241" fontId="249" fillId="0" borderId="0" xfId="1" applyNumberFormat="1" applyFont="1" applyAlignment="1"/>
    <xf numFmtId="241" fontId="35" fillId="0" borderId="1" xfId="1" applyNumberFormat="1" applyFont="1" applyBorder="1" applyAlignment="1">
      <alignment horizontal="center"/>
    </xf>
    <xf numFmtId="0" fontId="3" fillId="0" borderId="1" xfId="3656" applyFont="1" applyFill="1" applyBorder="1" applyAlignment="1">
      <alignment horizontal="center"/>
    </xf>
    <xf numFmtId="241" fontId="35" fillId="0" borderId="1" xfId="1" applyNumberFormat="1" applyFont="1" applyBorder="1" applyAlignment="1">
      <alignment horizontal="center" vertical="center"/>
    </xf>
    <xf numFmtId="0" fontId="0" fillId="0" borderId="0" xfId="0" applyAlignment="1">
      <alignment horizontal="center"/>
    </xf>
    <xf numFmtId="0" fontId="242" fillId="0" borderId="0" xfId="3655" applyFont="1" applyFill="1" applyBorder="1" applyAlignment="1"/>
    <xf numFmtId="43" fontId="241" fillId="0" borderId="57" xfId="1" applyFont="1" applyFill="1" applyBorder="1" applyAlignment="1">
      <alignment horizontal="center"/>
    </xf>
    <xf numFmtId="0" fontId="247" fillId="0" borderId="0" xfId="3156" applyFont="1" applyFill="1" applyAlignment="1">
      <alignment vertical="center"/>
    </xf>
    <xf numFmtId="2" fontId="241" fillId="0" borderId="6" xfId="3156" applyNumberFormat="1" applyFont="1" applyFill="1" applyBorder="1" applyAlignment="1">
      <alignment horizontal="left" vertical="center" wrapText="1" indent="1"/>
    </xf>
    <xf numFmtId="2" fontId="241" fillId="0" borderId="1" xfId="3156" applyNumberFormat="1" applyFont="1" applyFill="1" applyBorder="1" applyAlignment="1">
      <alignment horizontal="left" wrapText="1" indent="1"/>
    </xf>
    <xf numFmtId="2" fontId="241" fillId="0" borderId="66" xfId="3156" applyNumberFormat="1" applyFont="1" applyFill="1" applyBorder="1" applyAlignment="1">
      <alignment horizontal="left" vertical="top" wrapText="1" indent="1"/>
    </xf>
    <xf numFmtId="2" fontId="241" fillId="0" borderId="1" xfId="3156" applyNumberFormat="1" applyFont="1" applyFill="1" applyBorder="1" applyAlignment="1">
      <alignment horizontal="left" vertical="center" wrapText="1" indent="1"/>
    </xf>
    <xf numFmtId="0" fontId="35" fillId="0" borderId="1" xfId="3654" applyFont="1" applyBorder="1" applyAlignment="1">
      <alignment horizontal="center" vertical="center"/>
    </xf>
    <xf numFmtId="241" fontId="249" fillId="0" borderId="1" xfId="1" applyNumberFormat="1" applyFont="1" applyBorder="1" applyAlignment="1"/>
    <xf numFmtId="241" fontId="3" fillId="0" borderId="1" xfId="1" applyNumberFormat="1" applyFont="1" applyBorder="1" applyAlignment="1"/>
    <xf numFmtId="0" fontId="146" fillId="0" borderId="0" xfId="3656" applyFont="1" applyAlignment="1">
      <alignment horizontal="left"/>
    </xf>
    <xf numFmtId="241" fontId="35" fillId="0" borderId="1" xfId="1" applyNumberFormat="1" applyFont="1" applyBorder="1" applyAlignment="1"/>
    <xf numFmtId="241" fontId="35" fillId="0" borderId="0" xfId="1" applyNumberFormat="1" applyFont="1" applyAlignment="1"/>
    <xf numFmtId="0" fontId="3" fillId="0" borderId="0" xfId="3654" applyFill="1" applyBorder="1" applyAlignment="1">
      <alignment horizontal="center"/>
    </xf>
    <xf numFmtId="0" fontId="3" fillId="0" borderId="0" xfId="3654" applyBorder="1" applyAlignment="1"/>
    <xf numFmtId="0" fontId="249" fillId="0" borderId="0" xfId="3656" applyBorder="1" applyAlignment="1">
      <alignment horizontal="center"/>
    </xf>
    <xf numFmtId="241" fontId="249" fillId="0" borderId="0" xfId="1" applyNumberFormat="1" applyFont="1" applyBorder="1" applyAlignment="1">
      <alignment horizontal="center"/>
    </xf>
    <xf numFmtId="241" fontId="249" fillId="0" borderId="0" xfId="1" applyNumberFormat="1" applyFont="1" applyBorder="1" applyAlignment="1"/>
    <xf numFmtId="0" fontId="249" fillId="0" borderId="0" xfId="3656" applyBorder="1" applyAlignment="1"/>
    <xf numFmtId="0" fontId="3" fillId="0" borderId="0" xfId="3654" applyFill="1" applyAlignment="1">
      <alignment horizontal="center" vertical="top"/>
    </xf>
    <xf numFmtId="0" fontId="242" fillId="0" borderId="8" xfId="3655" applyFont="1" applyFill="1" applyBorder="1" applyAlignment="1">
      <alignment vertical="top"/>
    </xf>
    <xf numFmtId="0" fontId="3" fillId="0" borderId="0" xfId="3654" applyAlignment="1">
      <alignment vertical="top"/>
    </xf>
    <xf numFmtId="14" fontId="247" fillId="0" borderId="0" xfId="2177" applyNumberFormat="1" applyFont="1" applyFill="1" applyBorder="1" applyAlignment="1">
      <alignment horizontal="left" vertical="top" wrapText="1"/>
    </xf>
    <xf numFmtId="0" fontId="3" fillId="0" borderId="0" xfId="3654" applyAlignment="1">
      <alignment vertical="center"/>
    </xf>
    <xf numFmtId="0" fontId="3" fillId="0" borderId="0" xfId="3654" applyFill="1"/>
    <xf numFmtId="0" fontId="242" fillId="0" borderId="0" xfId="0" applyFont="1" applyFill="1" applyBorder="1" applyAlignment="1">
      <alignment horizontal="left" vertical="center"/>
    </xf>
    <xf numFmtId="0" fontId="35" fillId="0" borderId="0" xfId="0" applyFont="1" applyFill="1" applyBorder="1" applyAlignment="1">
      <alignment horizontal="left" vertical="center"/>
    </xf>
    <xf numFmtId="0" fontId="12" fillId="0" borderId="0" xfId="0" applyFont="1" applyFill="1" applyBorder="1" applyAlignment="1">
      <alignment horizontal="left"/>
    </xf>
    <xf numFmtId="0" fontId="253" fillId="0" borderId="0" xfId="0" applyFont="1" applyFill="1" applyBorder="1" applyAlignment="1"/>
    <xf numFmtId="0" fontId="243" fillId="0" borderId="0" xfId="0" applyFont="1" applyFill="1" applyBorder="1" applyAlignment="1"/>
    <xf numFmtId="2" fontId="0" fillId="0" borderId="0" xfId="0" applyNumberFormat="1"/>
    <xf numFmtId="43" fontId="2" fillId="79" borderId="1" xfId="0" applyNumberFormat="1" applyFont="1" applyFill="1" applyBorder="1"/>
    <xf numFmtId="2" fontId="2" fillId="80" borderId="4" xfId="0" applyNumberFormat="1" applyFont="1" applyFill="1" applyBorder="1"/>
    <xf numFmtId="0" fontId="2" fillId="80" borderId="4" xfId="0" applyFont="1" applyFill="1" applyBorder="1" applyAlignment="1">
      <alignment horizontal="center"/>
    </xf>
    <xf numFmtId="0" fontId="2" fillId="80" borderId="2" xfId="0" applyFont="1" applyFill="1" applyBorder="1"/>
    <xf numFmtId="241" fontId="35" fillId="0" borderId="1" xfId="1" applyNumberFormat="1" applyFont="1" applyBorder="1" applyAlignment="1">
      <alignment horizontal="center" vertical="center"/>
    </xf>
    <xf numFmtId="0" fontId="242" fillId="0" borderId="0" xfId="3656" applyFont="1" applyAlignment="1">
      <alignment horizontal="left"/>
    </xf>
    <xf numFmtId="0" fontId="54" fillId="0" borderId="0" xfId="3656" applyFont="1" applyAlignment="1">
      <alignment horizontal="center"/>
    </xf>
    <xf numFmtId="241" fontId="54" fillId="0" borderId="0" xfId="1" applyNumberFormat="1" applyFont="1" applyFill="1" applyAlignment="1">
      <alignment horizontal="center"/>
    </xf>
    <xf numFmtId="241" fontId="54" fillId="0" borderId="0" xfId="1" applyNumberFormat="1" applyFont="1" applyFill="1" applyAlignment="1"/>
    <xf numFmtId="241" fontId="54" fillId="0" borderId="0" xfId="1" applyNumberFormat="1" applyFont="1" applyAlignment="1"/>
    <xf numFmtId="0" fontId="54" fillId="0" borderId="0" xfId="3656" applyFont="1" applyAlignment="1"/>
    <xf numFmtId="0" fontId="54" fillId="0" borderId="1" xfId="3656" applyFont="1" applyBorder="1" applyAlignment="1">
      <alignment horizontal="center"/>
    </xf>
    <xf numFmtId="0" fontId="242" fillId="0" borderId="1" xfId="3656" applyFont="1" applyBorder="1" applyAlignment="1">
      <alignment horizontal="center"/>
    </xf>
    <xf numFmtId="0" fontId="242" fillId="0" borderId="1" xfId="3656" applyFont="1" applyFill="1" applyBorder="1" applyAlignment="1">
      <alignment horizontal="center"/>
    </xf>
    <xf numFmtId="0" fontId="242" fillId="0" borderId="1" xfId="3654" applyFont="1" applyFill="1" applyBorder="1" applyAlignment="1">
      <alignment horizontal="center" vertical="center"/>
    </xf>
    <xf numFmtId="0" fontId="242" fillId="0" borderId="2" xfId="3656" applyFont="1" applyBorder="1" applyAlignment="1">
      <alignment horizontal="left"/>
    </xf>
    <xf numFmtId="0" fontId="242" fillId="0" borderId="3" xfId="3656" applyFont="1" applyBorder="1" applyAlignment="1">
      <alignment horizontal="center"/>
    </xf>
    <xf numFmtId="0" fontId="242" fillId="0" borderId="3" xfId="3656" applyFont="1" applyFill="1" applyBorder="1" applyAlignment="1">
      <alignment horizontal="center"/>
    </xf>
    <xf numFmtId="0" fontId="242" fillId="0" borderId="4" xfId="3654" applyFont="1" applyFill="1" applyBorder="1" applyAlignment="1">
      <alignment horizontal="center" vertical="center"/>
    </xf>
    <xf numFmtId="0" fontId="2" fillId="0" borderId="1" xfId="0" applyFont="1" applyBorder="1" applyAlignment="1">
      <alignment horizontal="center" vertical="center"/>
    </xf>
    <xf numFmtId="2" fontId="3" fillId="0" borderId="0" xfId="3654" applyNumberFormat="1" applyBorder="1" applyAlignment="1">
      <alignment horizontal="right"/>
    </xf>
    <xf numFmtId="330" fontId="241" fillId="0" borderId="72" xfId="3156" applyNumberFormat="1" applyFont="1" applyFill="1" applyBorder="1" applyAlignment="1">
      <alignment horizontal="left" vertical="center" wrapText="1" indent="1"/>
    </xf>
    <xf numFmtId="0" fontId="35" fillId="0" borderId="1" xfId="0" applyFont="1" applyFill="1" applyBorder="1" applyAlignment="1">
      <alignment horizontal="center"/>
    </xf>
    <xf numFmtId="0" fontId="244" fillId="0" borderId="0" xfId="0" applyFont="1" applyFill="1" applyBorder="1" applyAlignment="1">
      <alignment horizontal="center"/>
    </xf>
    <xf numFmtId="0" fontId="242" fillId="0" borderId="0" xfId="0" applyFont="1" applyFill="1" applyBorder="1" applyAlignment="1">
      <alignment horizontal="center"/>
    </xf>
    <xf numFmtId="0" fontId="244" fillId="0" borderId="0" xfId="0" applyFont="1" applyFill="1" applyBorder="1" applyAlignment="1">
      <alignment horizontal="right"/>
    </xf>
    <xf numFmtId="0" fontId="242" fillId="0" borderId="0" xfId="0" applyFont="1" applyFill="1" applyBorder="1" applyAlignment="1">
      <alignment horizontal="right"/>
    </xf>
    <xf numFmtId="0" fontId="242" fillId="0" borderId="8" xfId="3655" applyFont="1" applyFill="1" applyBorder="1" applyAlignment="1">
      <alignment horizontal="right" vertical="top"/>
    </xf>
    <xf numFmtId="0" fontId="0" fillId="0" borderId="0" xfId="0" applyAlignment="1">
      <alignment horizontal="right"/>
    </xf>
    <xf numFmtId="4" fontId="247" fillId="0" borderId="1" xfId="1" applyNumberFormat="1" applyFont="1" applyFill="1" applyBorder="1" applyAlignment="1"/>
    <xf numFmtId="4" fontId="247" fillId="0" borderId="66" xfId="1" applyNumberFormat="1" applyFont="1" applyFill="1" applyBorder="1" applyAlignment="1"/>
    <xf numFmtId="4" fontId="241" fillId="0" borderId="1" xfId="1" applyNumberFormat="1" applyFont="1" applyFill="1" applyBorder="1" applyAlignment="1"/>
    <xf numFmtId="4" fontId="241" fillId="0" borderId="66" xfId="1" applyNumberFormat="1" applyFont="1" applyFill="1" applyBorder="1" applyAlignment="1"/>
    <xf numFmtId="4" fontId="241" fillId="0" borderId="1" xfId="1" applyNumberFormat="1" applyFont="1" applyFill="1" applyBorder="1" applyAlignment="1">
      <alignment wrapText="1"/>
    </xf>
    <xf numFmtId="4" fontId="241" fillId="0" borderId="66" xfId="1" applyNumberFormat="1" applyFont="1" applyFill="1" applyBorder="1" applyAlignment="1">
      <alignment wrapText="1"/>
    </xf>
    <xf numFmtId="0" fontId="0" fillId="0" borderId="0" xfId="0" applyFill="1"/>
    <xf numFmtId="0" fontId="0" fillId="0" borderId="85" xfId="0" applyBorder="1"/>
    <xf numFmtId="0" fontId="0" fillId="0" borderId="86" xfId="0" applyBorder="1"/>
    <xf numFmtId="0" fontId="0" fillId="6" borderId="86" xfId="0" applyFill="1" applyBorder="1" applyAlignment="1">
      <alignment horizontal="center"/>
    </xf>
    <xf numFmtId="0" fontId="0" fillId="6" borderId="86" xfId="0" applyFill="1" applyBorder="1" applyAlignment="1">
      <alignment horizontal="right"/>
    </xf>
    <xf numFmtId="0" fontId="0" fillId="0" borderId="86" xfId="0" applyFill="1" applyBorder="1"/>
    <xf numFmtId="0" fontId="0" fillId="0" borderId="86" xfId="0" applyFill="1" applyBorder="1" applyAlignment="1">
      <alignment horizontal="center"/>
    </xf>
    <xf numFmtId="0" fontId="0" fillId="0" borderId="86" xfId="0" applyFill="1" applyBorder="1" applyAlignment="1">
      <alignment horizontal="right"/>
    </xf>
    <xf numFmtId="0" fontId="0" fillId="0" borderId="86" xfId="0" applyBorder="1" applyAlignment="1">
      <alignment horizontal="center"/>
    </xf>
    <xf numFmtId="0" fontId="0" fillId="0" borderId="86" xfId="0" applyBorder="1" applyAlignment="1">
      <alignment horizontal="right"/>
    </xf>
    <xf numFmtId="0" fontId="3" fillId="0" borderId="86" xfId="0" applyFont="1" applyBorder="1" applyAlignment="1">
      <alignment horizontal="center"/>
    </xf>
    <xf numFmtId="0" fontId="3" fillId="0" borderId="86" xfId="0" applyFont="1" applyBorder="1" applyAlignment="1">
      <alignment horizontal="right"/>
    </xf>
    <xf numFmtId="0" fontId="0" fillId="0" borderId="87" xfId="0" applyBorder="1"/>
    <xf numFmtId="0" fontId="3" fillId="0" borderId="87" xfId="0" applyFont="1" applyBorder="1" applyAlignment="1">
      <alignment horizontal="center"/>
    </xf>
    <xf numFmtId="0" fontId="3" fillId="0" borderId="87" xfId="0" applyFont="1" applyBorder="1" applyAlignment="1">
      <alignment horizontal="right"/>
    </xf>
    <xf numFmtId="0" fontId="14" fillId="0" borderId="86" xfId="0" applyFont="1" applyFill="1" applyBorder="1" applyAlignment="1" applyProtection="1">
      <alignment horizontal="center" vertical="top"/>
    </xf>
    <xf numFmtId="166" fontId="13" fillId="0" borderId="86" xfId="0" applyNumberFormat="1" applyFont="1" applyFill="1" applyBorder="1" applyAlignment="1" applyProtection="1">
      <alignment horizontal="center" vertical="top"/>
    </xf>
    <xf numFmtId="0" fontId="14" fillId="0" borderId="86" xfId="0" applyFont="1" applyFill="1" applyBorder="1" applyAlignment="1" applyProtection="1">
      <alignment horizontal="justify" vertical="top" wrapText="1"/>
    </xf>
    <xf numFmtId="166" fontId="13" fillId="0" borderId="89" xfId="0" applyNumberFormat="1" applyFont="1" applyFill="1" applyBorder="1" applyAlignment="1" applyProtection="1">
      <alignment horizontal="center" vertical="top"/>
    </xf>
    <xf numFmtId="0" fontId="14" fillId="0" borderId="89" xfId="0" applyFont="1" applyFill="1" applyBorder="1" applyAlignment="1" applyProtection="1">
      <alignment horizontal="justify" vertical="top" wrapText="1"/>
    </xf>
    <xf numFmtId="0" fontId="15" fillId="0" borderId="89" xfId="0" applyFont="1" applyFill="1" applyBorder="1" applyAlignment="1" applyProtection="1">
      <alignment horizontal="center" vertical="top" wrapText="1"/>
    </xf>
    <xf numFmtId="43" fontId="15" fillId="0" borderId="89" xfId="1" applyFont="1" applyFill="1" applyBorder="1" applyAlignment="1" applyProtection="1">
      <alignment horizontal="center" vertical="top"/>
      <protection locked="0"/>
    </xf>
    <xf numFmtId="166" fontId="13" fillId="0" borderId="14" xfId="0" applyNumberFormat="1" applyFont="1" applyFill="1" applyBorder="1" applyAlignment="1" applyProtection="1">
      <alignment horizontal="center" vertical="top"/>
    </xf>
    <xf numFmtId="0" fontId="14" fillId="0" borderId="14" xfId="0" applyFont="1" applyFill="1" applyBorder="1" applyAlignment="1" applyProtection="1">
      <alignment horizontal="justify" vertical="top" wrapText="1"/>
    </xf>
    <xf numFmtId="0" fontId="15" fillId="0" borderId="14" xfId="0" applyFont="1" applyFill="1" applyBorder="1" applyAlignment="1" applyProtection="1">
      <alignment horizontal="center" vertical="top" wrapText="1"/>
    </xf>
    <xf numFmtId="43" fontId="15" fillId="0" borderId="14" xfId="1" applyFont="1" applyFill="1" applyBorder="1" applyAlignment="1" applyProtection="1">
      <alignment horizontal="center" vertical="top"/>
      <protection locked="0"/>
    </xf>
    <xf numFmtId="0" fontId="13" fillId="3" borderId="5" xfId="6" applyFont="1" applyFill="1" applyBorder="1" applyAlignment="1" applyProtection="1">
      <alignment horizontal="right" vertical="top" wrapText="1"/>
    </xf>
    <xf numFmtId="0" fontId="17" fillId="3" borderId="5" xfId="0" applyNumberFormat="1" applyFont="1" applyFill="1" applyBorder="1" applyAlignment="1" applyProtection="1">
      <alignment horizontal="left" vertical="top" wrapText="1"/>
    </xf>
    <xf numFmtId="43" fontId="17" fillId="3" borderId="5" xfId="1" applyFont="1" applyFill="1" applyBorder="1" applyAlignment="1" applyProtection="1">
      <alignment horizontal="center" vertical="top" wrapText="1"/>
      <protection locked="0"/>
    </xf>
    <xf numFmtId="0" fontId="15" fillId="0" borderId="6" xfId="0" applyFont="1" applyFill="1" applyBorder="1" applyAlignment="1" applyProtection="1">
      <alignment horizontal="justify" vertical="top" wrapText="1"/>
    </xf>
    <xf numFmtId="0" fontId="14" fillId="0" borderId="14" xfId="0" applyFont="1" applyFill="1" applyBorder="1" applyAlignment="1" applyProtection="1">
      <alignment horizontal="center" vertical="top"/>
    </xf>
    <xf numFmtId="166" fontId="13" fillId="0" borderId="14" xfId="0" applyNumberFormat="1" applyFont="1" applyFill="1" applyBorder="1" applyAlignment="1" applyProtection="1">
      <alignment horizontal="right" vertical="top"/>
    </xf>
    <xf numFmtId="0" fontId="249" fillId="0" borderId="85" xfId="3656" applyBorder="1" applyAlignment="1">
      <alignment horizontal="center"/>
    </xf>
    <xf numFmtId="0" fontId="3" fillId="0" borderId="85" xfId="3656" applyFont="1" applyBorder="1" applyAlignment="1">
      <alignment horizontal="center"/>
    </xf>
    <xf numFmtId="241" fontId="249" fillId="0" borderId="85" xfId="1" applyNumberFormat="1" applyFont="1" applyBorder="1" applyAlignment="1">
      <alignment horizontal="center"/>
    </xf>
    <xf numFmtId="241" fontId="35" fillId="0" borderId="85" xfId="1" applyNumberFormat="1" applyFont="1" applyFill="1" applyBorder="1" applyAlignment="1">
      <alignment horizontal="center"/>
    </xf>
    <xf numFmtId="0" fontId="249" fillId="0" borderId="86" xfId="3656" applyBorder="1" applyAlignment="1">
      <alignment horizontal="center"/>
    </xf>
    <xf numFmtId="0" fontId="3" fillId="0" borderId="86" xfId="3656" applyFont="1" applyBorder="1" applyAlignment="1">
      <alignment horizontal="center"/>
    </xf>
    <xf numFmtId="241" fontId="249" fillId="0" borderId="86" xfId="1" applyNumberFormat="1" applyFont="1" applyBorder="1" applyAlignment="1">
      <alignment horizontal="center"/>
    </xf>
    <xf numFmtId="241" fontId="35" fillId="0" borderId="86" xfId="1" applyNumberFormat="1" applyFont="1" applyFill="1" applyBorder="1" applyAlignment="1">
      <alignment horizontal="center"/>
    </xf>
    <xf numFmtId="0" fontId="3" fillId="0" borderId="87" xfId="3656" applyFont="1" applyBorder="1" applyAlignment="1">
      <alignment horizontal="center"/>
    </xf>
    <xf numFmtId="241" fontId="249" fillId="0" borderId="87" xfId="1" applyNumberFormat="1" applyFont="1" applyBorder="1" applyAlignment="1">
      <alignment horizontal="center"/>
    </xf>
    <xf numFmtId="0" fontId="35" fillId="0" borderId="86" xfId="3656" applyFont="1" applyBorder="1" applyAlignment="1">
      <alignment horizontal="center"/>
    </xf>
    <xf numFmtId="43" fontId="35" fillId="0" borderId="86" xfId="3656" applyNumberFormat="1" applyFont="1" applyBorder="1" applyAlignment="1">
      <alignment horizontal="center"/>
    </xf>
    <xf numFmtId="0" fontId="35" fillId="0" borderId="90" xfId="3656" applyFont="1" applyBorder="1" applyAlignment="1"/>
    <xf numFmtId="0" fontId="35" fillId="0" borderId="91" xfId="3656" applyFont="1" applyBorder="1" applyAlignment="1"/>
    <xf numFmtId="241" fontId="35" fillId="0" borderId="86" xfId="3656" applyNumberFormat="1" applyFont="1" applyBorder="1" applyAlignment="1">
      <alignment horizontal="center"/>
    </xf>
    <xf numFmtId="241" fontId="35" fillId="0" borderId="86" xfId="3656" applyNumberFormat="1" applyFont="1" applyFill="1" applyBorder="1" applyAlignment="1">
      <alignment horizontal="center"/>
    </xf>
    <xf numFmtId="0" fontId="35" fillId="0" borderId="87" xfId="3656" applyFont="1" applyBorder="1" applyAlignment="1">
      <alignment horizontal="center"/>
    </xf>
    <xf numFmtId="0" fontId="35" fillId="0" borderId="92" xfId="3656" applyFont="1" applyBorder="1" applyAlignment="1"/>
    <xf numFmtId="0" fontId="35" fillId="0" borderId="93" xfId="3656" applyFont="1" applyBorder="1" applyAlignment="1"/>
    <xf numFmtId="43" fontId="35" fillId="0" borderId="87" xfId="3656" applyNumberFormat="1" applyFont="1" applyBorder="1" applyAlignment="1">
      <alignment horizontal="center"/>
    </xf>
    <xf numFmtId="43" fontId="35" fillId="0" borderId="87" xfId="3656" applyNumberFormat="1" applyFont="1" applyFill="1" applyBorder="1" applyAlignment="1">
      <alignment horizontal="center"/>
    </xf>
    <xf numFmtId="43" fontId="248" fillId="0" borderId="57" xfId="1" applyFont="1" applyFill="1" applyBorder="1" applyAlignment="1">
      <alignment horizontal="right" wrapText="1" indent="1"/>
    </xf>
    <xf numFmtId="43" fontId="247" fillId="0" borderId="57" xfId="1" applyFont="1" applyFill="1" applyBorder="1" applyAlignment="1">
      <alignment horizontal="right" indent="1"/>
    </xf>
    <xf numFmtId="43" fontId="247" fillId="0" borderId="66" xfId="1" applyFont="1" applyFill="1" applyBorder="1" applyAlignment="1"/>
    <xf numFmtId="330" fontId="3" fillId="0" borderId="0" xfId="3654" applyNumberFormat="1" applyBorder="1" applyAlignment="1"/>
    <xf numFmtId="0" fontId="0" fillId="0" borderId="95" xfId="0" applyBorder="1"/>
    <xf numFmtId="0" fontId="0" fillId="0" borderId="96" xfId="0" applyBorder="1" applyAlignment="1">
      <alignment wrapText="1"/>
    </xf>
    <xf numFmtId="0" fontId="35" fillId="0" borderId="1" xfId="3656" applyFont="1" applyBorder="1" applyAlignment="1">
      <alignment horizont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49" fillId="5" borderId="0" xfId="3656" applyFill="1" applyAlignment="1"/>
    <xf numFmtId="241" fontId="249" fillId="5" borderId="0" xfId="3656" applyNumberFormat="1" applyFill="1" applyAlignment="1"/>
    <xf numFmtId="0" fontId="0" fillId="0" borderId="5" xfId="0" applyBorder="1"/>
    <xf numFmtId="43" fontId="2" fillId="0" borderId="1" xfId="0" applyNumberFormat="1" applyFont="1" applyBorder="1"/>
    <xf numFmtId="43" fontId="0" fillId="0" borderId="0" xfId="0" applyNumberFormat="1"/>
    <xf numFmtId="0" fontId="0" fillId="0" borderId="6" xfId="0" applyBorder="1"/>
    <xf numFmtId="43" fontId="2" fillId="0" borderId="0" xfId="0" applyNumberFormat="1" applyFont="1"/>
    <xf numFmtId="0" fontId="54" fillId="0" borderId="0" xfId="3655" applyFont="1" applyFill="1" applyBorder="1" applyAlignment="1"/>
    <xf numFmtId="241" fontId="3" fillId="0" borderId="1" xfId="1" applyNumberFormat="1" applyFont="1" applyBorder="1" applyAlignment="1">
      <alignment horizontal="center"/>
    </xf>
    <xf numFmtId="241" fontId="3" fillId="0" borderId="1" xfId="1" applyNumberFormat="1" applyFont="1" applyFill="1" applyBorder="1" applyAlignment="1">
      <alignment horizontal="center"/>
    </xf>
    <xf numFmtId="0" fontId="0" fillId="0" borderId="85" xfId="0" applyFill="1" applyBorder="1" applyAlignment="1">
      <alignment horizontal="center"/>
    </xf>
    <xf numFmtId="0" fontId="0" fillId="0" borderId="87" xfId="0" applyFill="1" applyBorder="1" applyAlignment="1">
      <alignment horizontal="center"/>
    </xf>
    <xf numFmtId="0" fontId="256" fillId="0" borderId="86" xfId="0" applyFont="1" applyFill="1" applyBorder="1" applyAlignment="1">
      <alignment horizontal="center"/>
    </xf>
    <xf numFmtId="0" fontId="54" fillId="0" borderId="8" xfId="3655" applyFont="1" applyFill="1" applyBorder="1" applyAlignment="1">
      <alignment horizontal="left" vertical="top"/>
    </xf>
    <xf numFmtId="43" fontId="15" fillId="0" borderId="96" xfId="1" applyFont="1" applyFill="1" applyBorder="1" applyAlignment="1" applyProtection="1">
      <alignment horizontal="center" vertical="top"/>
      <protection locked="0"/>
    </xf>
    <xf numFmtId="43" fontId="11" fillId="0" borderId="0" xfId="0" applyNumberFormat="1" applyFont="1" applyAlignment="1">
      <alignment vertical="top"/>
    </xf>
    <xf numFmtId="43" fontId="12" fillId="0" borderId="1" xfId="1" applyFont="1" applyFill="1" applyBorder="1" applyAlignment="1" applyProtection="1">
      <alignment vertical="center" wrapText="1"/>
    </xf>
    <xf numFmtId="43" fontId="12" fillId="0" borderId="1" xfId="1" applyFont="1" applyFill="1" applyBorder="1" applyAlignment="1" applyProtection="1">
      <alignment horizontal="center" vertical="center" wrapText="1"/>
      <protection locked="0"/>
    </xf>
    <xf numFmtId="43" fontId="12" fillId="0" borderId="1" xfId="1" applyFont="1" applyFill="1" applyBorder="1" applyAlignment="1" applyProtection="1">
      <alignment horizontal="center" vertical="center" wrapText="1"/>
    </xf>
    <xf numFmtId="0" fontId="12" fillId="5" borderId="14" xfId="0" applyFont="1" applyFill="1" applyBorder="1" applyAlignment="1" applyProtection="1">
      <alignment horizontal="center" wrapText="1"/>
    </xf>
    <xf numFmtId="0" fontId="11" fillId="5" borderId="0" xfId="0" applyFont="1" applyFill="1"/>
    <xf numFmtId="196" fontId="15" fillId="0" borderId="1" xfId="1" applyNumberFormat="1" applyFont="1" applyFill="1" applyBorder="1" applyAlignment="1" applyProtection="1">
      <alignment horizontal="center" vertical="top"/>
      <protection locked="0"/>
    </xf>
    <xf numFmtId="43" fontId="15" fillId="0" borderId="1" xfId="1" applyFont="1" applyFill="1" applyBorder="1" applyAlignment="1" applyProtection="1">
      <alignment horizontal="left" vertical="center"/>
      <protection locked="0"/>
    </xf>
    <xf numFmtId="241" fontId="15" fillId="0" borderId="1" xfId="1" applyNumberFormat="1" applyFont="1" applyFill="1" applyBorder="1" applyAlignment="1" applyProtection="1">
      <alignment horizontal="right" vertical="center"/>
      <protection locked="0"/>
    </xf>
    <xf numFmtId="0" fontId="11" fillId="0" borderId="0" xfId="0" applyFont="1"/>
    <xf numFmtId="49" fontId="13" fillId="0" borderId="88" xfId="3" applyNumberFormat="1" applyFont="1" applyFill="1" applyBorder="1" applyAlignment="1" applyProtection="1">
      <alignment horizontal="center" vertical="center" wrapText="1"/>
    </xf>
    <xf numFmtId="0" fontId="15" fillId="0" borderId="88" xfId="3" applyNumberFormat="1" applyFont="1" applyFill="1" applyBorder="1" applyAlignment="1" applyProtection="1">
      <alignment horizontal="left" vertical="top" wrapText="1"/>
    </xf>
    <xf numFmtId="1" fontId="15" fillId="0" borderId="88" xfId="3" applyNumberFormat="1" applyFont="1" applyFill="1" applyBorder="1" applyAlignment="1" applyProtection="1">
      <alignment horizontal="left" vertical="top" wrapText="1"/>
    </xf>
    <xf numFmtId="43" fontId="15" fillId="0" borderId="88" xfId="1" applyFont="1" applyFill="1" applyBorder="1" applyAlignment="1" applyProtection="1">
      <alignment horizontal="center" vertical="top" wrapText="1"/>
      <protection locked="0"/>
    </xf>
    <xf numFmtId="2" fontId="15" fillId="0" borderId="88" xfId="1" applyNumberFormat="1" applyFont="1" applyFill="1" applyBorder="1" applyAlignment="1" applyProtection="1">
      <alignment horizontal="left" vertical="top" wrapText="1"/>
      <protection locked="0"/>
    </xf>
    <xf numFmtId="43" fontId="15" fillId="0" borderId="88" xfId="1" applyFont="1" applyFill="1" applyBorder="1" applyAlignment="1" applyProtection="1">
      <alignment horizontal="left" vertical="top" wrapText="1"/>
      <protection locked="0"/>
    </xf>
    <xf numFmtId="2" fontId="15" fillId="0" borderId="89" xfId="1" applyNumberFormat="1" applyFont="1" applyFill="1" applyBorder="1" applyAlignment="1" applyProtection="1">
      <alignment horizontal="left" vertical="top"/>
      <protection locked="0"/>
    </xf>
    <xf numFmtId="43" fontId="15" fillId="0" borderId="89" xfId="1" applyFont="1" applyFill="1" applyBorder="1" applyAlignment="1" applyProtection="1">
      <alignment horizontal="left" vertical="top"/>
      <protection locked="0"/>
    </xf>
    <xf numFmtId="2" fontId="15" fillId="0" borderId="14" xfId="1" applyNumberFormat="1" applyFont="1" applyFill="1" applyBorder="1" applyAlignment="1" applyProtection="1">
      <alignment horizontal="left" vertical="top"/>
      <protection locked="0"/>
    </xf>
    <xf numFmtId="43" fontId="15" fillId="0" borderId="14" xfId="1" applyFont="1" applyFill="1" applyBorder="1" applyAlignment="1" applyProtection="1">
      <alignment horizontal="left" vertical="top"/>
      <protection locked="0"/>
    </xf>
    <xf numFmtId="4" fontId="15" fillId="0" borderId="6" xfId="1" applyNumberFormat="1" applyFont="1" applyFill="1" applyBorder="1" applyAlignment="1" applyProtection="1">
      <alignment horizontal="center" vertical="top"/>
      <protection locked="0"/>
    </xf>
    <xf numFmtId="4" fontId="15" fillId="0" borderId="1" xfId="1" applyNumberFormat="1" applyFont="1" applyFill="1" applyBorder="1" applyAlignment="1" applyProtection="1">
      <alignment horizontal="center" vertical="top"/>
      <protection locked="0"/>
    </xf>
    <xf numFmtId="0" fontId="11" fillId="0" borderId="0" xfId="0" applyFont="1" applyFill="1"/>
    <xf numFmtId="0" fontId="17" fillId="3" borderId="5" xfId="6" applyFont="1" applyFill="1" applyBorder="1" applyAlignment="1" applyProtection="1">
      <alignment horizontal="center" vertical="center" wrapText="1"/>
    </xf>
    <xf numFmtId="196" fontId="15" fillId="0" borderId="14" xfId="1" applyNumberFormat="1" applyFont="1" applyFill="1" applyBorder="1" applyAlignment="1" applyProtection="1">
      <alignment horizontal="center" vertical="top"/>
      <protection locked="0"/>
    </xf>
    <xf numFmtId="196" fontId="15" fillId="0" borderId="86" xfId="1" applyNumberFormat="1" applyFont="1" applyFill="1" applyBorder="1" applyAlignment="1" applyProtection="1">
      <alignment horizontal="center" vertical="top"/>
      <protection locked="0"/>
    </xf>
    <xf numFmtId="2" fontId="15" fillId="0" borderId="86" xfId="1" applyNumberFormat="1" applyFont="1" applyFill="1" applyBorder="1" applyAlignment="1" applyProtection="1">
      <alignment horizontal="left" vertical="top"/>
      <protection locked="0"/>
    </xf>
    <xf numFmtId="43" fontId="15" fillId="0" borderId="86" xfId="1" applyFont="1" applyFill="1" applyBorder="1" applyAlignment="1" applyProtection="1">
      <alignment horizontal="left" vertical="top"/>
      <protection locked="0"/>
    </xf>
    <xf numFmtId="4" fontId="15" fillId="0" borderId="14" xfId="1" applyNumberFormat="1" applyFont="1" applyFill="1" applyBorder="1" applyAlignment="1" applyProtection="1">
      <alignment horizontal="center" vertical="top"/>
      <protection locked="0"/>
    </xf>
    <xf numFmtId="0" fontId="13" fillId="3" borderId="1" xfId="6" applyFont="1" applyFill="1" applyBorder="1" applyAlignment="1" applyProtection="1">
      <alignment horizontal="center" vertical="center" wrapText="1"/>
    </xf>
    <xf numFmtId="49" fontId="13" fillId="0" borderId="5" xfId="3"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xf>
    <xf numFmtId="196" fontId="15" fillId="0" borderId="89" xfId="1" applyNumberFormat="1" applyFont="1" applyFill="1" applyBorder="1" applyAlignment="1" applyProtection="1">
      <alignment horizontal="center" vertical="top"/>
      <protection locked="0"/>
    </xf>
    <xf numFmtId="2" fontId="15" fillId="0" borderId="89" xfId="1" applyNumberFormat="1" applyFont="1" applyFill="1" applyBorder="1" applyAlignment="1" applyProtection="1">
      <alignment horizontal="left" vertical="center"/>
      <protection locked="0"/>
    </xf>
    <xf numFmtId="43" fontId="15" fillId="0" borderId="89" xfId="1" applyFont="1" applyFill="1" applyBorder="1" applyAlignment="1" applyProtection="1">
      <alignment horizontal="left" vertical="center"/>
      <protection locked="0"/>
    </xf>
    <xf numFmtId="241" fontId="15" fillId="0" borderId="89" xfId="1" applyNumberFormat="1" applyFont="1" applyFill="1" applyBorder="1" applyAlignment="1" applyProtection="1">
      <alignment horizontal="right" vertical="center"/>
      <protection locked="0"/>
    </xf>
    <xf numFmtId="43" fontId="15" fillId="0" borderId="1" xfId="1" applyFont="1" applyFill="1" applyBorder="1" applyAlignment="1" applyProtection="1">
      <alignment horizontal="center" vertical="center"/>
      <protection locked="0"/>
    </xf>
    <xf numFmtId="0" fontId="18" fillId="0" borderId="6" xfId="0" applyFont="1" applyFill="1" applyBorder="1" applyAlignment="1" applyProtection="1">
      <alignment horizontal="justify" vertical="top" wrapText="1"/>
    </xf>
    <xf numFmtId="43" fontId="15" fillId="0" borderId="14" xfId="1" applyFont="1" applyFill="1" applyBorder="1" applyAlignment="1" applyProtection="1">
      <alignment horizontal="center" vertical="center"/>
      <protection locked="0"/>
    </xf>
    <xf numFmtId="241" fontId="15" fillId="0" borderId="14" xfId="1" applyNumberFormat="1" applyFont="1" applyFill="1" applyBorder="1" applyAlignment="1" applyProtection="1">
      <alignment horizontal="right" vertical="center"/>
      <protection locked="0"/>
    </xf>
    <xf numFmtId="0" fontId="13" fillId="0" borderId="6" xfId="0" applyFont="1" applyFill="1" applyBorder="1" applyAlignment="1" applyProtection="1">
      <alignment horizontal="center"/>
    </xf>
    <xf numFmtId="43" fontId="14" fillId="0" borderId="6" xfId="1" applyFont="1" applyFill="1" applyBorder="1" applyAlignment="1" applyProtection="1">
      <alignment horizontal="justify" vertical="top" wrapText="1"/>
      <protection locked="0"/>
    </xf>
    <xf numFmtId="43" fontId="14" fillId="0" borderId="1" xfId="1" applyFont="1" applyFill="1" applyBorder="1" applyAlignment="1" applyProtection="1">
      <alignment horizontal="justify" vertical="top" wrapText="1"/>
      <protection locked="0"/>
    </xf>
    <xf numFmtId="49" fontId="13" fillId="0" borderId="1" xfId="3"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right" wrapText="1"/>
    </xf>
    <xf numFmtId="0" fontId="13" fillId="0" borderId="5" xfId="0" applyNumberFormat="1" applyFont="1" applyFill="1" applyBorder="1" applyAlignment="1" applyProtection="1">
      <alignment horizontal="center" wrapText="1"/>
    </xf>
    <xf numFmtId="0" fontId="15" fillId="0" borderId="5" xfId="0" applyNumberFormat="1" applyFont="1" applyFill="1" applyBorder="1" applyAlignment="1" applyProtection="1">
      <alignment horizontal="center" vertical="top" wrapText="1"/>
    </xf>
    <xf numFmtId="43" fontId="15" fillId="0" borderId="5" xfId="1" applyFont="1" applyFill="1" applyBorder="1" applyAlignment="1" applyProtection="1">
      <alignment vertical="top"/>
      <protection locked="0"/>
    </xf>
    <xf numFmtId="196" fontId="19" fillId="0" borderId="1" xfId="1" applyNumberFormat="1" applyFont="1" applyFill="1" applyBorder="1" applyAlignment="1" applyProtection="1">
      <alignment horizontal="center" vertical="top"/>
      <protection locked="0"/>
    </xf>
    <xf numFmtId="43" fontId="19" fillId="0" borderId="1" xfId="1" applyFont="1" applyFill="1" applyBorder="1" applyAlignment="1" applyProtection="1">
      <alignment horizontal="left" vertical="center"/>
      <protection locked="0"/>
    </xf>
    <xf numFmtId="241" fontId="19" fillId="0" borderId="1" xfId="1" applyNumberFormat="1" applyFont="1" applyFill="1" applyBorder="1" applyAlignment="1" applyProtection="1">
      <alignment horizontal="right" vertical="center"/>
      <protection locked="0"/>
    </xf>
    <xf numFmtId="0" fontId="13" fillId="0" borderId="6" xfId="0" applyFont="1" applyFill="1" applyBorder="1" applyAlignment="1" applyProtection="1">
      <alignment horizontal="right" vertical="top" wrapText="1"/>
    </xf>
    <xf numFmtId="0" fontId="19" fillId="0" borderId="6" xfId="0" applyFont="1" applyFill="1" applyBorder="1" applyAlignment="1" applyProtection="1">
      <alignment horizontal="justify" vertical="top"/>
    </xf>
    <xf numFmtId="43" fontId="19" fillId="0" borderId="6" xfId="1" applyFont="1" applyFill="1" applyBorder="1" applyAlignment="1" applyProtection="1">
      <alignment horizontal="center" vertical="top"/>
      <protection locked="0"/>
    </xf>
    <xf numFmtId="43" fontId="19" fillId="0" borderId="1" xfId="1" applyFont="1" applyFill="1" applyBorder="1" applyAlignment="1" applyProtection="1">
      <alignment horizontal="center" vertical="top"/>
      <protection locked="0"/>
    </xf>
    <xf numFmtId="0" fontId="13" fillId="0" borderId="5" xfId="0" applyFont="1" applyFill="1" applyBorder="1" applyAlignment="1" applyProtection="1">
      <alignment horizontal="right" vertical="top" wrapText="1"/>
    </xf>
    <xf numFmtId="0" fontId="15" fillId="0" borderId="5" xfId="0" applyFont="1" applyFill="1" applyBorder="1" applyAlignment="1" applyProtection="1">
      <alignment horizontal="justify" vertical="top" wrapText="1"/>
    </xf>
    <xf numFmtId="0" fontId="19" fillId="0" borderId="5" xfId="0" applyFont="1" applyFill="1" applyBorder="1" applyAlignment="1" applyProtection="1">
      <alignment horizontal="justify" vertical="top"/>
    </xf>
    <xf numFmtId="43" fontId="19" fillId="0" borderId="5" xfId="1" applyFont="1" applyFill="1" applyBorder="1" applyAlignment="1" applyProtection="1">
      <alignment horizontal="center" vertical="top"/>
      <protection locked="0"/>
    </xf>
    <xf numFmtId="49" fontId="12" fillId="0" borderId="6" xfId="0" applyNumberFormat="1" applyFont="1" applyFill="1" applyBorder="1" applyAlignment="1" applyProtection="1">
      <alignment horizontal="right" vertical="top"/>
    </xf>
    <xf numFmtId="0" fontId="21" fillId="0" borderId="6" xfId="0" applyFont="1" applyFill="1" applyBorder="1" applyAlignment="1" applyProtection="1">
      <alignment horizontal="center" vertical="top" wrapText="1"/>
    </xf>
    <xf numFmtId="49" fontId="12" fillId="0" borderId="5" xfId="0" applyNumberFormat="1" applyFont="1" applyFill="1" applyBorder="1" applyAlignment="1" applyProtection="1">
      <alignment horizontal="right" vertical="top"/>
    </xf>
    <xf numFmtId="0" fontId="21" fillId="0" borderId="5" xfId="0" applyFont="1" applyFill="1" applyBorder="1" applyAlignment="1" applyProtection="1">
      <alignment horizontal="center" vertical="top" wrapText="1"/>
    </xf>
    <xf numFmtId="49" fontId="21" fillId="0" borderId="6" xfId="0" applyNumberFormat="1" applyFont="1" applyFill="1" applyBorder="1" applyAlignment="1" applyProtection="1">
      <alignment horizontal="center" vertical="top"/>
    </xf>
    <xf numFmtId="0" fontId="13" fillId="3" borderId="1" xfId="0" applyFont="1" applyFill="1" applyBorder="1" applyProtection="1"/>
    <xf numFmtId="0" fontId="17" fillId="5" borderId="1" xfId="0" applyFont="1" applyFill="1" applyBorder="1" applyProtection="1"/>
    <xf numFmtId="166" fontId="13" fillId="0" borderId="1" xfId="3" quotePrefix="1" applyNumberFormat="1" applyFont="1" applyFill="1" applyBorder="1" applyAlignment="1" applyProtection="1">
      <alignment horizontal="left" vertical="center" wrapText="1"/>
    </xf>
    <xf numFmtId="0" fontId="13" fillId="0" borderId="1" xfId="3" applyNumberFormat="1" applyFont="1" applyFill="1" applyBorder="1" applyAlignment="1" applyProtection="1">
      <alignment horizontal="center" vertical="center" wrapText="1"/>
    </xf>
    <xf numFmtId="166" fontId="13" fillId="0" borderId="1" xfId="3" quotePrefix="1" applyNumberFormat="1" applyFont="1" applyFill="1" applyBorder="1" applyAlignment="1" applyProtection="1">
      <alignment horizontal="center" vertical="center" wrapText="1"/>
    </xf>
    <xf numFmtId="166" fontId="13" fillId="0" borderId="1" xfId="3" applyNumberFormat="1" applyFont="1" applyFill="1" applyBorder="1" applyAlignment="1" applyProtection="1">
      <alignment horizontal="right" vertical="center" wrapText="1"/>
    </xf>
    <xf numFmtId="166" fontId="13" fillId="0" borderId="1" xfId="3" applyNumberFormat="1" applyFont="1" applyFill="1" applyBorder="1" applyAlignment="1" applyProtection="1">
      <alignment horizontal="center" vertical="center" wrapText="1"/>
    </xf>
    <xf numFmtId="0" fontId="13" fillId="0" borderId="1" xfId="3" applyNumberFormat="1" applyFont="1" applyFill="1" applyBorder="1" applyAlignment="1" applyProtection="1">
      <alignment horizontal="right" vertical="center" wrapText="1"/>
    </xf>
    <xf numFmtId="0" fontId="13" fillId="0" borderId="1" xfId="3" quotePrefix="1"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3" applyNumberFormat="1" applyFont="1" applyFill="1" applyBorder="1" applyAlignment="1" applyProtection="1">
      <alignment horizontal="center" vertical="center"/>
    </xf>
    <xf numFmtId="49" fontId="13" fillId="0" borderId="1" xfId="3" applyNumberFormat="1" applyFont="1" applyFill="1" applyBorder="1" applyAlignment="1" applyProtection="1">
      <alignment horizontal="center" vertical="center"/>
    </xf>
    <xf numFmtId="49" fontId="13" fillId="0" borderId="1" xfId="3" applyNumberFormat="1" applyFont="1" applyFill="1" applyBorder="1" applyAlignment="1" applyProtection="1">
      <alignment horizontal="right" vertical="center"/>
    </xf>
    <xf numFmtId="49" fontId="13" fillId="0" borderId="1" xfId="3" applyNumberFormat="1" applyFont="1" applyFill="1" applyBorder="1" applyAlignment="1" applyProtection="1">
      <alignment horizontal="right" vertical="center" wrapText="1"/>
    </xf>
    <xf numFmtId="0" fontId="13" fillId="0" borderId="1" xfId="3" applyFont="1" applyFill="1" applyBorder="1" applyAlignment="1" applyProtection="1">
      <alignment horizontal="center" vertical="center" wrapText="1"/>
    </xf>
    <xf numFmtId="0" fontId="13" fillId="0" borderId="1" xfId="3" applyFont="1" applyFill="1" applyBorder="1" applyAlignment="1" applyProtection="1">
      <alignment horizontal="right" vertical="center" wrapText="1"/>
    </xf>
    <xf numFmtId="0" fontId="13" fillId="0" borderId="1" xfId="3" applyFont="1" applyFill="1" applyBorder="1" applyAlignment="1" applyProtection="1">
      <alignment horizontal="right"/>
    </xf>
    <xf numFmtId="0" fontId="13" fillId="0" borderId="1" xfId="3" applyFont="1" applyFill="1" applyBorder="1" applyAlignment="1" applyProtection="1">
      <alignment horizontal="center"/>
    </xf>
    <xf numFmtId="0" fontId="15" fillId="6" borderId="5" xfId="3" applyFont="1" applyFill="1" applyBorder="1" applyAlignment="1" applyProtection="1">
      <alignment horizontal="justify" vertical="top" wrapText="1"/>
    </xf>
    <xf numFmtId="43" fontId="13" fillId="0" borderId="1" xfId="1" applyFont="1" applyFill="1" applyBorder="1" applyAlignment="1" applyProtection="1">
      <alignment vertical="top"/>
      <protection locked="0"/>
    </xf>
    <xf numFmtId="43" fontId="15" fillId="0" borderId="6" xfId="1" applyFont="1" applyFill="1" applyBorder="1" applyAlignment="1" applyProtection="1">
      <alignment vertical="top"/>
      <protection locked="0"/>
    </xf>
    <xf numFmtId="0" fontId="13" fillId="4" borderId="1" xfId="6" applyFont="1" applyFill="1" applyBorder="1" applyAlignment="1" applyProtection="1">
      <alignment horizontal="center" vertical="center" wrapText="1"/>
    </xf>
    <xf numFmtId="49" fontId="13" fillId="0" borderId="1" xfId="3" quotePrefix="1" applyNumberFormat="1" applyFont="1" applyFill="1" applyBorder="1" applyAlignment="1" applyProtection="1">
      <alignment horizontal="center" vertical="center" wrapText="1"/>
    </xf>
    <xf numFmtId="166"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166" fontId="13" fillId="0" borderId="1" xfId="0" applyNumberFormat="1" applyFont="1" applyFill="1" applyBorder="1" applyAlignment="1" applyProtection="1">
      <alignment horizontal="right" vertical="center" wrapText="1"/>
    </xf>
    <xf numFmtId="0" fontId="13" fillId="0" borderId="1" xfId="8" quotePrefix="1" applyFont="1" applyFill="1" applyBorder="1" applyAlignment="1" applyProtection="1">
      <alignment horizontal="center" vertical="center" wrapText="1"/>
    </xf>
    <xf numFmtId="0" fontId="13" fillId="0" borderId="1" xfId="8" applyFont="1" applyFill="1" applyBorder="1" applyAlignment="1" applyProtection="1">
      <alignment horizontal="right" vertical="center" wrapText="1"/>
    </xf>
    <xf numFmtId="0" fontId="13" fillId="0" borderId="1" xfId="8" applyFont="1" applyFill="1" applyBorder="1" applyAlignment="1" applyProtection="1">
      <alignment horizontal="center" vertical="center" wrapText="1"/>
    </xf>
    <xf numFmtId="0" fontId="24" fillId="0" borderId="1" xfId="0" applyFont="1" applyFill="1" applyBorder="1" applyAlignment="1" applyProtection="1">
      <alignment horizontal="justify" vertical="top"/>
    </xf>
    <xf numFmtId="0" fontId="13" fillId="0" borderId="1" xfId="8" quotePrefix="1" applyFont="1" applyFill="1" applyBorder="1" applyAlignment="1" applyProtection="1">
      <alignment horizontal="right" vertical="center" wrapText="1"/>
    </xf>
    <xf numFmtId="2" fontId="13" fillId="4" borderId="1" xfId="6" applyNumberFormat="1" applyFont="1" applyFill="1" applyBorder="1" applyAlignment="1" applyProtection="1">
      <alignment horizontal="center" vertical="center" wrapText="1"/>
    </xf>
    <xf numFmtId="166" fontId="13" fillId="0" borderId="1" xfId="0" quotePrefix="1" applyNumberFormat="1" applyFont="1" applyFill="1" applyBorder="1" applyAlignment="1" applyProtection="1">
      <alignment horizontal="center" vertical="center" wrapText="1"/>
    </xf>
    <xf numFmtId="2" fontId="13" fillId="0" borderId="1" xfId="0" applyNumberFormat="1" applyFont="1" applyFill="1" applyBorder="1" applyAlignment="1" applyProtection="1">
      <alignment horizontal="center" vertical="center" wrapText="1"/>
    </xf>
    <xf numFmtId="2" fontId="13" fillId="0" borderId="1" xfId="0" applyNumberFormat="1" applyFont="1" applyFill="1" applyBorder="1" applyAlignment="1" applyProtection="1">
      <alignment horizontal="right" vertical="center" wrapText="1"/>
    </xf>
    <xf numFmtId="0" fontId="15" fillId="6" borderId="1" xfId="3" applyFont="1" applyFill="1" applyBorder="1" applyAlignment="1" applyProtection="1">
      <alignment horizontal="justify" vertical="top"/>
    </xf>
    <xf numFmtId="2" fontId="13" fillId="0" borderId="1" xfId="3" applyNumberFormat="1" applyFont="1" applyFill="1" applyBorder="1" applyAlignment="1" applyProtection="1">
      <alignment horizontal="center" vertical="center" wrapText="1"/>
    </xf>
    <xf numFmtId="2" fontId="13" fillId="0" borderId="1" xfId="3" applyNumberFormat="1" applyFont="1" applyFill="1" applyBorder="1" applyAlignment="1" applyProtection="1">
      <alignment horizontal="right" vertical="center" wrapText="1"/>
    </xf>
    <xf numFmtId="166" fontId="13" fillId="0" borderId="1" xfId="3" quotePrefix="1" applyNumberFormat="1" applyFont="1" applyFill="1" applyBorder="1" applyAlignment="1" applyProtection="1">
      <alignment horizontal="center" vertical="center"/>
    </xf>
    <xf numFmtId="2" fontId="13" fillId="0" borderId="1" xfId="3" applyNumberFormat="1" applyFont="1" applyFill="1" applyBorder="1" applyAlignment="1" applyProtection="1">
      <alignment horizontal="center" vertical="center"/>
    </xf>
    <xf numFmtId="2" fontId="13" fillId="0" borderId="1" xfId="3" applyNumberFormat="1" applyFont="1" applyFill="1" applyBorder="1" applyAlignment="1" applyProtection="1">
      <alignment horizontal="right" vertical="center"/>
    </xf>
    <xf numFmtId="166" fontId="13" fillId="0" borderId="1" xfId="3" applyNumberFormat="1" applyFont="1" applyFill="1" applyBorder="1" applyAlignment="1" applyProtection="1">
      <alignment vertical="center" wrapText="1"/>
    </xf>
    <xf numFmtId="0" fontId="15" fillId="0" borderId="1" xfId="3" applyFont="1" applyFill="1" applyBorder="1" applyAlignment="1" applyProtection="1">
      <alignment vertical="top" wrapText="1"/>
    </xf>
    <xf numFmtId="2" fontId="13" fillId="0" borderId="1" xfId="0" quotePrefix="1" applyNumberFormat="1" applyFont="1" applyFill="1" applyBorder="1" applyAlignment="1" applyProtection="1">
      <alignment horizontal="center" vertical="center" wrapText="1"/>
    </xf>
    <xf numFmtId="43" fontId="15" fillId="0" borderId="1" xfId="1" applyFont="1" applyFill="1" applyBorder="1" applyAlignment="1" applyProtection="1">
      <alignment vertical="top" wrapText="1"/>
      <protection locked="0"/>
    </xf>
    <xf numFmtId="0" fontId="13" fillId="4" borderId="1" xfId="0" applyFont="1" applyFill="1" applyBorder="1" applyProtection="1"/>
    <xf numFmtId="166" fontId="13" fillId="4" borderId="1" xfId="0" applyNumberFormat="1" applyFont="1" applyFill="1" applyBorder="1" applyAlignment="1" applyProtection="1">
      <alignment horizontal="center" vertical="center" wrapText="1"/>
    </xf>
    <xf numFmtId="0" fontId="11" fillId="0" borderId="0" xfId="0" applyFont="1" applyFill="1" applyBorder="1" applyAlignment="1">
      <alignment vertical="top"/>
    </xf>
    <xf numFmtId="0" fontId="246" fillId="0" borderId="0" xfId="0" applyFont="1" applyFill="1" applyBorder="1"/>
    <xf numFmtId="196" fontId="11" fillId="0" borderId="0" xfId="1" applyNumberFormat="1" applyFont="1" applyFill="1" applyBorder="1" applyAlignment="1">
      <alignment vertical="top"/>
    </xf>
    <xf numFmtId="43" fontId="11" fillId="0" borderId="0" xfId="1" applyFont="1" applyFill="1" applyBorder="1" applyAlignment="1">
      <alignment horizontal="left" vertical="center"/>
    </xf>
    <xf numFmtId="241" fontId="11" fillId="0" borderId="0" xfId="1" applyNumberFormat="1" applyFont="1" applyFill="1" applyBorder="1" applyAlignment="1">
      <alignment horizontal="right" vertical="center"/>
    </xf>
    <xf numFmtId="0" fontId="258" fillId="0" borderId="0" xfId="0" applyFont="1" applyFill="1" applyBorder="1"/>
    <xf numFmtId="0" fontId="11" fillId="0" borderId="0" xfId="0" applyFont="1" applyFill="1" applyAlignment="1">
      <alignment vertical="center"/>
    </xf>
    <xf numFmtId="43" fontId="11" fillId="0" borderId="0" xfId="0" applyNumberFormat="1" applyFont="1" applyFill="1"/>
    <xf numFmtId="43" fontId="261" fillId="0" borderId="2" xfId="1" applyFont="1" applyFill="1" applyBorder="1" applyAlignment="1">
      <alignment vertical="center"/>
    </xf>
    <xf numFmtId="43" fontId="261" fillId="0" borderId="3" xfId="1" applyFont="1" applyFill="1" applyBorder="1" applyAlignment="1">
      <alignment vertical="center"/>
    </xf>
    <xf numFmtId="43" fontId="262" fillId="0" borderId="3" xfId="1" applyFont="1" applyFill="1" applyBorder="1" applyAlignment="1">
      <alignment vertical="center"/>
    </xf>
    <xf numFmtId="43" fontId="262" fillId="0" borderId="4" xfId="1" applyFont="1" applyFill="1" applyBorder="1" applyAlignment="1">
      <alignment vertical="center"/>
    </xf>
    <xf numFmtId="241" fontId="245" fillId="0" borderId="1" xfId="1" applyNumberFormat="1" applyFont="1" applyFill="1" applyBorder="1" applyAlignment="1">
      <alignment horizontal="left" vertical="center"/>
    </xf>
    <xf numFmtId="0" fontId="11" fillId="0" borderId="0" xfId="0" applyFont="1" applyFill="1" applyAlignment="1"/>
    <xf numFmtId="196" fontId="11" fillId="0" borderId="0" xfId="1" applyNumberFormat="1" applyFont="1" applyFill="1" applyAlignment="1">
      <alignment vertical="top"/>
    </xf>
    <xf numFmtId="43" fontId="11" fillId="0" borderId="0" xfId="1" applyFont="1" applyFill="1" applyAlignment="1">
      <alignment horizontal="left" vertical="center"/>
    </xf>
    <xf numFmtId="241" fontId="11" fillId="0" borderId="0" xfId="1" applyNumberFormat="1" applyFont="1" applyFill="1" applyAlignment="1">
      <alignment horizontal="right" vertical="center"/>
    </xf>
    <xf numFmtId="0" fontId="2" fillId="0" borderId="1" xfId="0" applyFont="1" applyBorder="1" applyAlignment="1">
      <alignment horizontal="center" vertical="center"/>
    </xf>
    <xf numFmtId="0" fontId="0" fillId="0" borderId="7" xfId="0" applyBorder="1"/>
    <xf numFmtId="0" fontId="0" fillId="0" borderId="4" xfId="0" applyBorder="1"/>
    <xf numFmtId="43" fontId="0" fillId="0" borderId="0" xfId="1" applyFont="1" applyBorder="1"/>
    <xf numFmtId="331" fontId="2" fillId="0" borderId="14" xfId="0" applyNumberFormat="1" applyFont="1" applyBorder="1"/>
    <xf numFmtId="0" fontId="0" fillId="0" borderId="94" xfId="0" applyBorder="1" applyAlignment="1">
      <alignment wrapText="1"/>
    </xf>
    <xf numFmtId="0" fontId="0" fillId="0" borderId="96" xfId="0" applyBorder="1"/>
    <xf numFmtId="0" fontId="0" fillId="0" borderId="94" xfId="1" applyNumberFormat="1" applyFont="1" applyBorder="1" applyAlignment="1">
      <alignment horizontal="left"/>
    </xf>
    <xf numFmtId="0" fontId="0" fillId="0" borderId="96" xfId="1" applyNumberFormat="1" applyFont="1" applyBorder="1" applyAlignment="1">
      <alignment horizontal="left"/>
    </xf>
    <xf numFmtId="0" fontId="35" fillId="0" borderId="1" xfId="3656" applyFont="1" applyBorder="1" applyAlignment="1">
      <alignment horizontal="center"/>
    </xf>
    <xf numFmtId="0" fontId="249" fillId="0" borderId="86" xfId="3656" applyFill="1" applyBorder="1" applyAlignment="1">
      <alignment horizontal="center"/>
    </xf>
    <xf numFmtId="0" fontId="3" fillId="0" borderId="89" xfId="3656" applyFont="1" applyFill="1" applyBorder="1" applyAlignment="1">
      <alignment horizontal="center"/>
    </xf>
    <xf numFmtId="0" fontId="3" fillId="0" borderId="86" xfId="3656" applyFont="1" applyFill="1" applyBorder="1" applyAlignment="1">
      <alignment horizontal="center"/>
    </xf>
    <xf numFmtId="241" fontId="249" fillId="0" borderId="89" xfId="1" applyNumberFormat="1" applyFont="1" applyFill="1" applyBorder="1" applyAlignment="1">
      <alignment horizontal="center"/>
    </xf>
    <xf numFmtId="241" fontId="35" fillId="0" borderId="89" xfId="1" applyNumberFormat="1" applyFont="1" applyFill="1" applyBorder="1" applyAlignment="1">
      <alignment horizontal="center"/>
    </xf>
    <xf numFmtId="0" fontId="249" fillId="0" borderId="0" xfId="3656" applyFill="1" applyAlignment="1"/>
    <xf numFmtId="241" fontId="249" fillId="0" borderId="0" xfId="3656" applyNumberFormat="1" applyFill="1" applyAlignment="1"/>
    <xf numFmtId="332" fontId="249" fillId="0" borderId="0" xfId="3656" applyNumberFormat="1" applyAlignment="1">
      <alignment horizontal="center"/>
    </xf>
    <xf numFmtId="241" fontId="244" fillId="0" borderId="0" xfId="1" applyNumberFormat="1" applyFont="1" applyFill="1" applyBorder="1" applyAlignment="1">
      <alignment horizontal="right"/>
    </xf>
    <xf numFmtId="241" fontId="242" fillId="0" borderId="0" xfId="1" applyNumberFormat="1" applyFont="1" applyFill="1" applyBorder="1" applyAlignment="1">
      <alignment horizontal="right"/>
    </xf>
    <xf numFmtId="0" fontId="3" fillId="0" borderId="0" xfId="3654" applyAlignment="1">
      <alignment horizontal="right" vertical="top"/>
    </xf>
    <xf numFmtId="0" fontId="0" fillId="0" borderId="87" xfId="0" applyFill="1" applyBorder="1" applyAlignment="1">
      <alignment horizontal="right"/>
    </xf>
    <xf numFmtId="0" fontId="2" fillId="0" borderId="1" xfId="0" applyFont="1" applyBorder="1" applyAlignment="1">
      <alignment horizontal="right"/>
    </xf>
    <xf numFmtId="43" fontId="249" fillId="0" borderId="0" xfId="3656" applyNumberFormat="1" applyAlignment="1">
      <alignment horizontal="center"/>
    </xf>
    <xf numFmtId="0" fontId="3" fillId="0" borderId="0" xfId="3656" applyFont="1" applyAlignment="1">
      <alignment horizontal="left"/>
    </xf>
    <xf numFmtId="196" fontId="249" fillId="0" borderId="0" xfId="1" applyNumberFormat="1" applyFont="1" applyAlignment="1"/>
    <xf numFmtId="14" fontId="0" fillId="0" borderId="85" xfId="0" applyNumberFormat="1" applyBorder="1"/>
    <xf numFmtId="14" fontId="0" fillId="0" borderId="85" xfId="0" applyNumberFormat="1" applyBorder="1" applyAlignment="1">
      <alignment horizontal="right"/>
    </xf>
    <xf numFmtId="0" fontId="0" fillId="6" borderId="85" xfId="0" applyFill="1" applyBorder="1" applyAlignment="1">
      <alignment horizontal="left"/>
    </xf>
    <xf numFmtId="0" fontId="0" fillId="6" borderId="85" xfId="0" applyFill="1" applyBorder="1" applyAlignment="1">
      <alignment horizontal="right"/>
    </xf>
    <xf numFmtId="14" fontId="0" fillId="0" borderId="86" xfId="0" applyNumberFormat="1" applyBorder="1"/>
    <xf numFmtId="14" fontId="0" fillId="0" borderId="86" xfId="0" applyNumberFormat="1" applyBorder="1" applyAlignment="1">
      <alignment horizontal="right"/>
    </xf>
    <xf numFmtId="0" fontId="0" fillId="6" borderId="86" xfId="0" applyFill="1" applyBorder="1" applyAlignment="1">
      <alignment horizontal="left"/>
    </xf>
    <xf numFmtId="0" fontId="0" fillId="82" borderId="86" xfId="0" applyFill="1" applyBorder="1" applyAlignment="1">
      <alignment horizontal="center"/>
    </xf>
    <xf numFmtId="43" fontId="247" fillId="0" borderId="0" xfId="1" applyFont="1" applyFill="1" applyBorder="1" applyAlignment="1">
      <alignment vertical="top"/>
    </xf>
    <xf numFmtId="43" fontId="247" fillId="0" borderId="0" xfId="1" applyFont="1" applyFill="1" applyBorder="1" applyAlignment="1">
      <alignment vertical="center"/>
    </xf>
    <xf numFmtId="43" fontId="241" fillId="0" borderId="0" xfId="1" applyFont="1" applyFill="1" applyBorder="1" applyAlignment="1">
      <alignment vertical="center"/>
    </xf>
    <xf numFmtId="43" fontId="0" fillId="0" borderId="96" xfId="1" applyNumberFormat="1" applyFont="1" applyBorder="1" applyAlignment="1">
      <alignment horizontal="left"/>
    </xf>
    <xf numFmtId="0" fontId="11" fillId="0" borderId="0" xfId="0" applyFont="1" applyAlignment="1">
      <alignment vertical="center"/>
    </xf>
    <xf numFmtId="43" fontId="15" fillId="0" borderId="96" xfId="1" applyFont="1" applyFill="1" applyBorder="1" applyAlignment="1" applyProtection="1">
      <alignment horizontal="center" vertical="center"/>
      <protection locked="0"/>
    </xf>
    <xf numFmtId="0" fontId="11" fillId="0" borderId="0" xfId="0" applyFont="1" applyAlignment="1">
      <alignment horizontal="center" vertical="center"/>
    </xf>
    <xf numFmtId="43" fontId="35" fillId="0" borderId="0" xfId="3656" applyNumberFormat="1" applyFont="1" applyAlignment="1"/>
    <xf numFmtId="43" fontId="256" fillId="0" borderId="0" xfId="0" applyNumberFormat="1" applyFont="1"/>
    <xf numFmtId="2" fontId="265" fillId="0" borderId="0" xfId="0" applyNumberFormat="1" applyFont="1"/>
    <xf numFmtId="43" fontId="265" fillId="0" borderId="0" xfId="0" applyNumberFormat="1" applyFont="1"/>
    <xf numFmtId="241" fontId="19" fillId="0" borderId="5" xfId="1" applyNumberFormat="1" applyFont="1" applyFill="1" applyBorder="1" applyAlignment="1" applyProtection="1">
      <alignment horizontal="center" vertical="top"/>
      <protection locked="0"/>
    </xf>
    <xf numFmtId="241" fontId="19" fillId="0" borderId="1" xfId="1" applyNumberFormat="1" applyFont="1" applyFill="1" applyBorder="1" applyAlignment="1" applyProtection="1">
      <alignment horizontal="center" vertical="top"/>
      <protection locked="0"/>
    </xf>
    <xf numFmtId="0" fontId="2" fillId="0" borderId="0" xfId="0" applyFont="1" applyAlignment="1">
      <alignment horizontal="right"/>
    </xf>
    <xf numFmtId="43" fontId="11" fillId="0" borderId="0" xfId="0" applyNumberFormat="1" applyFont="1"/>
    <xf numFmtId="43" fontId="266" fillId="83" borderId="0" xfId="1" applyFont="1" applyFill="1" applyAlignment="1">
      <alignment vertical="center"/>
    </xf>
    <xf numFmtId="43" fontId="266" fillId="83" borderId="0" xfId="1" applyFont="1" applyFill="1" applyAlignment="1">
      <alignment vertical="top"/>
    </xf>
    <xf numFmtId="331" fontId="2" fillId="81" borderId="14" xfId="0" applyNumberFormat="1" applyFont="1" applyFill="1" applyBorder="1"/>
    <xf numFmtId="43" fontId="241" fillId="0" borderId="1" xfId="1" applyFont="1" applyFill="1" applyBorder="1" applyAlignment="1">
      <alignment horizontal="right"/>
    </xf>
    <xf numFmtId="333" fontId="247" fillId="0" borderId="0" xfId="2177" applyNumberFormat="1" applyFont="1" applyFill="1" applyBorder="1" applyAlignment="1">
      <alignment horizontal="left" vertical="top"/>
    </xf>
    <xf numFmtId="0" fontId="11" fillId="0" borderId="99" xfId="0" applyFont="1" applyBorder="1" applyAlignment="1">
      <alignment horizontal="right"/>
    </xf>
    <xf numFmtId="43" fontId="11" fillId="0" borderId="0" xfId="0" applyNumberFormat="1" applyFont="1" applyAlignment="1">
      <alignment vertical="center"/>
    </xf>
    <xf numFmtId="43" fontId="11" fillId="0" borderId="99" xfId="1" applyFont="1" applyBorder="1" applyAlignment="1">
      <alignment horizontal="center"/>
    </xf>
    <xf numFmtId="43" fontId="11" fillId="0" borderId="102" xfId="1" applyFont="1" applyBorder="1" applyAlignment="1">
      <alignment horizontal="center"/>
    </xf>
    <xf numFmtId="43" fontId="11" fillId="0" borderId="0" xfId="1" applyFont="1" applyAlignment="1">
      <alignment horizontal="center"/>
    </xf>
    <xf numFmtId="0" fontId="11" fillId="0" borderId="67" xfId="0" applyFont="1" applyFill="1" applyBorder="1" applyAlignment="1">
      <alignment vertical="top"/>
    </xf>
    <xf numFmtId="0" fontId="11" fillId="0" borderId="32" xfId="0" applyFont="1" applyFill="1" applyBorder="1" applyAlignment="1">
      <alignment vertical="top"/>
    </xf>
    <xf numFmtId="0" fontId="0" fillId="0" borderId="55" xfId="0" applyFill="1" applyBorder="1"/>
    <xf numFmtId="0" fontId="0" fillId="0" borderId="24" xfId="0" applyFill="1" applyBorder="1"/>
    <xf numFmtId="0" fontId="0" fillId="0" borderId="0" xfId="0" applyFill="1" applyBorder="1"/>
    <xf numFmtId="0" fontId="0" fillId="0" borderId="31" xfId="0" applyFill="1" applyBorder="1"/>
    <xf numFmtId="0" fontId="2" fillId="0" borderId="6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0" xfId="0" applyFont="1" applyFill="1" applyAlignment="1">
      <alignment horizontal="center" vertical="center"/>
    </xf>
    <xf numFmtId="0" fontId="8" fillId="0" borderId="0" xfId="0" applyFont="1" applyFill="1"/>
    <xf numFmtId="43" fontId="8" fillId="0" borderId="0" xfId="0" applyNumberFormat="1" applyFont="1" applyFill="1"/>
    <xf numFmtId="0" fontId="2" fillId="0" borderId="0" xfId="0" applyFont="1" applyFill="1"/>
    <xf numFmtId="0" fontId="8" fillId="0" borderId="0" xfId="0" applyFont="1" applyAlignment="1">
      <alignment vertical="top"/>
    </xf>
    <xf numFmtId="0" fontId="258" fillId="0" borderId="32" xfId="0" applyFont="1" applyFill="1" applyBorder="1"/>
    <xf numFmtId="0" fontId="11" fillId="0" borderId="102" xfId="0" applyFont="1" applyBorder="1" applyAlignment="1">
      <alignment horizontal="right"/>
    </xf>
    <xf numFmtId="0" fontId="263" fillId="86" borderId="0" xfId="0" applyFont="1" applyFill="1" applyAlignment="1">
      <alignment vertical="center"/>
    </xf>
    <xf numFmtId="43" fontId="243" fillId="0" borderId="0" xfId="0" applyNumberFormat="1" applyFont="1" applyAlignment="1">
      <alignment vertical="top"/>
    </xf>
    <xf numFmtId="43" fontId="11" fillId="0" borderId="100" xfId="1" applyFont="1" applyBorder="1" applyAlignment="1">
      <alignment horizontal="left"/>
    </xf>
    <xf numFmtId="43" fontId="11" fillId="0" borderId="103" xfId="1" applyFont="1" applyBorder="1" applyAlignment="1">
      <alignment horizontal="left"/>
    </xf>
    <xf numFmtId="0" fontId="271" fillId="0" borderId="71" xfId="0" applyFont="1" applyFill="1" applyBorder="1" applyAlignment="1" applyProtection="1">
      <alignment horizontal="center" vertical="center" wrapText="1"/>
    </xf>
    <xf numFmtId="0" fontId="271" fillId="0" borderId="106" xfId="0" applyFont="1" applyFill="1" applyBorder="1" applyAlignment="1" applyProtection="1">
      <alignment horizontal="center" vertical="center" wrapText="1"/>
    </xf>
    <xf numFmtId="43" fontId="271" fillId="0" borderId="106" xfId="1" applyFont="1" applyFill="1" applyBorder="1" applyAlignment="1" applyProtection="1">
      <alignment horizontal="center" wrapText="1"/>
      <protection locked="0"/>
    </xf>
    <xf numFmtId="0" fontId="271" fillId="5" borderId="97" xfId="0" applyFont="1" applyFill="1" applyBorder="1" applyAlignment="1" applyProtection="1">
      <alignment horizontal="center" vertical="top" wrapText="1"/>
    </xf>
    <xf numFmtId="0" fontId="271" fillId="5" borderId="97" xfId="0" applyFont="1" applyFill="1" applyBorder="1" applyAlignment="1" applyProtection="1">
      <alignment horizontal="left" vertical="top" wrapText="1"/>
    </xf>
    <xf numFmtId="43" fontId="271" fillId="5" borderId="97" xfId="1" applyFont="1" applyFill="1" applyBorder="1" applyAlignment="1" applyProtection="1">
      <alignment horizontal="center" wrapText="1"/>
      <protection locked="0"/>
    </xf>
    <xf numFmtId="0" fontId="271" fillId="0" borderId="97" xfId="0" applyFont="1" applyFill="1" applyBorder="1" applyAlignment="1" applyProtection="1">
      <alignment horizontal="justify" vertical="top" wrapText="1"/>
    </xf>
    <xf numFmtId="0" fontId="273" fillId="0" borderId="97" xfId="3" applyNumberFormat="1" applyFont="1" applyFill="1" applyBorder="1" applyAlignment="1" applyProtection="1">
      <alignment horizontal="left" vertical="top" wrapText="1"/>
    </xf>
    <xf numFmtId="0" fontId="272" fillId="0" borderId="97" xfId="0" applyFont="1" applyFill="1" applyBorder="1" applyAlignment="1" applyProtection="1">
      <alignment horizontal="justify" vertical="top" wrapText="1"/>
    </xf>
    <xf numFmtId="0" fontId="272" fillId="0" borderId="97" xfId="0" applyFont="1" applyFill="1" applyBorder="1" applyAlignment="1" applyProtection="1">
      <alignment horizontal="left" vertical="top" wrapText="1"/>
    </xf>
    <xf numFmtId="0" fontId="273" fillId="0" borderId="97" xfId="0" applyFont="1" applyFill="1" applyBorder="1" applyAlignment="1" applyProtection="1">
      <alignment horizontal="justify" vertical="top" wrapText="1"/>
    </xf>
    <xf numFmtId="0" fontId="271" fillId="3" borderId="97" xfId="6" applyFont="1" applyFill="1" applyBorder="1" applyAlignment="1" applyProtection="1">
      <alignment horizontal="right" vertical="top" wrapText="1"/>
    </xf>
    <xf numFmtId="0" fontId="276" fillId="0" borderId="97" xfId="0" applyFont="1" applyFill="1" applyBorder="1" applyAlignment="1" applyProtection="1">
      <alignment horizontal="justify" vertical="top" wrapText="1"/>
    </xf>
    <xf numFmtId="43" fontId="273" fillId="0" borderId="97" xfId="1" applyFont="1" applyFill="1" applyBorder="1" applyAlignment="1" applyProtection="1">
      <alignment horizontal="center" vertical="center"/>
      <protection locked="0"/>
    </xf>
    <xf numFmtId="0" fontId="272" fillId="0" borderId="97" xfId="0" applyFont="1" applyFill="1" applyBorder="1" applyAlignment="1" applyProtection="1">
      <alignment horizontal="justify" vertical="top"/>
    </xf>
    <xf numFmtId="0" fontId="273" fillId="0" borderId="97" xfId="0" applyNumberFormat="1" applyFont="1" applyFill="1" applyBorder="1" applyAlignment="1" applyProtection="1">
      <alignment horizontal="left" vertical="top" wrapText="1"/>
    </xf>
    <xf numFmtId="0" fontId="273" fillId="0" borderId="97" xfId="0" applyNumberFormat="1" applyFont="1" applyFill="1" applyBorder="1" applyAlignment="1" applyProtection="1">
      <alignment horizontal="center" vertical="top" wrapText="1"/>
    </xf>
    <xf numFmtId="0" fontId="273" fillId="0" borderId="97" xfId="0" applyFont="1" applyFill="1" applyBorder="1" applyAlignment="1" applyProtection="1">
      <alignment horizontal="justify" vertical="top"/>
    </xf>
    <xf numFmtId="0" fontId="271" fillId="3" borderId="97" xfId="0" applyFont="1" applyFill="1" applyBorder="1" applyAlignment="1" applyProtection="1">
      <alignment horizontal="right" vertical="top"/>
    </xf>
    <xf numFmtId="0" fontId="271" fillId="0" borderId="97" xfId="3" applyNumberFormat="1" applyFont="1" applyFill="1" applyBorder="1" applyAlignment="1" applyProtection="1">
      <alignment horizontal="left" vertical="top" wrapText="1"/>
    </xf>
    <xf numFmtId="0" fontId="273" fillId="0" borderId="97" xfId="3" applyNumberFormat="1" applyFont="1" applyFill="1" applyBorder="1" applyAlignment="1" applyProtection="1">
      <alignment horizontal="justify" vertical="top" wrapText="1"/>
    </xf>
    <xf numFmtId="0" fontId="271" fillId="0" borderId="97" xfId="3" applyNumberFormat="1" applyFont="1" applyFill="1" applyBorder="1" applyAlignment="1" applyProtection="1">
      <alignment horizontal="justify" vertical="top" wrapText="1"/>
    </xf>
    <xf numFmtId="0" fontId="271" fillId="0" borderId="97" xfId="0" applyFont="1" applyFill="1" applyBorder="1" applyAlignment="1" applyProtection="1">
      <alignment horizontal="left" vertical="top" wrapText="1"/>
    </xf>
    <xf numFmtId="0" fontId="271" fillId="0" borderId="97" xfId="3" applyFont="1" applyFill="1" applyBorder="1" applyAlignment="1" applyProtection="1">
      <alignment horizontal="left" vertical="top" wrapText="1"/>
    </xf>
    <xf numFmtId="0" fontId="273" fillId="0" borderId="97" xfId="3" applyFont="1" applyFill="1" applyBorder="1" applyAlignment="1" applyProtection="1">
      <alignment horizontal="left" vertical="top" wrapText="1"/>
    </xf>
    <xf numFmtId="0" fontId="271" fillId="0" borderId="97" xfId="3" applyFont="1" applyFill="1" applyBorder="1" applyAlignment="1" applyProtection="1">
      <alignment horizontal="justify" vertical="top" wrapText="1"/>
    </xf>
    <xf numFmtId="0" fontId="273" fillId="0" borderId="97" xfId="3" applyFont="1" applyFill="1" applyBorder="1" applyAlignment="1" applyProtection="1">
      <alignment horizontal="justify" vertical="top" wrapText="1"/>
    </xf>
    <xf numFmtId="0" fontId="271" fillId="0" borderId="97" xfId="3" applyFont="1" applyFill="1" applyBorder="1" applyAlignment="1" applyProtection="1">
      <alignment horizontal="justify" vertical="top"/>
    </xf>
    <xf numFmtId="0" fontId="273" fillId="0" borderId="97" xfId="3" applyFont="1" applyFill="1" applyBorder="1" applyAlignment="1" applyProtection="1">
      <alignment horizontal="justify" vertical="top"/>
    </xf>
    <xf numFmtId="0" fontId="273" fillId="0" borderId="97" xfId="3" applyNumberFormat="1" applyFont="1" applyFill="1" applyBorder="1" applyAlignment="1" applyProtection="1">
      <alignment horizontal="justify" vertical="top"/>
    </xf>
    <xf numFmtId="9" fontId="11" fillId="0" borderId="0" xfId="3658" applyFont="1" applyAlignment="1">
      <alignment vertical="top"/>
    </xf>
    <xf numFmtId="0" fontId="273" fillId="0" borderId="97" xfId="0" applyFont="1" applyFill="1" applyBorder="1" applyAlignment="1" applyProtection="1">
      <alignment vertical="top" wrapText="1"/>
    </xf>
    <xf numFmtId="0" fontId="271" fillId="0" borderId="97" xfId="0" applyFont="1" applyFill="1" applyBorder="1" applyAlignment="1" applyProtection="1">
      <alignment vertical="top" wrapText="1"/>
    </xf>
    <xf numFmtId="0" fontId="273" fillId="0" borderId="97" xfId="0" applyFont="1" applyFill="1" applyBorder="1" applyAlignment="1" applyProtection="1">
      <alignment horizontal="left" vertical="top" wrapText="1"/>
    </xf>
    <xf numFmtId="0" fontId="271" fillId="0" borderId="97" xfId="0" applyNumberFormat="1" applyFont="1" applyFill="1" applyBorder="1" applyAlignment="1" applyProtection="1">
      <alignment horizontal="left" vertical="top" wrapText="1"/>
    </xf>
    <xf numFmtId="0" fontId="271" fillId="0" borderId="97" xfId="8" applyFont="1" applyFill="1" applyBorder="1" applyAlignment="1" applyProtection="1">
      <alignment horizontal="left" vertical="top" wrapText="1"/>
    </xf>
    <xf numFmtId="0" fontId="273" fillId="0" borderId="97" xfId="8" applyFont="1" applyFill="1" applyBorder="1" applyAlignment="1" applyProtection="1">
      <alignment horizontal="left" vertical="top" wrapText="1"/>
    </xf>
    <xf numFmtId="0" fontId="8" fillId="0" borderId="97" xfId="0" applyFont="1" applyFill="1" applyBorder="1" applyAlignment="1" applyProtection="1">
      <alignment vertical="top" wrapText="1"/>
    </xf>
    <xf numFmtId="0" fontId="273" fillId="0" borderId="97" xfId="0" applyNumberFormat="1" applyFont="1" applyFill="1" applyBorder="1" applyAlignment="1" applyProtection="1">
      <alignment vertical="top" wrapText="1"/>
    </xf>
    <xf numFmtId="0" fontId="271" fillId="0" borderId="97" xfId="0" applyNumberFormat="1" applyFont="1" applyFill="1" applyBorder="1" applyAlignment="1" applyProtection="1">
      <alignment horizontal="justify" vertical="top" wrapText="1"/>
    </xf>
    <xf numFmtId="0" fontId="273" fillId="0" borderId="97" xfId="0" applyNumberFormat="1" applyFont="1" applyFill="1" applyBorder="1" applyAlignment="1" applyProtection="1">
      <alignment horizontal="justify" vertical="top" wrapText="1"/>
    </xf>
    <xf numFmtId="0" fontId="273" fillId="89" borderId="97" xfId="28" applyFont="1" applyFill="1" applyBorder="1" applyAlignment="1">
      <alignment horizontal="center" vertical="center"/>
    </xf>
    <xf numFmtId="43" fontId="273" fillId="89" borderId="97" xfId="1" applyFont="1" applyFill="1" applyBorder="1" applyAlignment="1">
      <alignment horizontal="left" vertical="center"/>
    </xf>
    <xf numFmtId="0" fontId="273" fillId="0" borderId="107" xfId="0" applyFont="1" applyFill="1" applyBorder="1" applyAlignment="1" applyProtection="1">
      <alignment horizontal="left" vertical="top" wrapText="1"/>
    </xf>
    <xf numFmtId="166" fontId="271" fillId="0" borderId="0" xfId="0" applyNumberFormat="1" applyFont="1" applyFill="1" applyBorder="1" applyAlignment="1" applyProtection="1">
      <alignment horizontal="right" vertical="top" wrapText="1"/>
    </xf>
    <xf numFmtId="0" fontId="273" fillId="0" borderId="0" xfId="0" applyFont="1" applyFill="1" applyBorder="1" applyAlignment="1" applyProtection="1">
      <alignment horizontal="left" vertical="top" wrapText="1"/>
    </xf>
    <xf numFmtId="1" fontId="273" fillId="0" borderId="0" xfId="0" applyNumberFormat="1" applyFont="1" applyFill="1" applyBorder="1" applyAlignment="1" applyProtection="1">
      <alignment horizontal="left" vertical="top" wrapText="1"/>
    </xf>
    <xf numFmtId="43" fontId="8" fillId="0" borderId="0" xfId="1" applyFont="1" applyAlignment="1">
      <alignment horizontal="center"/>
    </xf>
    <xf numFmtId="0" fontId="8" fillId="0" borderId="0" xfId="0" applyFont="1" applyFill="1" applyBorder="1" applyAlignment="1">
      <alignment vertical="top"/>
    </xf>
    <xf numFmtId="43" fontId="8" fillId="0" borderId="0" xfId="1" applyFont="1" applyAlignment="1"/>
    <xf numFmtId="43" fontId="11" fillId="0" borderId="0" xfId="1" applyFont="1" applyAlignment="1"/>
    <xf numFmtId="0" fontId="255" fillId="88" borderId="33" xfId="0" applyFont="1" applyFill="1" applyBorder="1" applyAlignment="1"/>
    <xf numFmtId="0" fontId="255" fillId="88" borderId="56" xfId="0" applyFont="1" applyFill="1" applyBorder="1" applyAlignment="1"/>
    <xf numFmtId="0" fontId="271" fillId="87" borderId="71" xfId="0" applyFont="1" applyFill="1" applyBorder="1" applyAlignment="1" applyProtection="1">
      <alignment horizontal="center" vertical="center" wrapText="1"/>
    </xf>
    <xf numFmtId="0" fontId="11" fillId="3" borderId="0" xfId="0" applyFont="1" applyFill="1" applyAlignment="1">
      <alignment vertical="top"/>
    </xf>
    <xf numFmtId="1" fontId="271" fillId="3" borderId="97" xfId="4" applyNumberFormat="1" applyFont="1" applyFill="1" applyBorder="1" applyAlignment="1" applyProtection="1">
      <alignment horizontal="center" vertical="top" wrapText="1"/>
    </xf>
    <xf numFmtId="0" fontId="11" fillId="89" borderId="0" xfId="0" applyFont="1" applyFill="1" applyAlignment="1">
      <alignment vertical="top"/>
    </xf>
    <xf numFmtId="0" fontId="255" fillId="0" borderId="98" xfId="0" applyFont="1" applyBorder="1" applyAlignment="1">
      <alignment horizontal="center"/>
    </xf>
    <xf numFmtId="0" fontId="255" fillId="0" borderId="101" xfId="0" applyFont="1" applyBorder="1" applyAlignment="1">
      <alignment horizontal="center"/>
    </xf>
    <xf numFmtId="0" fontId="255" fillId="88" borderId="54" xfId="0" applyFont="1" applyFill="1" applyBorder="1" applyAlignment="1">
      <alignment horizontal="center"/>
    </xf>
    <xf numFmtId="0" fontId="8" fillId="0" borderId="0" xfId="0" applyFont="1" applyAlignment="1">
      <alignment horizontal="center" vertical="top"/>
    </xf>
    <xf numFmtId="0" fontId="11" fillId="0" borderId="0" xfId="0" applyFont="1" applyAlignment="1">
      <alignment horizontal="center" vertical="top"/>
    </xf>
    <xf numFmtId="166" fontId="271" fillId="0" borderId="97" xfId="0" applyNumberFormat="1" applyFont="1" applyFill="1" applyBorder="1" applyAlignment="1" applyProtection="1">
      <alignment horizontal="center" vertical="center"/>
    </xf>
    <xf numFmtId="0" fontId="272" fillId="0" borderId="97" xfId="0" applyFont="1" applyFill="1" applyBorder="1" applyAlignment="1" applyProtection="1">
      <alignment horizontal="center" vertical="center"/>
    </xf>
    <xf numFmtId="49" fontId="271" fillId="0" borderId="97" xfId="3" applyNumberFormat="1" applyFont="1" applyFill="1" applyBorder="1" applyAlignment="1" applyProtection="1">
      <alignment horizontal="center" vertical="center" wrapText="1"/>
    </xf>
    <xf numFmtId="0" fontId="273" fillId="0" borderId="97" xfId="3" applyNumberFormat="1" applyFont="1" applyFill="1" applyBorder="1" applyAlignment="1" applyProtection="1">
      <alignment horizontal="left" vertical="center" wrapText="1"/>
    </xf>
    <xf numFmtId="1" fontId="273" fillId="0" borderId="97" xfId="3" applyNumberFormat="1" applyFont="1" applyFill="1" applyBorder="1" applyAlignment="1" applyProtection="1">
      <alignment horizontal="left" vertical="center" wrapText="1"/>
    </xf>
    <xf numFmtId="43" fontId="273" fillId="0" borderId="97" xfId="1" applyFont="1" applyFill="1" applyBorder="1" applyAlignment="1" applyProtection="1">
      <alignment horizontal="center" vertical="center" wrapText="1"/>
      <protection locked="0"/>
    </xf>
    <xf numFmtId="0" fontId="272" fillId="0" borderId="97" xfId="0" applyFont="1" applyFill="1" applyBorder="1" applyAlignment="1" applyProtection="1">
      <alignment horizontal="justify" vertical="center" wrapText="1"/>
    </xf>
    <xf numFmtId="0" fontId="273" fillId="0" borderId="97" xfId="0" applyFont="1" applyFill="1" applyBorder="1" applyAlignment="1" applyProtection="1">
      <alignment horizontal="center" vertical="center" wrapText="1"/>
    </xf>
    <xf numFmtId="2" fontId="271" fillId="0" borderId="97" xfId="0" applyNumberFormat="1" applyFont="1" applyFill="1" applyBorder="1" applyAlignment="1" applyProtection="1">
      <alignment horizontal="center" vertical="center"/>
    </xf>
    <xf numFmtId="0" fontId="269" fillId="3" borderId="97" xfId="6" applyFont="1" applyFill="1" applyBorder="1" applyAlignment="1" applyProtection="1">
      <alignment horizontal="center" vertical="center" wrapText="1"/>
    </xf>
    <xf numFmtId="0" fontId="269" fillId="3" borderId="97" xfId="0" applyNumberFormat="1" applyFont="1" applyFill="1" applyBorder="1" applyAlignment="1" applyProtection="1">
      <alignment horizontal="left" vertical="center" wrapText="1"/>
    </xf>
    <xf numFmtId="43" fontId="273" fillId="3" borderId="97" xfId="1" applyFont="1" applyFill="1" applyBorder="1" applyAlignment="1" applyProtection="1">
      <alignment horizontal="center" vertical="center"/>
      <protection locked="0"/>
    </xf>
    <xf numFmtId="43" fontId="269" fillId="3" borderId="97" xfId="1" applyFont="1" applyFill="1" applyBorder="1" applyAlignment="1" applyProtection="1">
      <alignment horizontal="center" vertical="center" wrapText="1"/>
      <protection locked="0"/>
    </xf>
    <xf numFmtId="0" fontId="271" fillId="3" borderId="97" xfId="6" applyFont="1" applyFill="1" applyBorder="1" applyAlignment="1" applyProtection="1">
      <alignment horizontal="center" vertical="center" wrapText="1"/>
    </xf>
    <xf numFmtId="0" fontId="271" fillId="3" borderId="97" xfId="0" applyNumberFormat="1" applyFont="1" applyFill="1" applyBorder="1" applyAlignment="1" applyProtection="1">
      <alignment horizontal="left" vertical="center" wrapText="1"/>
    </xf>
    <xf numFmtId="43" fontId="271" fillId="3" borderId="97" xfId="1" applyFont="1" applyFill="1" applyBorder="1" applyAlignment="1" applyProtection="1">
      <alignment horizontal="center" vertical="center" wrapText="1"/>
      <protection locked="0"/>
    </xf>
    <xf numFmtId="0" fontId="271" fillId="0" borderId="97" xfId="0" applyFont="1" applyFill="1" applyBorder="1" applyAlignment="1" applyProtection="1">
      <alignment horizontal="center" vertical="center"/>
    </xf>
    <xf numFmtId="0" fontId="273" fillId="0" borderId="97" xfId="0" applyFont="1" applyFill="1" applyBorder="1" applyAlignment="1" applyProtection="1">
      <alignment horizontal="center" vertical="center"/>
    </xf>
    <xf numFmtId="0" fontId="276" fillId="0" borderId="97" xfId="0" applyFont="1" applyFill="1" applyBorder="1" applyAlignment="1" applyProtection="1">
      <alignment horizontal="center" vertical="center" wrapText="1"/>
    </xf>
    <xf numFmtId="166" fontId="276" fillId="0" borderId="97" xfId="0" quotePrefix="1" applyNumberFormat="1" applyFont="1" applyFill="1" applyBorder="1" applyAlignment="1" applyProtection="1">
      <alignment horizontal="center" vertical="center"/>
    </xf>
    <xf numFmtId="166" fontId="276" fillId="0" borderId="97" xfId="0" applyNumberFormat="1" applyFont="1" applyFill="1" applyBorder="1" applyAlignment="1" applyProtection="1">
      <alignment horizontal="center" vertical="center"/>
    </xf>
    <xf numFmtId="0" fontId="271" fillId="0" borderId="97" xfId="0" applyNumberFormat="1" applyFont="1" applyFill="1" applyBorder="1" applyAlignment="1" applyProtection="1">
      <alignment horizontal="center" vertical="center" wrapText="1"/>
    </xf>
    <xf numFmtId="0" fontId="273" fillId="0" borderId="97" xfId="0" applyNumberFormat="1" applyFont="1" applyFill="1" applyBorder="1" applyAlignment="1" applyProtection="1">
      <alignment horizontal="left" vertical="center" wrapText="1"/>
    </xf>
    <xf numFmtId="0" fontId="273" fillId="0" borderId="97" xfId="1" applyNumberFormat="1" applyFont="1" applyFill="1" applyBorder="1" applyAlignment="1" applyProtection="1">
      <alignment horizontal="center" vertical="center" wrapText="1"/>
    </xf>
    <xf numFmtId="0" fontId="273" fillId="0" borderId="97" xfId="0" applyNumberFormat="1" applyFont="1" applyFill="1" applyBorder="1" applyAlignment="1" applyProtection="1">
      <alignment horizontal="center" vertical="center" wrapText="1"/>
    </xf>
    <xf numFmtId="0" fontId="271" fillId="0" borderId="97" xfId="0" applyFont="1" applyFill="1" applyBorder="1" applyAlignment="1" applyProtection="1">
      <alignment horizontal="justify" vertical="center"/>
    </xf>
    <xf numFmtId="0" fontId="271" fillId="0" borderId="97" xfId="0" applyFont="1" applyFill="1" applyBorder="1" applyAlignment="1" applyProtection="1">
      <alignment horizontal="center" vertical="center" wrapText="1"/>
    </xf>
    <xf numFmtId="0" fontId="273" fillId="0" borderId="97" xfId="0" applyFont="1" applyFill="1" applyBorder="1" applyAlignment="1" applyProtection="1">
      <alignment horizontal="justify" vertical="center"/>
    </xf>
    <xf numFmtId="49" fontId="271" fillId="0" borderId="97" xfId="0" applyNumberFormat="1" applyFont="1" applyFill="1" applyBorder="1" applyAlignment="1" applyProtection="1">
      <alignment horizontal="center" vertical="center"/>
    </xf>
    <xf numFmtId="49" fontId="273" fillId="0" borderId="97" xfId="0" applyNumberFormat="1" applyFont="1" applyFill="1" applyBorder="1" applyAlignment="1" applyProtection="1">
      <alignment horizontal="center" vertical="center"/>
    </xf>
    <xf numFmtId="0" fontId="271" fillId="3" borderId="97" xfId="0" applyFont="1" applyFill="1" applyBorder="1" applyAlignment="1" applyProtection="1">
      <alignment horizontal="center" vertical="center"/>
    </xf>
    <xf numFmtId="0" fontId="273" fillId="3" borderId="97" xfId="0" applyFont="1" applyFill="1" applyBorder="1" applyAlignment="1" applyProtection="1">
      <alignment vertical="center"/>
    </xf>
    <xf numFmtId="0" fontId="269" fillId="5" borderId="97" xfId="0" applyFont="1" applyFill="1" applyBorder="1" applyAlignment="1" applyProtection="1">
      <alignment horizontal="center" vertical="center"/>
    </xf>
    <xf numFmtId="0" fontId="277" fillId="5" borderId="97" xfId="0" applyFont="1" applyFill="1" applyBorder="1" applyAlignment="1" applyProtection="1">
      <alignment vertical="center"/>
    </xf>
    <xf numFmtId="43" fontId="273" fillId="5" borderId="97" xfId="1" applyFont="1" applyFill="1" applyBorder="1" applyAlignment="1" applyProtection="1">
      <alignment horizontal="center" vertical="center"/>
      <protection locked="0"/>
    </xf>
    <xf numFmtId="43" fontId="277" fillId="5" borderId="97" xfId="1" applyFont="1" applyFill="1" applyBorder="1" applyAlignment="1" applyProtection="1">
      <alignment horizontal="center" vertical="center"/>
      <protection locked="0"/>
    </xf>
    <xf numFmtId="43" fontId="277" fillId="5" borderId="97" xfId="1" applyFont="1" applyFill="1" applyBorder="1" applyAlignment="1" applyProtection="1">
      <alignment vertical="center"/>
      <protection locked="0"/>
    </xf>
    <xf numFmtId="166" fontId="271" fillId="0" borderId="97" xfId="3" quotePrefix="1" applyNumberFormat="1" applyFont="1" applyFill="1" applyBorder="1" applyAlignment="1" applyProtection="1">
      <alignment horizontal="center" vertical="center" wrapText="1"/>
    </xf>
    <xf numFmtId="0" fontId="271" fillId="0" borderId="97" xfId="3" applyNumberFormat="1" applyFont="1" applyFill="1" applyBorder="1" applyAlignment="1" applyProtection="1">
      <alignment horizontal="center" vertical="center" wrapText="1"/>
    </xf>
    <xf numFmtId="166" fontId="271" fillId="0" borderId="97" xfId="3" applyNumberFormat="1" applyFont="1" applyFill="1" applyBorder="1" applyAlignment="1" applyProtection="1">
      <alignment horizontal="center" vertical="center" wrapText="1"/>
    </xf>
    <xf numFmtId="0" fontId="271" fillId="0" borderId="97" xfId="3" quotePrefix="1" applyNumberFormat="1" applyFont="1" applyFill="1" applyBorder="1" applyAlignment="1" applyProtection="1">
      <alignment horizontal="center" vertical="center" wrapText="1"/>
    </xf>
    <xf numFmtId="0" fontId="271" fillId="0" borderId="97" xfId="0" applyFont="1" applyFill="1" applyBorder="1" applyAlignment="1" applyProtection="1">
      <alignment horizontal="left" vertical="center" wrapText="1"/>
    </xf>
    <xf numFmtId="0" fontId="273" fillId="0" borderId="97" xfId="3" applyFont="1" applyFill="1" applyBorder="1" applyAlignment="1" applyProtection="1">
      <alignment horizontal="left" vertical="center" wrapText="1"/>
    </xf>
    <xf numFmtId="43" fontId="271" fillId="0" borderId="97" xfId="1" applyFont="1" applyFill="1" applyBorder="1" applyAlignment="1" applyProtection="1">
      <alignment horizontal="center" vertical="center" wrapText="1"/>
      <protection locked="0"/>
    </xf>
    <xf numFmtId="0" fontId="271" fillId="0" borderId="97" xfId="3" applyNumberFormat="1" applyFont="1" applyFill="1" applyBorder="1" applyAlignment="1" applyProtection="1">
      <alignment horizontal="center" vertical="center"/>
    </xf>
    <xf numFmtId="1" fontId="273" fillId="0" borderId="97" xfId="3" applyNumberFormat="1" applyFont="1" applyFill="1" applyBorder="1" applyAlignment="1" applyProtection="1">
      <alignment horizontal="center" vertical="center"/>
    </xf>
    <xf numFmtId="49" fontId="271" fillId="0" borderId="97" xfId="3" applyNumberFormat="1" applyFont="1" applyFill="1" applyBorder="1" applyAlignment="1" applyProtection="1">
      <alignment horizontal="center" vertical="center"/>
    </xf>
    <xf numFmtId="1" fontId="273" fillId="0" borderId="97" xfId="0" applyNumberFormat="1" applyFont="1" applyFill="1" applyBorder="1" applyAlignment="1" applyProtection="1">
      <alignment horizontal="center" vertical="center"/>
    </xf>
    <xf numFmtId="1" fontId="271" fillId="0" borderId="97" xfId="3" applyNumberFormat="1" applyFont="1" applyFill="1" applyBorder="1" applyAlignment="1" applyProtection="1">
      <alignment horizontal="center" vertical="center"/>
    </xf>
    <xf numFmtId="0" fontId="271" fillId="0" borderId="97" xfId="3" applyFont="1" applyFill="1" applyBorder="1" applyAlignment="1" applyProtection="1">
      <alignment horizontal="center" vertical="center" wrapText="1"/>
    </xf>
    <xf numFmtId="0" fontId="271" fillId="0" borderId="97" xfId="3" applyFont="1" applyFill="1" applyBorder="1" applyAlignment="1" applyProtection="1">
      <alignment horizontal="center" vertical="center"/>
    </xf>
    <xf numFmtId="0" fontId="273" fillId="0" borderId="97" xfId="3" applyFont="1" applyFill="1" applyBorder="1" applyAlignment="1" applyProtection="1">
      <alignment horizontal="center" vertical="center"/>
    </xf>
    <xf numFmtId="49" fontId="271" fillId="0" borderId="97" xfId="3" quotePrefix="1" applyNumberFormat="1" applyFont="1" applyFill="1" applyBorder="1" applyAlignment="1" applyProtection="1">
      <alignment horizontal="center" vertical="center" wrapText="1"/>
    </xf>
    <xf numFmtId="1" fontId="273" fillId="0" borderId="97" xfId="0" applyNumberFormat="1" applyFont="1" applyFill="1" applyBorder="1" applyAlignment="1" applyProtection="1">
      <alignment horizontal="left" vertical="center" wrapText="1"/>
    </xf>
    <xf numFmtId="0" fontId="273" fillId="0" borderId="97" xfId="0" applyFont="1" applyFill="1" applyBorder="1" applyAlignment="1" applyProtection="1">
      <alignment horizontal="left" vertical="center" wrapText="1"/>
    </xf>
    <xf numFmtId="166" fontId="271" fillId="0" borderId="97" xfId="0" applyNumberFormat="1" applyFont="1" applyFill="1" applyBorder="1" applyAlignment="1" applyProtection="1">
      <alignment horizontal="center" vertical="center" wrapText="1"/>
    </xf>
    <xf numFmtId="49" fontId="271" fillId="0" borderId="97" xfId="0" applyNumberFormat="1" applyFont="1" applyFill="1" applyBorder="1" applyAlignment="1" applyProtection="1">
      <alignment horizontal="center" vertical="center" wrapText="1"/>
    </xf>
    <xf numFmtId="0" fontId="15" fillId="0" borderId="97" xfId="0" applyNumberFormat="1" applyFont="1" applyFill="1" applyBorder="1" applyAlignment="1" applyProtection="1">
      <alignment horizontal="left" vertical="center" wrapText="1"/>
    </xf>
    <xf numFmtId="1" fontId="271" fillId="0" borderId="97" xfId="3" applyNumberFormat="1" applyFont="1" applyFill="1" applyBorder="1" applyAlignment="1" applyProtection="1">
      <alignment horizontal="left" vertical="center" wrapText="1"/>
    </xf>
    <xf numFmtId="0" fontId="271" fillId="0" borderId="97" xfId="8" quotePrefix="1" applyFont="1" applyFill="1" applyBorder="1" applyAlignment="1" applyProtection="1">
      <alignment horizontal="center" vertical="center" wrapText="1"/>
    </xf>
    <xf numFmtId="0" fontId="273" fillId="0" borderId="97" xfId="8" applyFont="1" applyFill="1" applyBorder="1" applyAlignment="1" applyProtection="1">
      <alignment horizontal="left" vertical="center" wrapText="1"/>
    </xf>
    <xf numFmtId="0" fontId="271" fillId="0" borderId="97" xfId="8" applyFont="1" applyFill="1" applyBorder="1" applyAlignment="1" applyProtection="1">
      <alignment horizontal="center" vertical="center" wrapText="1"/>
    </xf>
    <xf numFmtId="2" fontId="271" fillId="3" borderId="97" xfId="6" applyNumberFormat="1" applyFont="1" applyFill="1" applyBorder="1" applyAlignment="1" applyProtection="1">
      <alignment horizontal="center" vertical="center" wrapText="1"/>
    </xf>
    <xf numFmtId="166" fontId="271" fillId="0" borderId="97" xfId="0" quotePrefix="1" applyNumberFormat="1" applyFont="1" applyFill="1" applyBorder="1" applyAlignment="1" applyProtection="1">
      <alignment horizontal="center" vertical="center" wrapText="1"/>
    </xf>
    <xf numFmtId="1" fontId="271" fillId="0" borderId="97" xfId="0" applyNumberFormat="1" applyFont="1" applyFill="1" applyBorder="1" applyAlignment="1" applyProtection="1">
      <alignment horizontal="left" vertical="center" wrapText="1"/>
    </xf>
    <xf numFmtId="2" fontId="271" fillId="0" borderId="97" xfId="0" applyNumberFormat="1" applyFont="1" applyFill="1" applyBorder="1" applyAlignment="1" applyProtection="1">
      <alignment horizontal="center" vertical="center" wrapText="1"/>
    </xf>
    <xf numFmtId="2" fontId="271" fillId="0" borderId="97" xfId="3" applyNumberFormat="1" applyFont="1" applyFill="1" applyBorder="1" applyAlignment="1" applyProtection="1">
      <alignment horizontal="center" vertical="center" wrapText="1"/>
    </xf>
    <xf numFmtId="0" fontId="273" fillId="0" borderId="97" xfId="9" applyFont="1" applyFill="1" applyBorder="1" applyAlignment="1" applyProtection="1">
      <alignment horizontal="left" vertical="center" wrapText="1"/>
    </xf>
    <xf numFmtId="166" fontId="271" fillId="0" borderId="97" xfId="3" quotePrefix="1" applyNumberFormat="1" applyFont="1" applyFill="1" applyBorder="1" applyAlignment="1" applyProtection="1">
      <alignment horizontal="center" vertical="center"/>
    </xf>
    <xf numFmtId="2" fontId="271" fillId="0" borderId="97" xfId="3" applyNumberFormat="1" applyFont="1" applyFill="1" applyBorder="1" applyAlignment="1" applyProtection="1">
      <alignment horizontal="center" vertical="center"/>
    </xf>
    <xf numFmtId="2" fontId="271" fillId="0" borderId="97" xfId="0" quotePrefix="1" applyNumberFormat="1" applyFont="1" applyFill="1" applyBorder="1" applyAlignment="1" applyProtection="1">
      <alignment horizontal="center" vertical="center" wrapText="1"/>
    </xf>
    <xf numFmtId="43" fontId="273" fillId="3" borderId="97" xfId="1" applyFont="1" applyFill="1" applyBorder="1" applyAlignment="1" applyProtection="1">
      <alignment vertical="center"/>
      <protection locked="0"/>
    </xf>
    <xf numFmtId="166" fontId="271" fillId="3" borderId="97" xfId="0" applyNumberFormat="1" applyFont="1" applyFill="1" applyBorder="1" applyAlignment="1" applyProtection="1">
      <alignment horizontal="center" vertical="center" wrapText="1"/>
    </xf>
    <xf numFmtId="0" fontId="273" fillId="3" borderId="97" xfId="0" applyFont="1" applyFill="1" applyBorder="1" applyAlignment="1" applyProtection="1">
      <alignment horizontal="left" vertical="center" wrapText="1"/>
    </xf>
    <xf numFmtId="43" fontId="273" fillId="3" borderId="97" xfId="1" applyFont="1" applyFill="1" applyBorder="1" applyAlignment="1" applyProtection="1">
      <alignment horizontal="center" vertical="center" wrapText="1"/>
      <protection locked="0"/>
    </xf>
    <xf numFmtId="43" fontId="273" fillId="89" borderId="97" xfId="1" applyFont="1" applyFill="1" applyBorder="1" applyAlignment="1" applyProtection="1">
      <alignment horizontal="center" vertical="center"/>
      <protection locked="0"/>
    </xf>
    <xf numFmtId="166" fontId="271" fillId="0" borderId="107" xfId="0" applyNumberFormat="1" applyFont="1" applyFill="1" applyBorder="1" applyAlignment="1" applyProtection="1">
      <alignment horizontal="center" vertical="center" wrapText="1"/>
    </xf>
    <xf numFmtId="1" fontId="273" fillId="0" borderId="107" xfId="0" applyNumberFormat="1" applyFont="1" applyFill="1" applyBorder="1" applyAlignment="1" applyProtection="1">
      <alignment horizontal="left" vertical="center" wrapText="1"/>
    </xf>
    <xf numFmtId="166" fontId="271" fillId="0" borderId="0" xfId="0" applyNumberFormat="1" applyFont="1" applyFill="1" applyBorder="1" applyAlignment="1" applyProtection="1">
      <alignment horizontal="center" vertical="center" wrapText="1"/>
    </xf>
    <xf numFmtId="1" fontId="273" fillId="0" borderId="0" xfId="0" applyNumberFormat="1" applyFont="1" applyFill="1" applyBorder="1" applyAlignment="1" applyProtection="1">
      <alignment horizontal="left" vertical="center" wrapText="1"/>
    </xf>
    <xf numFmtId="43" fontId="273" fillId="0" borderId="0" xfId="1" applyFont="1" applyFill="1" applyBorder="1" applyAlignment="1" applyProtection="1">
      <alignment horizontal="center" vertical="center" wrapText="1"/>
      <protection locked="0"/>
    </xf>
    <xf numFmtId="43" fontId="273" fillId="0" borderId="14" xfId="1" applyFont="1" applyFill="1" applyBorder="1" applyAlignment="1" applyProtection="1">
      <alignment horizontal="center" vertical="center"/>
      <protection locked="0"/>
    </xf>
    <xf numFmtId="0" fontId="8" fillId="0" borderId="0" xfId="0" applyFont="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43" fontId="8" fillId="0" borderId="0" xfId="1" applyFont="1" applyFill="1" applyBorder="1" applyAlignment="1">
      <alignment horizontal="center" vertical="center"/>
    </xf>
    <xf numFmtId="0" fontId="255" fillId="0" borderId="98" xfId="0" applyFont="1" applyBorder="1" applyAlignment="1">
      <alignment vertical="top"/>
    </xf>
    <xf numFmtId="0" fontId="255" fillId="0" borderId="101" xfId="0" applyFont="1" applyBorder="1" applyAlignment="1">
      <alignment vertical="top"/>
    </xf>
    <xf numFmtId="0" fontId="255" fillId="88" borderId="33" xfId="0" applyFont="1" applyFill="1" applyBorder="1" applyAlignment="1">
      <alignment vertical="top"/>
    </xf>
    <xf numFmtId="0" fontId="271" fillId="0" borderId="106" xfId="0" applyFont="1" applyFill="1" applyBorder="1" applyAlignment="1" applyProtection="1">
      <alignment horizontal="center" vertical="top" wrapText="1"/>
    </xf>
    <xf numFmtId="0" fontId="268" fillId="89" borderId="97" xfId="0" applyFont="1" applyFill="1" applyBorder="1" applyAlignment="1" applyProtection="1">
      <alignment horizontal="left" vertical="top" wrapText="1"/>
    </xf>
    <xf numFmtId="43" fontId="273" fillId="0" borderId="107" xfId="1" applyFont="1" applyFill="1" applyBorder="1" applyAlignment="1" applyProtection="1">
      <alignment horizontal="center" vertical="center"/>
      <protection locked="0"/>
    </xf>
    <xf numFmtId="2" fontId="11" fillId="0" borderId="0" xfId="0" applyNumberFormat="1" applyFont="1" applyAlignment="1">
      <alignment vertical="top"/>
    </xf>
    <xf numFmtId="0" fontId="255" fillId="0" borderId="98" xfId="0" applyFont="1" applyBorder="1" applyAlignment="1">
      <alignment vertical="center"/>
    </xf>
    <xf numFmtId="0" fontId="11" fillId="0" borderId="99" xfId="0" applyFont="1" applyBorder="1" applyAlignment="1">
      <alignment horizontal="right" vertical="center"/>
    </xf>
    <xf numFmtId="0" fontId="255" fillId="0" borderId="101" xfId="0" applyFont="1" applyBorder="1" applyAlignment="1">
      <alignment vertical="center"/>
    </xf>
    <xf numFmtId="0" fontId="11" fillId="0" borderId="102" xfId="0" applyFont="1" applyBorder="1" applyAlignment="1">
      <alignment horizontal="right" vertical="center"/>
    </xf>
    <xf numFmtId="0" fontId="271" fillId="0" borderId="1" xfId="0" applyFont="1" applyFill="1" applyBorder="1" applyAlignment="1" applyProtection="1">
      <alignment horizontal="center" vertical="center" wrapText="1"/>
    </xf>
    <xf numFmtId="0" fontId="271" fillId="5" borderId="1" xfId="0" applyFont="1" applyFill="1" applyBorder="1" applyAlignment="1" applyProtection="1">
      <alignment horizontal="center" vertical="center" wrapText="1"/>
    </xf>
    <xf numFmtId="0" fontId="271" fillId="5" borderId="1" xfId="0" applyFont="1" applyFill="1" applyBorder="1" applyAlignment="1" applyProtection="1">
      <alignment horizontal="left" vertical="top" wrapText="1"/>
    </xf>
    <xf numFmtId="0" fontId="11" fillId="5" borderId="0" xfId="0" applyFont="1" applyFill="1" applyAlignment="1">
      <alignment vertical="center"/>
    </xf>
    <xf numFmtId="166" fontId="271" fillId="0" borderId="1" xfId="0" applyNumberFormat="1" applyFont="1" applyFill="1" applyBorder="1" applyAlignment="1" applyProtection="1">
      <alignment horizontal="left" vertical="center"/>
    </xf>
    <xf numFmtId="0" fontId="271" fillId="0" borderId="1" xfId="0" applyFont="1" applyFill="1" applyBorder="1" applyAlignment="1" applyProtection="1">
      <alignment horizontal="justify" vertical="top" wrapText="1"/>
    </xf>
    <xf numFmtId="0" fontId="272" fillId="0" borderId="1" xfId="0" applyFont="1" applyFill="1" applyBorder="1" applyAlignment="1" applyProtection="1">
      <alignment horizontal="center" vertical="center"/>
    </xf>
    <xf numFmtId="0" fontId="273" fillId="0" borderId="1" xfId="0" applyFont="1" applyFill="1" applyBorder="1" applyAlignment="1" applyProtection="1">
      <alignment horizontal="center" vertical="center"/>
    </xf>
    <xf numFmtId="43" fontId="273" fillId="0" borderId="1" xfId="1" applyFont="1" applyFill="1" applyBorder="1" applyAlignment="1" applyProtection="1">
      <alignment horizontal="center" vertical="center"/>
      <protection locked="0"/>
    </xf>
    <xf numFmtId="49" fontId="271" fillId="0" borderId="1" xfId="3" applyNumberFormat="1" applyFont="1" applyFill="1" applyBorder="1" applyAlignment="1" applyProtection="1">
      <alignment horizontal="center" vertical="center" wrapText="1"/>
    </xf>
    <xf numFmtId="0" fontId="273" fillId="0" borderId="1" xfId="3" applyNumberFormat="1" applyFont="1" applyFill="1" applyBorder="1" applyAlignment="1" applyProtection="1">
      <alignment horizontal="left" vertical="top" wrapText="1"/>
    </xf>
    <xf numFmtId="1" fontId="273" fillId="0" borderId="1" xfId="3" applyNumberFormat="1" applyFont="1" applyFill="1" applyBorder="1" applyAlignment="1" applyProtection="1">
      <alignment horizontal="left" vertical="center" wrapText="1"/>
    </xf>
    <xf numFmtId="166" fontId="271" fillId="0" borderId="1" xfId="0" applyNumberFormat="1" applyFont="1" applyFill="1" applyBorder="1" applyAlignment="1" applyProtection="1">
      <alignment horizontal="center" vertical="center"/>
    </xf>
    <xf numFmtId="0" fontId="272" fillId="0" borderId="1" xfId="0" applyFont="1" applyFill="1" applyBorder="1" applyAlignment="1" applyProtection="1">
      <alignment horizontal="justify" vertical="top" wrapText="1"/>
    </xf>
    <xf numFmtId="0" fontId="273" fillId="0" borderId="1" xfId="0" applyFont="1" applyFill="1" applyBorder="1" applyAlignment="1" applyProtection="1">
      <alignment horizontal="center" vertical="center" wrapText="1"/>
    </xf>
    <xf numFmtId="166" fontId="271" fillId="0" borderId="1" xfId="0" applyNumberFormat="1" applyFont="1" applyFill="1" applyBorder="1" applyAlignment="1" applyProtection="1">
      <alignment horizontal="right" vertical="center"/>
    </xf>
    <xf numFmtId="0" fontId="272" fillId="0" borderId="1" xfId="0" applyFont="1" applyFill="1" applyBorder="1" applyAlignment="1" applyProtection="1">
      <alignment horizontal="left" vertical="top" wrapText="1"/>
    </xf>
    <xf numFmtId="0" fontId="273" fillId="0" borderId="1" xfId="0" applyFont="1" applyFill="1" applyBorder="1" applyAlignment="1" applyProtection="1">
      <alignment horizontal="justify" vertical="top" wrapText="1"/>
    </xf>
    <xf numFmtId="2" fontId="271" fillId="0" borderId="1" xfId="0" applyNumberFormat="1" applyFont="1" applyFill="1" applyBorder="1" applyAlignment="1" applyProtection="1">
      <alignment horizontal="center" vertical="center"/>
    </xf>
    <xf numFmtId="0" fontId="269" fillId="3" borderId="1" xfId="6" applyFont="1" applyFill="1" applyBorder="1" applyAlignment="1" applyProtection="1">
      <alignment horizontal="center" vertical="center" wrapText="1"/>
    </xf>
    <xf numFmtId="0" fontId="271" fillId="3" borderId="1" xfId="6" applyFont="1" applyFill="1" applyBorder="1" applyAlignment="1" applyProtection="1">
      <alignment horizontal="right" vertical="top" wrapText="1"/>
    </xf>
    <xf numFmtId="0" fontId="269" fillId="3" borderId="1" xfId="0" applyNumberFormat="1" applyFont="1" applyFill="1" applyBorder="1" applyAlignment="1" applyProtection="1">
      <alignment horizontal="left" vertical="center" wrapText="1"/>
    </xf>
    <xf numFmtId="0" fontId="276" fillId="0" borderId="1" xfId="0" applyFont="1" applyFill="1" applyBorder="1" applyAlignment="1" applyProtection="1">
      <alignment horizontal="justify" vertical="top" wrapText="1"/>
    </xf>
    <xf numFmtId="0" fontId="271" fillId="3" borderId="1" xfId="6" applyFont="1" applyFill="1" applyBorder="1" applyAlignment="1" applyProtection="1">
      <alignment horizontal="center" vertical="center" wrapText="1"/>
    </xf>
    <xf numFmtId="0" fontId="271" fillId="3" borderId="1" xfId="0" applyNumberFormat="1" applyFont="1" applyFill="1" applyBorder="1" applyAlignment="1" applyProtection="1">
      <alignment horizontal="left" vertical="center" wrapText="1"/>
    </xf>
    <xf numFmtId="0" fontId="271" fillId="0" borderId="1" xfId="0" applyFont="1" applyFill="1" applyBorder="1" applyAlignment="1" applyProtection="1">
      <alignment horizontal="center" vertical="center"/>
    </xf>
    <xf numFmtId="1" fontId="273" fillId="0" borderId="1" xfId="0" applyNumberFormat="1" applyFont="1" applyFill="1" applyBorder="1" applyAlignment="1" applyProtection="1">
      <alignment horizontal="center" vertical="center"/>
    </xf>
    <xf numFmtId="0" fontId="272" fillId="0" borderId="1" xfId="0" applyFont="1" applyFill="1" applyBorder="1" applyAlignment="1" applyProtection="1">
      <alignment horizontal="justify" vertical="top"/>
    </xf>
    <xf numFmtId="0" fontId="272" fillId="0" borderId="1" xfId="0" applyFont="1" applyFill="1" applyBorder="1" applyAlignment="1" applyProtection="1">
      <alignment horizontal="justify" vertical="center" wrapText="1"/>
    </xf>
    <xf numFmtId="0" fontId="276" fillId="0" borderId="1" xfId="0" applyFont="1" applyFill="1" applyBorder="1" applyAlignment="1" applyProtection="1">
      <alignment horizontal="justify" vertical="center" wrapText="1"/>
    </xf>
    <xf numFmtId="0" fontId="276" fillId="0" borderId="1" xfId="0" applyFont="1" applyFill="1" applyBorder="1" applyAlignment="1" applyProtection="1">
      <alignment horizontal="right" vertical="center" wrapText="1"/>
    </xf>
    <xf numFmtId="166" fontId="276" fillId="0" borderId="1" xfId="0" quotePrefix="1" applyNumberFormat="1" applyFont="1" applyFill="1" applyBorder="1" applyAlignment="1" applyProtection="1">
      <alignment horizontal="center" vertical="center"/>
    </xf>
    <xf numFmtId="166" fontId="276" fillId="0" borderId="1" xfId="0" applyNumberFormat="1" applyFont="1" applyFill="1" applyBorder="1" applyAlignment="1" applyProtection="1">
      <alignment horizontal="center" vertical="center"/>
    </xf>
    <xf numFmtId="166" fontId="276" fillId="0" borderId="1" xfId="0" applyNumberFormat="1" applyFont="1" applyFill="1" applyBorder="1" applyAlignment="1" applyProtection="1">
      <alignment horizontal="right" vertical="center"/>
    </xf>
    <xf numFmtId="0" fontId="271" fillId="0" borderId="1" xfId="0" applyFont="1" applyFill="1" applyBorder="1" applyAlignment="1" applyProtection="1">
      <alignment horizontal="right" vertical="center"/>
    </xf>
    <xf numFmtId="0" fontId="271" fillId="0" borderId="1" xfId="0" applyNumberFormat="1" applyFont="1" applyFill="1" applyBorder="1" applyAlignment="1" applyProtection="1">
      <alignment horizontal="right" vertical="center" wrapText="1"/>
    </xf>
    <xf numFmtId="0" fontId="273" fillId="0" borderId="1" xfId="0" applyNumberFormat="1" applyFont="1" applyFill="1" applyBorder="1" applyAlignment="1" applyProtection="1">
      <alignment horizontal="left" vertical="top" wrapText="1"/>
    </xf>
    <xf numFmtId="0" fontId="273" fillId="0" borderId="1" xfId="1" applyNumberFormat="1" applyFont="1" applyFill="1" applyBorder="1" applyAlignment="1" applyProtection="1">
      <alignment horizontal="center" vertical="center" wrapText="1"/>
    </xf>
    <xf numFmtId="0" fontId="273" fillId="0" borderId="1" xfId="0" applyNumberFormat="1" applyFont="1" applyFill="1" applyBorder="1" applyAlignment="1" applyProtection="1">
      <alignment horizontal="center" vertical="top" wrapText="1"/>
    </xf>
    <xf numFmtId="0" fontId="273" fillId="0" borderId="1" xfId="0" applyNumberFormat="1" applyFont="1" applyFill="1" applyBorder="1" applyAlignment="1" applyProtection="1">
      <alignment horizontal="center" vertical="center" wrapText="1"/>
    </xf>
    <xf numFmtId="0" fontId="271" fillId="0" borderId="1" xfId="0" applyNumberFormat="1" applyFont="1" applyFill="1" applyBorder="1" applyAlignment="1" applyProtection="1">
      <alignment horizontal="center" vertical="center" wrapText="1"/>
    </xf>
    <xf numFmtId="0" fontId="271" fillId="0" borderId="1" xfId="0" applyFont="1" applyFill="1" applyBorder="1" applyAlignment="1" applyProtection="1">
      <alignment horizontal="justify" vertical="center"/>
    </xf>
    <xf numFmtId="0" fontId="271" fillId="0" borderId="1" xfId="0" applyFont="1" applyFill="1" applyBorder="1" applyAlignment="1" applyProtection="1">
      <alignment horizontal="right" vertical="center" wrapText="1"/>
    </xf>
    <xf numFmtId="0" fontId="273" fillId="0" borderId="1" xfId="0" applyFont="1" applyFill="1" applyBorder="1" applyAlignment="1" applyProtection="1">
      <alignment horizontal="justify" vertical="center"/>
    </xf>
    <xf numFmtId="0" fontId="271" fillId="0" borderId="1" xfId="0" applyFont="1" applyFill="1" applyBorder="1" applyAlignment="1" applyProtection="1">
      <alignment horizontal="justify" vertical="center" wrapText="1"/>
    </xf>
    <xf numFmtId="49" fontId="271" fillId="0" borderId="1" xfId="0" applyNumberFormat="1" applyFont="1" applyFill="1" applyBorder="1" applyAlignment="1" applyProtection="1">
      <alignment horizontal="center" vertical="center"/>
    </xf>
    <xf numFmtId="49" fontId="271" fillId="0" borderId="1" xfId="0" applyNumberFormat="1" applyFont="1" applyFill="1" applyBorder="1" applyAlignment="1" applyProtection="1">
      <alignment horizontal="right" vertical="center"/>
    </xf>
    <xf numFmtId="49" fontId="273" fillId="0" borderId="1" xfId="0" applyNumberFormat="1" applyFont="1" applyFill="1" applyBorder="1" applyAlignment="1" applyProtection="1">
      <alignment horizontal="center" vertical="center"/>
    </xf>
    <xf numFmtId="0" fontId="273" fillId="0" borderId="1" xfId="0" applyFont="1" applyFill="1" applyBorder="1" applyAlignment="1" applyProtection="1">
      <alignment horizontal="justify" vertical="top"/>
    </xf>
    <xf numFmtId="0" fontId="271" fillId="3" borderId="1" xfId="0" applyFont="1" applyFill="1" applyBorder="1" applyAlignment="1" applyProtection="1">
      <alignment vertical="center"/>
    </xf>
    <xf numFmtId="0" fontId="271" fillId="3" borderId="1" xfId="0" applyFont="1" applyFill="1" applyBorder="1" applyAlignment="1" applyProtection="1">
      <alignment horizontal="right" vertical="top"/>
    </xf>
    <xf numFmtId="0" fontId="273" fillId="3" borderId="1" xfId="0" applyFont="1" applyFill="1" applyBorder="1" applyAlignment="1" applyProtection="1">
      <alignment vertical="center"/>
    </xf>
    <xf numFmtId="0" fontId="269" fillId="5" borderId="1" xfId="0" applyFont="1" applyFill="1" applyBorder="1" applyAlignment="1" applyProtection="1">
      <alignment vertical="center"/>
    </xf>
    <xf numFmtId="0" fontId="277" fillId="5" borderId="1" xfId="0" applyFont="1" applyFill="1" applyBorder="1" applyAlignment="1" applyProtection="1">
      <alignment vertical="center"/>
    </xf>
    <xf numFmtId="166" fontId="271" fillId="0" borderId="1" xfId="3" quotePrefix="1" applyNumberFormat="1" applyFont="1" applyFill="1" applyBorder="1" applyAlignment="1" applyProtection="1">
      <alignment horizontal="left" vertical="center" wrapText="1"/>
    </xf>
    <xf numFmtId="0" fontId="271" fillId="0" borderId="1" xfId="3" applyNumberFormat="1" applyFont="1" applyFill="1" applyBorder="1" applyAlignment="1" applyProtection="1">
      <alignment horizontal="left" vertical="top" wrapText="1"/>
    </xf>
    <xf numFmtId="0" fontId="273" fillId="0" borderId="1" xfId="3" applyNumberFormat="1" applyFont="1" applyFill="1" applyBorder="1" applyAlignment="1" applyProtection="1">
      <alignment horizontal="left" vertical="center" wrapText="1"/>
    </xf>
    <xf numFmtId="0" fontId="271" fillId="0" borderId="1" xfId="3" applyNumberFormat="1" applyFont="1" applyFill="1" applyBorder="1" applyAlignment="1" applyProtection="1">
      <alignment horizontal="center" vertical="center" wrapText="1"/>
    </xf>
    <xf numFmtId="166" fontId="271" fillId="0" borderId="1" xfId="3" quotePrefix="1" applyNumberFormat="1" applyFont="1" applyFill="1" applyBorder="1" applyAlignment="1" applyProtection="1">
      <alignment horizontal="center" vertical="center" wrapText="1"/>
    </xf>
    <xf numFmtId="166" fontId="271" fillId="0" borderId="1" xfId="3" applyNumberFormat="1" applyFont="1" applyFill="1" applyBorder="1" applyAlignment="1" applyProtection="1">
      <alignment horizontal="right" vertical="center" wrapText="1"/>
    </xf>
    <xf numFmtId="0" fontId="273" fillId="0" borderId="1" xfId="3" applyNumberFormat="1" applyFont="1" applyFill="1" applyBorder="1" applyAlignment="1" applyProtection="1">
      <alignment horizontal="justify" vertical="top" wrapText="1"/>
    </xf>
    <xf numFmtId="166" fontId="271" fillId="0" borderId="1" xfId="3" applyNumberFormat="1" applyFont="1" applyFill="1" applyBorder="1" applyAlignment="1" applyProtection="1">
      <alignment horizontal="center" vertical="center" wrapText="1"/>
    </xf>
    <xf numFmtId="0" fontId="271" fillId="0" borderId="1" xfId="3" applyNumberFormat="1" applyFont="1" applyFill="1" applyBorder="1" applyAlignment="1" applyProtection="1">
      <alignment horizontal="justify" vertical="top" wrapText="1"/>
    </xf>
    <xf numFmtId="0" fontId="271" fillId="0" borderId="1" xfId="3" applyNumberFormat="1" applyFont="1" applyFill="1" applyBorder="1" applyAlignment="1" applyProtection="1">
      <alignment horizontal="right" vertical="center" wrapText="1"/>
    </xf>
    <xf numFmtId="0" fontId="271" fillId="0" borderId="1" xfId="3" quotePrefix="1" applyNumberFormat="1" applyFont="1" applyFill="1" applyBorder="1" applyAlignment="1" applyProtection="1">
      <alignment horizontal="center" vertical="center" wrapText="1"/>
    </xf>
    <xf numFmtId="0" fontId="271" fillId="0" borderId="1" xfId="0" applyFont="1" applyFill="1" applyBorder="1" applyAlignment="1" applyProtection="1">
      <alignment horizontal="left" vertical="top" wrapText="1"/>
    </xf>
    <xf numFmtId="0" fontId="271" fillId="0" borderId="1" xfId="0" applyFont="1" applyFill="1" applyBorder="1" applyAlignment="1" applyProtection="1">
      <alignment horizontal="left" vertical="center" wrapText="1"/>
    </xf>
    <xf numFmtId="0" fontId="271" fillId="0" borderId="1" xfId="3" applyFont="1" applyFill="1" applyBorder="1" applyAlignment="1" applyProtection="1">
      <alignment horizontal="left" vertical="top" wrapText="1"/>
    </xf>
    <xf numFmtId="0" fontId="273" fillId="0" borderId="1" xfId="3" applyFont="1" applyFill="1" applyBorder="1" applyAlignment="1" applyProtection="1">
      <alignment horizontal="left" vertical="center" wrapText="1"/>
    </xf>
    <xf numFmtId="0" fontId="273" fillId="0" borderId="1" xfId="3" applyFont="1" applyFill="1" applyBorder="1" applyAlignment="1" applyProtection="1">
      <alignment horizontal="left" vertical="top" wrapText="1"/>
    </xf>
    <xf numFmtId="0" fontId="271" fillId="0" borderId="1" xfId="3" applyNumberFormat="1" applyFont="1" applyFill="1" applyBorder="1" applyAlignment="1" applyProtection="1">
      <alignment horizontal="center" vertical="center"/>
    </xf>
    <xf numFmtId="0" fontId="271" fillId="0" borderId="1" xfId="3" applyFont="1" applyFill="1" applyBorder="1" applyAlignment="1" applyProtection="1">
      <alignment horizontal="justify" vertical="top" wrapText="1"/>
    </xf>
    <xf numFmtId="1" fontId="273" fillId="0" borderId="1" xfId="3" applyNumberFormat="1" applyFont="1" applyFill="1" applyBorder="1" applyAlignment="1" applyProtection="1">
      <alignment horizontal="center" vertical="center"/>
    </xf>
    <xf numFmtId="49" fontId="271" fillId="0" borderId="1" xfId="3" applyNumberFormat="1" applyFont="1" applyFill="1" applyBorder="1" applyAlignment="1" applyProtection="1">
      <alignment horizontal="center" vertical="center"/>
    </xf>
    <xf numFmtId="0" fontId="273" fillId="0" borderId="1" xfId="3" applyFont="1" applyFill="1" applyBorder="1" applyAlignment="1" applyProtection="1">
      <alignment horizontal="justify" vertical="top" wrapText="1"/>
    </xf>
    <xf numFmtId="49" fontId="271" fillId="0" borderId="1" xfId="3" applyNumberFormat="1" applyFont="1" applyFill="1" applyBorder="1" applyAlignment="1" applyProtection="1">
      <alignment horizontal="right" vertical="center"/>
    </xf>
    <xf numFmtId="1" fontId="271" fillId="0" borderId="1" xfId="3" applyNumberFormat="1" applyFont="1" applyFill="1" applyBorder="1" applyAlignment="1" applyProtection="1">
      <alignment horizontal="center" vertical="center"/>
    </xf>
    <xf numFmtId="49" fontId="271" fillId="0" borderId="1" xfId="3" applyNumberFormat="1" applyFont="1" applyFill="1" applyBorder="1" applyAlignment="1" applyProtection="1">
      <alignment horizontal="right" vertical="center" wrapText="1"/>
    </xf>
    <xf numFmtId="0" fontId="271" fillId="0" borderId="1" xfId="3" applyFont="1" applyFill="1" applyBorder="1" applyAlignment="1" applyProtection="1">
      <alignment horizontal="center" vertical="center" wrapText="1"/>
    </xf>
    <xf numFmtId="0" fontId="271" fillId="0" borderId="1" xfId="3" applyFont="1" applyFill="1" applyBorder="1" applyAlignment="1" applyProtection="1">
      <alignment horizontal="right" vertical="center" wrapText="1"/>
    </xf>
    <xf numFmtId="0" fontId="271" fillId="0" borderId="1" xfId="3" applyFont="1" applyFill="1" applyBorder="1" applyAlignment="1" applyProtection="1">
      <alignment horizontal="center" vertical="center"/>
    </xf>
    <xf numFmtId="0" fontId="271" fillId="0" borderId="1" xfId="3" applyFont="1" applyFill="1" applyBorder="1" applyAlignment="1" applyProtection="1">
      <alignment horizontal="justify" vertical="top"/>
    </xf>
    <xf numFmtId="0" fontId="273" fillId="0" borderId="1" xfId="3" applyFont="1" applyFill="1" applyBorder="1" applyAlignment="1" applyProtection="1">
      <alignment horizontal="center" vertical="center"/>
    </xf>
    <xf numFmtId="0" fontId="273" fillId="0" borderId="1" xfId="3" applyFont="1" applyFill="1" applyBorder="1" applyAlignment="1" applyProtection="1">
      <alignment horizontal="justify" vertical="top"/>
    </xf>
    <xf numFmtId="0" fontId="271" fillId="0" borderId="1" xfId="3" applyFont="1" applyFill="1" applyBorder="1" applyAlignment="1" applyProtection="1">
      <alignment horizontal="right" vertical="center"/>
    </xf>
    <xf numFmtId="0" fontId="273" fillId="0" borderId="1" xfId="3" applyNumberFormat="1" applyFont="1" applyFill="1" applyBorder="1" applyAlignment="1" applyProtection="1">
      <alignment horizontal="justify" vertical="top"/>
    </xf>
    <xf numFmtId="49" fontId="271" fillId="0" borderId="5" xfId="3" applyNumberFormat="1" applyFont="1" applyFill="1" applyBorder="1" applyAlignment="1" applyProtection="1">
      <alignment horizontal="right" vertical="center"/>
    </xf>
    <xf numFmtId="0" fontId="273" fillId="0" borderId="5" xfId="3" applyFont="1" applyFill="1" applyBorder="1" applyAlignment="1" applyProtection="1">
      <alignment horizontal="justify" vertical="top" wrapText="1"/>
    </xf>
    <xf numFmtId="0" fontId="273" fillId="0" borderId="5" xfId="3" applyFont="1" applyFill="1" applyBorder="1" applyAlignment="1" applyProtection="1">
      <alignment horizontal="center" vertical="center"/>
    </xf>
    <xf numFmtId="0" fontId="273" fillId="6" borderId="5" xfId="3" applyFont="1" applyFill="1" applyBorder="1" applyAlignment="1" applyProtection="1">
      <alignment horizontal="justify" vertical="top" wrapText="1"/>
    </xf>
    <xf numFmtId="49" fontId="271" fillId="0" borderId="6" xfId="3" applyNumberFormat="1" applyFont="1" applyFill="1" applyBorder="1" applyAlignment="1" applyProtection="1">
      <alignment horizontal="right" vertical="center"/>
    </xf>
    <xf numFmtId="0" fontId="273" fillId="0" borderId="6" xfId="3" applyFont="1" applyFill="1" applyBorder="1" applyAlignment="1" applyProtection="1">
      <alignment horizontal="justify" vertical="top"/>
    </xf>
    <xf numFmtId="0" fontId="273" fillId="0" borderId="6" xfId="3" applyFont="1" applyFill="1" applyBorder="1" applyAlignment="1" applyProtection="1">
      <alignment horizontal="center" vertical="center"/>
    </xf>
    <xf numFmtId="0" fontId="273" fillId="0" borderId="1" xfId="0" applyFont="1" applyFill="1" applyBorder="1" applyAlignment="1" applyProtection="1">
      <alignment vertical="top" wrapText="1"/>
    </xf>
    <xf numFmtId="0" fontId="271" fillId="0" borderId="1" xfId="0" applyFont="1" applyFill="1" applyBorder="1" applyAlignment="1" applyProtection="1">
      <alignment vertical="top" wrapText="1"/>
    </xf>
    <xf numFmtId="49" fontId="271" fillId="0" borderId="1" xfId="3" quotePrefix="1" applyNumberFormat="1" applyFont="1" applyFill="1" applyBorder="1" applyAlignment="1" applyProtection="1">
      <alignment horizontal="center" vertical="center" wrapText="1"/>
    </xf>
    <xf numFmtId="1" fontId="273" fillId="0" borderId="1" xfId="0" applyNumberFormat="1" applyFont="1" applyFill="1" applyBorder="1" applyAlignment="1" applyProtection="1">
      <alignment horizontal="left" vertical="center" wrapText="1"/>
    </xf>
    <xf numFmtId="0" fontId="273" fillId="0" borderId="1" xfId="0" applyFont="1" applyFill="1" applyBorder="1" applyAlignment="1" applyProtection="1">
      <alignment horizontal="left" vertical="center" wrapText="1"/>
    </xf>
    <xf numFmtId="166" fontId="271" fillId="0" borderId="1" xfId="0" applyNumberFormat="1" applyFont="1" applyFill="1" applyBorder="1" applyAlignment="1" applyProtection="1">
      <alignment horizontal="center" vertical="center" wrapText="1"/>
    </xf>
    <xf numFmtId="0" fontId="271" fillId="0" borderId="1" xfId="0" applyNumberFormat="1" applyFont="1" applyFill="1" applyBorder="1" applyAlignment="1" applyProtection="1">
      <alignment horizontal="left" vertical="top" wrapText="1"/>
    </xf>
    <xf numFmtId="0" fontId="273" fillId="0" borderId="1" xfId="0" applyNumberFormat="1" applyFont="1" applyFill="1" applyBorder="1" applyAlignment="1" applyProtection="1">
      <alignment horizontal="left" vertical="center" wrapText="1"/>
    </xf>
    <xf numFmtId="49" fontId="271" fillId="0" borderId="1" xfId="0" applyNumberFormat="1" applyFont="1" applyFill="1" applyBorder="1" applyAlignment="1" applyProtection="1">
      <alignment horizontal="center" vertical="center" wrapText="1"/>
    </xf>
    <xf numFmtId="0" fontId="273" fillId="0" borderId="1" xfId="0" applyFont="1" applyFill="1" applyBorder="1" applyAlignment="1" applyProtection="1">
      <alignment horizontal="left" vertical="top" wrapText="1"/>
    </xf>
    <xf numFmtId="166" fontId="271" fillId="0" borderId="1" xfId="0" applyNumberFormat="1" applyFont="1" applyFill="1" applyBorder="1" applyAlignment="1" applyProtection="1">
      <alignment horizontal="right" vertical="center" wrapText="1"/>
    </xf>
    <xf numFmtId="1" fontId="271" fillId="0" borderId="1" xfId="3" applyNumberFormat="1" applyFont="1" applyFill="1" applyBorder="1" applyAlignment="1" applyProtection="1">
      <alignment horizontal="left" vertical="center" wrapText="1"/>
    </xf>
    <xf numFmtId="0" fontId="271" fillId="0" borderId="1" xfId="8" quotePrefix="1" applyFont="1" applyFill="1" applyBorder="1" applyAlignment="1" applyProtection="1">
      <alignment horizontal="center" vertical="center" wrapText="1"/>
    </xf>
    <xf numFmtId="0" fontId="271" fillId="0" borderId="1" xfId="8" applyFont="1" applyFill="1" applyBorder="1" applyAlignment="1" applyProtection="1">
      <alignment horizontal="left" vertical="top" wrapText="1"/>
    </xf>
    <xf numFmtId="0" fontId="273" fillId="0" borderId="1" xfId="8" applyFont="1" applyFill="1" applyBorder="1" applyAlignment="1" applyProtection="1">
      <alignment horizontal="left" vertical="center" wrapText="1"/>
    </xf>
    <xf numFmtId="0" fontId="271" fillId="0" borderId="1" xfId="8" applyFont="1" applyFill="1" applyBorder="1" applyAlignment="1" applyProtection="1">
      <alignment horizontal="right" vertical="center" wrapText="1"/>
    </xf>
    <xf numFmtId="0" fontId="273" fillId="0" borderId="1" xfId="8" applyFont="1" applyFill="1" applyBorder="1" applyAlignment="1" applyProtection="1">
      <alignment horizontal="left" vertical="top" wrapText="1"/>
    </xf>
    <xf numFmtId="0" fontId="271" fillId="0" borderId="1" xfId="8" applyFont="1" applyFill="1" applyBorder="1" applyAlignment="1" applyProtection="1">
      <alignment horizontal="center" vertical="center" wrapText="1"/>
    </xf>
    <xf numFmtId="0" fontId="8" fillId="0" borderId="1" xfId="0" applyFont="1" applyFill="1" applyBorder="1" applyAlignment="1" applyProtection="1">
      <alignment vertical="top" wrapText="1"/>
    </xf>
    <xf numFmtId="0" fontId="271" fillId="0" borderId="1" xfId="8" quotePrefix="1" applyFont="1" applyFill="1" applyBorder="1" applyAlignment="1" applyProtection="1">
      <alignment horizontal="right" vertical="center" wrapText="1"/>
    </xf>
    <xf numFmtId="166" fontId="271" fillId="0" borderId="1" xfId="0" quotePrefix="1" applyNumberFormat="1" applyFont="1" applyFill="1" applyBorder="1" applyAlignment="1" applyProtection="1">
      <alignment horizontal="center" vertical="center" wrapText="1"/>
    </xf>
    <xf numFmtId="1" fontId="271" fillId="0" borderId="1" xfId="0" applyNumberFormat="1" applyFont="1" applyFill="1" applyBorder="1" applyAlignment="1" applyProtection="1">
      <alignment horizontal="left" vertical="center" wrapText="1"/>
    </xf>
    <xf numFmtId="2" fontId="271" fillId="0" borderId="1" xfId="0" applyNumberFormat="1" applyFont="1" applyFill="1" applyBorder="1" applyAlignment="1" applyProtection="1">
      <alignment horizontal="center" vertical="center" wrapText="1"/>
    </xf>
    <xf numFmtId="2" fontId="271" fillId="0" borderId="1" xfId="0" applyNumberFormat="1" applyFont="1" applyFill="1" applyBorder="1" applyAlignment="1" applyProtection="1">
      <alignment horizontal="right" vertical="center" wrapText="1"/>
    </xf>
    <xf numFmtId="0" fontId="273" fillId="6" borderId="1" xfId="3" applyFont="1" applyFill="1" applyBorder="1" applyAlignment="1" applyProtection="1">
      <alignment horizontal="justify" vertical="top"/>
    </xf>
    <xf numFmtId="2" fontId="271" fillId="0" borderId="1" xfId="3" applyNumberFormat="1" applyFont="1" applyFill="1" applyBorder="1" applyAlignment="1" applyProtection="1">
      <alignment horizontal="center" vertical="center" wrapText="1"/>
    </xf>
    <xf numFmtId="0" fontId="273" fillId="0" borderId="1" xfId="9" applyFont="1" applyFill="1" applyBorder="1" applyAlignment="1" applyProtection="1">
      <alignment horizontal="left" vertical="center" wrapText="1"/>
    </xf>
    <xf numFmtId="2" fontId="271" fillId="0" borderId="1" xfId="3" applyNumberFormat="1" applyFont="1" applyFill="1" applyBorder="1" applyAlignment="1" applyProtection="1">
      <alignment horizontal="right" vertical="center" wrapText="1"/>
    </xf>
    <xf numFmtId="166" fontId="271" fillId="0" borderId="1" xfId="3" quotePrefix="1" applyNumberFormat="1" applyFont="1" applyFill="1" applyBorder="1" applyAlignment="1" applyProtection="1">
      <alignment horizontal="center" vertical="center"/>
    </xf>
    <xf numFmtId="2" fontId="271" fillId="0" borderId="1" xfId="3" applyNumberFormat="1" applyFont="1" applyFill="1" applyBorder="1" applyAlignment="1" applyProtection="1">
      <alignment horizontal="center" vertical="center"/>
    </xf>
    <xf numFmtId="2" fontId="271" fillId="0" borderId="1" xfId="3" applyNumberFormat="1" applyFont="1" applyFill="1" applyBorder="1" applyAlignment="1" applyProtection="1">
      <alignment horizontal="right" vertical="center"/>
    </xf>
    <xf numFmtId="0" fontId="273" fillId="0" borderId="1" xfId="0" applyNumberFormat="1" applyFont="1" applyFill="1" applyBorder="1" applyAlignment="1" applyProtection="1">
      <alignment vertical="top" wrapText="1"/>
    </xf>
    <xf numFmtId="2" fontId="271" fillId="0" borderId="1" xfId="0" quotePrefix="1" applyNumberFormat="1" applyFont="1" applyFill="1" applyBorder="1" applyAlignment="1" applyProtection="1">
      <alignment horizontal="center" vertical="center" wrapText="1"/>
    </xf>
    <xf numFmtId="0" fontId="271" fillId="0" borderId="1" xfId="0" applyNumberFormat="1" applyFont="1" applyFill="1" applyBorder="1" applyAlignment="1" applyProtection="1">
      <alignment horizontal="justify" vertical="top" wrapText="1"/>
    </xf>
    <xf numFmtId="0" fontId="273" fillId="0" borderId="1" xfId="0" applyNumberFormat="1" applyFont="1" applyFill="1" applyBorder="1" applyAlignment="1" applyProtection="1">
      <alignment horizontal="justify" vertical="top" wrapText="1"/>
    </xf>
    <xf numFmtId="0" fontId="8" fillId="0" borderId="104" xfId="0" applyFont="1" applyBorder="1" applyAlignment="1">
      <alignment horizontal="center" vertical="center"/>
    </xf>
    <xf numFmtId="0" fontId="8" fillId="0" borderId="105" xfId="0" applyFont="1" applyBorder="1" applyAlignment="1">
      <alignment horizontal="center" vertical="top"/>
    </xf>
    <xf numFmtId="0" fontId="8" fillId="0" borderId="105" xfId="0" applyFont="1" applyBorder="1" applyAlignment="1">
      <alignment horizontal="center" vertical="center"/>
    </xf>
    <xf numFmtId="43" fontId="244" fillId="5" borderId="69" xfId="1" applyFont="1" applyFill="1" applyBorder="1" applyAlignment="1">
      <alignment horizontal="center" vertical="center"/>
    </xf>
    <xf numFmtId="0" fontId="273" fillId="84" borderId="0" xfId="28" applyFont="1" applyFill="1" applyBorder="1" applyAlignment="1">
      <alignment horizontal="center" vertical="center"/>
    </xf>
    <xf numFmtId="0" fontId="264" fillId="84" borderId="0" xfId="0" applyFont="1" applyFill="1" applyBorder="1" applyAlignment="1" applyProtection="1">
      <alignment horizontal="left" vertical="top" wrapText="1"/>
    </xf>
    <xf numFmtId="43" fontId="243" fillId="0" borderId="0" xfId="0" applyNumberFormat="1" applyFont="1" applyAlignment="1">
      <alignment vertical="center"/>
    </xf>
    <xf numFmtId="166" fontId="271" fillId="0" borderId="1" xfId="0" applyNumberFormat="1" applyFont="1" applyFill="1" applyBorder="1" applyAlignment="1" applyProtection="1">
      <alignment horizontal="right" vertical="top" wrapText="1"/>
    </xf>
    <xf numFmtId="1" fontId="273" fillId="0" borderId="1" xfId="0" applyNumberFormat="1" applyFont="1" applyFill="1" applyBorder="1" applyAlignment="1" applyProtection="1">
      <alignment horizontal="left" vertical="top" wrapText="1"/>
    </xf>
    <xf numFmtId="0" fontId="11" fillId="0" borderId="0" xfId="0" applyFont="1" applyFill="1" applyBorder="1" applyAlignment="1">
      <alignment vertical="center"/>
    </xf>
    <xf numFmtId="43" fontId="273" fillId="0" borderId="1" xfId="0" applyNumberFormat="1" applyFont="1" applyFill="1" applyBorder="1" applyAlignment="1" applyProtection="1">
      <alignment horizontal="center" vertical="center" wrapText="1"/>
    </xf>
    <xf numFmtId="43" fontId="273" fillId="3" borderId="1" xfId="1" applyFont="1" applyFill="1" applyBorder="1" applyAlignment="1" applyProtection="1">
      <alignment horizontal="center" vertical="center"/>
      <protection locked="0"/>
    </xf>
    <xf numFmtId="43" fontId="273" fillId="3" borderId="1" xfId="0" applyNumberFormat="1" applyFont="1" applyFill="1" applyBorder="1" applyAlignment="1" applyProtection="1">
      <alignment horizontal="center" vertical="center" wrapText="1"/>
    </xf>
    <xf numFmtId="0" fontId="11" fillId="3" borderId="0" xfId="0" applyFont="1" applyFill="1" applyAlignment="1">
      <alignment vertical="center"/>
    </xf>
    <xf numFmtId="2" fontId="271" fillId="3" borderId="1" xfId="6" applyNumberFormat="1" applyFont="1" applyFill="1" applyBorder="1" applyAlignment="1" applyProtection="1">
      <alignment horizontal="center" vertical="center" wrapText="1"/>
    </xf>
    <xf numFmtId="0" fontId="11" fillId="84" borderId="0" xfId="0" applyFont="1" applyFill="1" applyAlignment="1">
      <alignment vertical="center"/>
    </xf>
    <xf numFmtId="43" fontId="273" fillId="5" borderId="1" xfId="1" applyFont="1" applyFill="1" applyBorder="1" applyAlignment="1" applyProtection="1">
      <alignment horizontal="center" vertical="center"/>
      <protection locked="0"/>
    </xf>
    <xf numFmtId="43" fontId="273" fillId="5" borderId="1" xfId="0" applyNumberFormat="1" applyFont="1" applyFill="1" applyBorder="1" applyAlignment="1" applyProtection="1">
      <alignment horizontal="center" vertical="center" wrapText="1"/>
    </xf>
    <xf numFmtId="166" fontId="271" fillId="3" borderId="5" xfId="0" applyNumberFormat="1" applyFont="1" applyFill="1" applyBorder="1" applyAlignment="1" applyProtection="1">
      <alignment horizontal="center" vertical="center" wrapText="1"/>
    </xf>
    <xf numFmtId="1" fontId="271" fillId="3" borderId="5" xfId="4" applyNumberFormat="1" applyFont="1" applyFill="1" applyBorder="1" applyAlignment="1" applyProtection="1">
      <alignment horizontal="center" vertical="top" wrapText="1"/>
    </xf>
    <xf numFmtId="0" fontId="273" fillId="3" borderId="5" xfId="0" applyFont="1" applyFill="1" applyBorder="1" applyAlignment="1" applyProtection="1">
      <alignment horizontal="left" vertical="center" wrapText="1"/>
    </xf>
    <xf numFmtId="43" fontId="273" fillId="3" borderId="5" xfId="1" applyFont="1" applyFill="1" applyBorder="1" applyAlignment="1" applyProtection="1">
      <alignment horizontal="center" vertical="center"/>
      <protection locked="0"/>
    </xf>
    <xf numFmtId="0" fontId="271" fillId="3" borderId="5" xfId="0" applyNumberFormat="1" applyFont="1" applyFill="1" applyBorder="1" applyAlignment="1" applyProtection="1">
      <alignment horizontal="left" vertical="center" wrapText="1"/>
    </xf>
    <xf numFmtId="43" fontId="273" fillId="3" borderId="5" xfId="0" applyNumberFormat="1" applyFont="1" applyFill="1" applyBorder="1" applyAlignment="1" applyProtection="1">
      <alignment horizontal="center" vertical="center" wrapText="1"/>
    </xf>
    <xf numFmtId="43" fontId="273" fillId="84" borderId="6" xfId="0" applyNumberFormat="1" applyFont="1" applyFill="1" applyBorder="1" applyAlignment="1" applyProtection="1">
      <alignment horizontal="center" vertical="center" wrapText="1"/>
    </xf>
    <xf numFmtId="43" fontId="273" fillId="84" borderId="6" xfId="1" applyFont="1" applyFill="1" applyBorder="1" applyAlignment="1" applyProtection="1">
      <alignment horizontal="center" vertical="center"/>
      <protection locked="0"/>
    </xf>
    <xf numFmtId="43" fontId="273" fillId="0" borderId="69" xfId="0" applyNumberFormat="1" applyFont="1" applyFill="1" applyBorder="1" applyAlignment="1" applyProtection="1">
      <alignment horizontal="center" vertical="center" wrapText="1"/>
    </xf>
    <xf numFmtId="43" fontId="8" fillId="0" borderId="69" xfId="1" applyFont="1" applyBorder="1" applyAlignment="1">
      <alignment horizontal="center" vertical="center"/>
    </xf>
    <xf numFmtId="43" fontId="244" fillId="5" borderId="70" xfId="1" applyFont="1" applyFill="1" applyBorder="1" applyAlignment="1">
      <alignment horizontal="center" vertical="center"/>
    </xf>
    <xf numFmtId="0" fontId="244" fillId="0" borderId="1" xfId="0" applyFont="1" applyFill="1" applyBorder="1" applyAlignment="1">
      <alignment vertical="center" wrapText="1"/>
    </xf>
    <xf numFmtId="0" fontId="8" fillId="91" borderId="65" xfId="0" applyFont="1" applyFill="1" applyBorder="1" applyAlignment="1">
      <alignment horizontal="center" vertical="center"/>
    </xf>
    <xf numFmtId="0" fontId="244" fillId="91" borderId="1" xfId="0" applyFont="1" applyFill="1" applyBorder="1" applyAlignment="1">
      <alignment vertical="center" wrapText="1"/>
    </xf>
    <xf numFmtId="0" fontId="8" fillId="91" borderId="1" xfId="0" applyFont="1" applyFill="1" applyBorder="1" applyAlignment="1">
      <alignment vertical="center"/>
    </xf>
    <xf numFmtId="0" fontId="8" fillId="91" borderId="2" xfId="0" applyFont="1" applyFill="1" applyBorder="1" applyAlignment="1">
      <alignment vertical="center"/>
    </xf>
    <xf numFmtId="0" fontId="8" fillId="91" borderId="66" xfId="0" applyFont="1" applyFill="1" applyBorder="1" applyAlignment="1">
      <alignment vertical="center"/>
    </xf>
    <xf numFmtId="0" fontId="0" fillId="91" borderId="0" xfId="0" applyFill="1"/>
    <xf numFmtId="43" fontId="273" fillId="0" borderId="0" xfId="1" applyFont="1" applyFill="1" applyBorder="1" applyAlignment="1" applyProtection="1">
      <alignment horizontal="center" vertical="center"/>
      <protection locked="0"/>
    </xf>
    <xf numFmtId="43" fontId="244" fillId="5" borderId="28" xfId="1" applyFont="1" applyFill="1" applyBorder="1" applyAlignment="1">
      <alignment horizontal="center" vertical="center"/>
    </xf>
    <xf numFmtId="43" fontId="244" fillId="0" borderId="28" xfId="1" applyFont="1" applyFill="1" applyBorder="1" applyAlignment="1">
      <alignment horizontal="left" vertical="center"/>
    </xf>
    <xf numFmtId="43" fontId="271" fillId="0" borderId="69" xfId="1" applyFont="1" applyFill="1" applyBorder="1" applyAlignment="1" applyProtection="1">
      <alignment horizontal="center" vertical="center"/>
      <protection locked="0"/>
    </xf>
    <xf numFmtId="43" fontId="273" fillId="0" borderId="0" xfId="1" applyFont="1" applyFill="1" applyBorder="1" applyAlignment="1" applyProtection="1">
      <alignment horizontal="right" vertical="center"/>
      <protection locked="0"/>
    </xf>
    <xf numFmtId="43" fontId="244" fillId="0" borderId="17" xfId="1" applyFont="1" applyFill="1" applyBorder="1" applyAlignment="1">
      <alignment horizontal="left" vertical="center"/>
    </xf>
    <xf numFmtId="0" fontId="246" fillId="0" borderId="54" xfId="0" applyFont="1" applyFill="1" applyBorder="1" applyAlignment="1">
      <alignment horizontal="center"/>
    </xf>
    <xf numFmtId="0" fontId="246" fillId="0" borderId="33" xfId="0" applyFont="1" applyFill="1" applyBorder="1" applyAlignment="1">
      <alignment vertical="top"/>
    </xf>
    <xf numFmtId="0" fontId="246" fillId="0" borderId="33" xfId="0" applyFont="1" applyFill="1" applyBorder="1" applyAlignment="1"/>
    <xf numFmtId="0" fontId="246" fillId="0" borderId="56" xfId="0" applyFont="1" applyFill="1" applyBorder="1" applyAlignment="1"/>
    <xf numFmtId="0" fontId="263" fillId="0" borderId="0" xfId="0" applyFont="1" applyFill="1" applyAlignment="1">
      <alignment vertical="top"/>
    </xf>
    <xf numFmtId="0" fontId="11" fillId="0" borderId="108" xfId="0" applyFont="1" applyFill="1" applyBorder="1" applyAlignment="1">
      <alignment vertical="top"/>
    </xf>
    <xf numFmtId="0" fontId="271" fillId="0" borderId="6" xfId="0" applyFont="1" applyFill="1" applyBorder="1" applyAlignment="1" applyProtection="1">
      <alignment horizontal="center" vertical="center" wrapText="1"/>
    </xf>
    <xf numFmtId="0" fontId="271" fillId="90" borderId="6" xfId="0" applyFont="1" applyFill="1" applyBorder="1" applyAlignment="1" applyProtection="1">
      <alignment horizontal="center" vertical="center" wrapText="1"/>
    </xf>
    <xf numFmtId="0" fontId="271" fillId="87" borderId="6" xfId="0" applyFont="1" applyFill="1" applyBorder="1" applyAlignment="1" applyProtection="1">
      <alignment horizontal="center" vertical="center" wrapText="1"/>
    </xf>
    <xf numFmtId="0" fontId="11" fillId="0" borderId="100" xfId="0" applyFont="1" applyBorder="1" applyAlignment="1">
      <alignment horizontal="right" vertical="center"/>
    </xf>
    <xf numFmtId="0" fontId="11" fillId="0" borderId="103" xfId="0" applyFont="1" applyBorder="1" applyAlignment="1">
      <alignment horizontal="right" vertical="center"/>
    </xf>
    <xf numFmtId="43" fontId="273" fillId="0" borderId="97" xfId="1" applyFont="1" applyFill="1" applyBorder="1" applyAlignment="1" applyProtection="1">
      <alignment horizontal="center" wrapText="1"/>
      <protection locked="0"/>
    </xf>
    <xf numFmtId="43" fontId="273" fillId="0" borderId="1" xfId="1" applyFont="1" applyFill="1" applyBorder="1" applyAlignment="1" applyProtection="1">
      <alignment horizontal="center" vertical="center" wrapText="1"/>
      <protection locked="0"/>
    </xf>
    <xf numFmtId="43" fontId="273" fillId="0" borderId="107" xfId="1" applyFont="1" applyFill="1" applyBorder="1" applyAlignment="1" applyProtection="1">
      <alignment horizontal="center" vertical="center" wrapText="1"/>
      <protection locked="0"/>
    </xf>
    <xf numFmtId="43" fontId="273" fillId="84" borderId="1" xfId="1" applyFont="1" applyFill="1" applyBorder="1" applyAlignment="1" applyProtection="1">
      <alignment horizontal="center" vertical="center"/>
      <protection locked="0"/>
    </xf>
    <xf numFmtId="0" fontId="277" fillId="5" borderId="1" xfId="0" applyFont="1" applyFill="1" applyBorder="1" applyAlignment="1" applyProtection="1">
      <alignment horizontal="right" vertical="center"/>
    </xf>
    <xf numFmtId="43" fontId="8" fillId="0" borderId="0" xfId="1" applyFont="1" applyAlignment="1">
      <alignment vertical="center"/>
    </xf>
    <xf numFmtId="0" fontId="8" fillId="0" borderId="1" xfId="0" applyFont="1" applyFill="1" applyBorder="1" applyAlignment="1">
      <alignment horizontal="center" vertical="center"/>
    </xf>
    <xf numFmtId="43" fontId="8" fillId="0" borderId="1" xfId="0" applyNumberFormat="1" applyFont="1" applyFill="1" applyBorder="1" applyAlignment="1">
      <alignment vertical="center"/>
    </xf>
    <xf numFmtId="0" fontId="244" fillId="0" borderId="1" xfId="0" applyFont="1" applyFill="1" applyBorder="1" applyAlignment="1">
      <alignment horizontal="center" vertical="center"/>
    </xf>
    <xf numFmtId="0" fontId="244" fillId="0" borderId="1" xfId="0" applyFont="1" applyFill="1" applyBorder="1" applyAlignment="1">
      <alignment vertical="center"/>
    </xf>
    <xf numFmtId="43" fontId="244" fillId="0" borderId="1" xfId="0" applyNumberFormat="1" applyFont="1" applyFill="1" applyBorder="1" applyAlignment="1">
      <alignment vertical="center"/>
    </xf>
    <xf numFmtId="43" fontId="244" fillId="5" borderId="1" xfId="0" applyNumberFormat="1" applyFont="1" applyFill="1" applyBorder="1" applyAlignment="1">
      <alignment vertical="center"/>
    </xf>
    <xf numFmtId="43" fontId="239" fillId="0" borderId="58" xfId="1" applyFont="1" applyFill="1" applyBorder="1" applyAlignment="1">
      <alignment horizontal="center" wrapText="1"/>
    </xf>
    <xf numFmtId="43" fontId="239" fillId="0" borderId="74" xfId="1" applyFont="1" applyFill="1" applyBorder="1" applyAlignment="1">
      <alignment horizontal="left" wrapText="1"/>
    </xf>
    <xf numFmtId="2" fontId="267" fillId="0" borderId="54" xfId="14" applyNumberFormat="1" applyFont="1" applyFill="1" applyBorder="1" applyAlignment="1">
      <alignment horizontal="center" vertical="center" wrapText="1"/>
    </xf>
    <xf numFmtId="2" fontId="267" fillId="0" borderId="33" xfId="14" applyNumberFormat="1" applyFont="1" applyFill="1" applyBorder="1" applyAlignment="1">
      <alignment horizontal="center" vertical="center" wrapText="1"/>
    </xf>
    <xf numFmtId="2" fontId="267" fillId="0" borderId="60" xfId="14" applyNumberFormat="1" applyFont="1" applyFill="1" applyBorder="1" applyAlignment="1">
      <alignment horizontal="center" vertical="center" wrapText="1"/>
    </xf>
    <xf numFmtId="0" fontId="267" fillId="0" borderId="61" xfId="3156" applyFont="1" applyFill="1" applyBorder="1" applyAlignment="1">
      <alignment horizontal="center" wrapText="1"/>
    </xf>
    <xf numFmtId="0" fontId="267" fillId="0" borderId="32" xfId="3156" applyFont="1" applyFill="1" applyBorder="1" applyAlignment="1">
      <alignment horizontal="center" wrapText="1"/>
    </xf>
    <xf numFmtId="0" fontId="267" fillId="0" borderId="55" xfId="3156" applyFont="1" applyFill="1" applyBorder="1" applyAlignment="1">
      <alignment horizontal="center" wrapText="1"/>
    </xf>
    <xf numFmtId="43" fontId="239" fillId="0" borderId="82" xfId="1" applyFont="1" applyFill="1" applyBorder="1" applyAlignment="1">
      <alignment horizontal="center" wrapText="1"/>
    </xf>
    <xf numFmtId="43" fontId="239" fillId="0" borderId="44" xfId="1" applyFont="1" applyFill="1" applyBorder="1" applyAlignment="1">
      <alignment horizontal="center" wrapText="1"/>
    </xf>
    <xf numFmtId="43" fontId="239" fillId="0" borderId="81" xfId="1" applyFont="1" applyFill="1" applyBorder="1" applyAlignment="1">
      <alignment horizontal="center" wrapText="1"/>
    </xf>
    <xf numFmtId="43" fontId="248" fillId="0" borderId="58" xfId="1" applyFont="1" applyFill="1" applyBorder="1" applyAlignment="1">
      <alignment horizontal="left" wrapText="1"/>
    </xf>
    <xf numFmtId="0" fontId="247" fillId="0" borderId="54" xfId="3156" applyFont="1" applyFill="1" applyBorder="1" applyAlignment="1">
      <alignment horizontal="center"/>
    </xf>
    <xf numFmtId="0" fontId="247" fillId="0" borderId="56" xfId="3156" applyFont="1" applyFill="1" applyBorder="1" applyAlignment="1">
      <alignment horizontal="center"/>
    </xf>
    <xf numFmtId="2" fontId="247" fillId="0" borderId="33" xfId="3156" applyNumberFormat="1" applyFont="1" applyFill="1" applyBorder="1" applyAlignment="1">
      <alignment horizontal="center"/>
    </xf>
    <xf numFmtId="2" fontId="247" fillId="0" borderId="56" xfId="3156" applyNumberFormat="1" applyFont="1" applyFill="1" applyBorder="1" applyAlignment="1">
      <alignment horizontal="center"/>
    </xf>
    <xf numFmtId="0" fontId="241" fillId="0" borderId="54" xfId="3156" applyFont="1" applyFill="1" applyBorder="1" applyAlignment="1">
      <alignment horizontal="center" vertical="center" wrapText="1"/>
    </xf>
    <xf numFmtId="0" fontId="241" fillId="0" borderId="56" xfId="3156" applyFont="1" applyFill="1" applyBorder="1" applyAlignment="1">
      <alignment horizontal="center" vertical="center" wrapText="1"/>
    </xf>
    <xf numFmtId="2" fontId="247" fillId="0" borderId="54" xfId="14" applyNumberFormat="1" applyFont="1" applyFill="1" applyBorder="1" applyAlignment="1">
      <alignment horizontal="center" wrapText="1"/>
    </xf>
    <xf numFmtId="2" fontId="247" fillId="0" borderId="33" xfId="14" applyNumberFormat="1" applyFont="1" applyFill="1" applyBorder="1" applyAlignment="1">
      <alignment horizontal="center" wrapText="1"/>
    </xf>
    <xf numFmtId="0" fontId="241" fillId="0" borderId="33" xfId="3156" applyFont="1" applyFill="1" applyBorder="1" applyAlignment="1">
      <alignment horizontal="center" vertical="center" wrapText="1"/>
    </xf>
    <xf numFmtId="2" fontId="238" fillId="0" borderId="62" xfId="14" applyNumberFormat="1" applyFont="1" applyFill="1" applyBorder="1" applyAlignment="1">
      <alignment horizontal="center" wrapText="1"/>
    </xf>
    <xf numFmtId="2" fontId="238" fillId="0" borderId="55" xfId="14" applyNumberFormat="1" applyFont="1" applyFill="1" applyBorder="1" applyAlignment="1">
      <alignment horizontal="center" wrapText="1"/>
    </xf>
    <xf numFmtId="2" fontId="238" fillId="0" borderId="63" xfId="14" applyNumberFormat="1" applyFont="1" applyFill="1" applyBorder="1" applyAlignment="1">
      <alignment horizontal="center" wrapText="1"/>
    </xf>
    <xf numFmtId="2" fontId="238" fillId="0" borderId="64" xfId="14" applyNumberFormat="1" applyFont="1" applyFill="1" applyBorder="1" applyAlignment="1">
      <alignment horizontal="center" wrapText="1"/>
    </xf>
    <xf numFmtId="2" fontId="238" fillId="0" borderId="67" xfId="14" applyNumberFormat="1" applyFont="1" applyFill="1" applyBorder="1" applyAlignment="1">
      <alignment horizontal="center" wrapText="1"/>
    </xf>
    <xf numFmtId="2" fontId="238" fillId="0" borderId="68" xfId="14" applyNumberFormat="1" applyFont="1" applyFill="1" applyBorder="1" applyAlignment="1">
      <alignment horizontal="center" wrapText="1"/>
    </xf>
    <xf numFmtId="0" fontId="237" fillId="0" borderId="62" xfId="3156" applyFont="1" applyFill="1" applyBorder="1" applyAlignment="1">
      <alignment horizontal="center"/>
    </xf>
    <xf numFmtId="0" fontId="237" fillId="0" borderId="55" xfId="3156" applyFont="1" applyFill="1" applyBorder="1" applyAlignment="1">
      <alignment horizontal="center"/>
    </xf>
    <xf numFmtId="0" fontId="237" fillId="0" borderId="63" xfId="3156" applyFont="1" applyFill="1" applyBorder="1" applyAlignment="1">
      <alignment horizontal="center"/>
    </xf>
    <xf numFmtId="0" fontId="237" fillId="0" borderId="64" xfId="3156" applyFont="1" applyFill="1" applyBorder="1" applyAlignment="1">
      <alignment horizontal="center"/>
    </xf>
    <xf numFmtId="0" fontId="237" fillId="0" borderId="32" xfId="3156" applyFont="1" applyFill="1" applyBorder="1" applyAlignment="1">
      <alignment horizontal="center"/>
    </xf>
    <xf numFmtId="0" fontId="237" fillId="0" borderId="17" xfId="3156" applyFont="1" applyFill="1" applyBorder="1" applyAlignment="1">
      <alignment horizontal="center"/>
    </xf>
    <xf numFmtId="0" fontId="241" fillId="0" borderId="63" xfId="3156" applyFont="1" applyFill="1" applyBorder="1" applyAlignment="1">
      <alignment horizontal="center" vertical="center" wrapText="1"/>
    </xf>
    <xf numFmtId="0" fontId="241" fillId="0" borderId="17" xfId="3156" applyFont="1" applyFill="1" applyBorder="1" applyAlignment="1">
      <alignment horizontal="center" vertical="center" wrapText="1"/>
    </xf>
    <xf numFmtId="43" fontId="239" fillId="0" borderId="59" xfId="3156" applyNumberFormat="1" applyFont="1" applyFill="1" applyBorder="1" applyAlignment="1">
      <alignment horizontal="left" vertical="center" wrapText="1"/>
    </xf>
    <xf numFmtId="0" fontId="239" fillId="0" borderId="17" xfId="3156" applyFont="1" applyFill="1" applyBorder="1" applyAlignment="1">
      <alignment horizontal="left" vertical="center" wrapText="1"/>
    </xf>
    <xf numFmtId="0" fontId="239" fillId="0" borderId="64" xfId="3156" applyFont="1" applyFill="1" applyBorder="1" applyAlignment="1">
      <alignment horizontal="left" vertical="center" wrapText="1"/>
    </xf>
    <xf numFmtId="43" fontId="239" fillId="0" borderId="58" xfId="1" applyFont="1" applyFill="1" applyBorder="1" applyAlignment="1">
      <alignment horizontal="left" wrapText="1"/>
    </xf>
    <xf numFmtId="0" fontId="241" fillId="0" borderId="54" xfId="3156" applyFont="1" applyFill="1" applyBorder="1" applyAlignment="1">
      <alignment horizontal="center" vertical="top" wrapText="1"/>
    </xf>
    <xf numFmtId="0" fontId="241" fillId="0" borderId="33" xfId="3156" applyFont="1" applyFill="1" applyBorder="1" applyAlignment="1">
      <alignment horizontal="center" vertical="top" wrapText="1"/>
    </xf>
    <xf numFmtId="0" fontId="241" fillId="0" borderId="56" xfId="3156" applyFont="1" applyFill="1" applyBorder="1" applyAlignment="1">
      <alignment horizontal="center" vertical="top" wrapText="1"/>
    </xf>
    <xf numFmtId="0" fontId="240" fillId="0" borderId="54" xfId="3156" applyFont="1" applyFill="1" applyBorder="1" applyAlignment="1">
      <alignment horizontal="center" vertical="center" wrapText="1"/>
    </xf>
    <xf numFmtId="0" fontId="240" fillId="0" borderId="33" xfId="3156" applyFont="1" applyFill="1" applyBorder="1" applyAlignment="1">
      <alignment horizontal="center" vertical="center" wrapText="1"/>
    </xf>
    <xf numFmtId="0" fontId="240" fillId="0" borderId="56" xfId="3156" applyFont="1" applyFill="1" applyBorder="1" applyAlignment="1">
      <alignment horizontal="center" vertical="center" wrapText="1"/>
    </xf>
    <xf numFmtId="0" fontId="247" fillId="0" borderId="0" xfId="3156" applyFont="1" applyFill="1" applyBorder="1" applyAlignment="1">
      <alignment vertical="top" wrapText="1"/>
    </xf>
    <xf numFmtId="0" fontId="247" fillId="0" borderId="0" xfId="3156" applyFont="1" applyFill="1" applyBorder="1" applyAlignment="1">
      <alignment horizontal="left" vertical="top" wrapText="1"/>
    </xf>
    <xf numFmtId="0" fontId="241" fillId="0" borderId="24" xfId="3156" applyFont="1" applyFill="1" applyBorder="1" applyAlignment="1">
      <alignment vertical="center" wrapText="1"/>
    </xf>
    <xf numFmtId="0" fontId="241" fillId="0" borderId="0" xfId="3156" applyFont="1" applyFill="1" applyBorder="1" applyAlignment="1">
      <alignment vertical="center" wrapText="1"/>
    </xf>
    <xf numFmtId="0" fontId="241" fillId="0" borderId="32" xfId="3156" applyFont="1" applyFill="1" applyBorder="1" applyAlignment="1">
      <alignment horizontal="left" vertical="center" wrapText="1"/>
    </xf>
    <xf numFmtId="0" fontId="241" fillId="0" borderId="55" xfId="3156" applyFont="1" applyFill="1" applyBorder="1" applyAlignment="1">
      <alignment horizontal="left" vertical="center" wrapText="1"/>
    </xf>
    <xf numFmtId="0" fontId="241" fillId="0" borderId="24" xfId="3156" applyFont="1" applyFill="1" applyBorder="1" applyAlignment="1">
      <alignment vertical="top" wrapText="1"/>
    </xf>
    <xf numFmtId="0" fontId="241" fillId="0" borderId="0" xfId="3156" applyFont="1" applyFill="1" applyBorder="1" applyAlignment="1">
      <alignment vertical="top" wrapText="1"/>
    </xf>
    <xf numFmtId="43" fontId="241" fillId="0" borderId="0" xfId="2177" applyFont="1" applyFill="1" applyBorder="1" applyAlignment="1">
      <alignment horizontal="left" vertical="top" wrapText="1"/>
    </xf>
    <xf numFmtId="43" fontId="241" fillId="0" borderId="31" xfId="2177" applyFont="1" applyFill="1" applyBorder="1" applyAlignment="1">
      <alignment horizontal="left" vertical="top" wrapText="1"/>
    </xf>
    <xf numFmtId="0" fontId="250" fillId="0" borderId="24" xfId="3156" applyFont="1" applyFill="1" applyBorder="1" applyAlignment="1">
      <alignment horizontal="left" vertical="top" wrapText="1"/>
    </xf>
    <xf numFmtId="0" fontId="250" fillId="0" borderId="0" xfId="3156" applyFont="1" applyFill="1" applyBorder="1" applyAlignment="1">
      <alignment horizontal="left" vertical="top" wrapText="1"/>
    </xf>
    <xf numFmtId="0" fontId="250" fillId="0" borderId="31" xfId="3156" applyFont="1" applyFill="1" applyBorder="1" applyAlignment="1">
      <alignment horizontal="left" vertical="top" wrapText="1"/>
    </xf>
    <xf numFmtId="43" fontId="239" fillId="0" borderId="12" xfId="1" applyFont="1" applyFill="1" applyBorder="1" applyAlignment="1">
      <alignment horizontal="left" wrapText="1"/>
    </xf>
    <xf numFmtId="0" fontId="239" fillId="0" borderId="79" xfId="3156" applyFont="1" applyFill="1" applyBorder="1" applyAlignment="1">
      <alignment horizontal="center" vertical="top" wrapText="1"/>
    </xf>
    <xf numFmtId="0" fontId="239" fillId="0" borderId="23" xfId="3156" applyFont="1" applyFill="1" applyBorder="1" applyAlignment="1">
      <alignment horizontal="center" vertical="top" wrapText="1"/>
    </xf>
    <xf numFmtId="0" fontId="239" fillId="0" borderId="80" xfId="3156" applyFont="1" applyFill="1" applyBorder="1" applyAlignment="1">
      <alignment horizontal="center" vertical="top" wrapText="1"/>
    </xf>
    <xf numFmtId="0" fontId="245" fillId="0" borderId="63" xfId="0" applyFont="1" applyFill="1" applyBorder="1" applyAlignment="1">
      <alignment horizontal="center"/>
    </xf>
    <xf numFmtId="0" fontId="245" fillId="0" borderId="17" xfId="0" applyFont="1" applyFill="1" applyBorder="1" applyAlignment="1">
      <alignment horizontal="center"/>
    </xf>
    <xf numFmtId="0" fontId="245" fillId="0" borderId="64" xfId="0" applyFont="1" applyFill="1" applyBorder="1" applyAlignment="1">
      <alignment horizontal="center"/>
    </xf>
    <xf numFmtId="0" fontId="259" fillId="0" borderId="8" xfId="0" applyFont="1" applyFill="1" applyBorder="1" applyAlignment="1" applyProtection="1">
      <alignment horizontal="center" vertical="top" wrapText="1"/>
      <protection locked="0"/>
    </xf>
    <xf numFmtId="196" fontId="259" fillId="0" borderId="8" xfId="0" applyNumberFormat="1" applyFont="1" applyFill="1" applyBorder="1" applyAlignment="1" applyProtection="1">
      <alignment horizontal="center" vertical="top" wrapText="1"/>
      <protection locked="0"/>
    </xf>
    <xf numFmtId="0" fontId="259" fillId="0" borderId="8" xfId="0" applyFont="1" applyFill="1" applyBorder="1" applyAlignment="1" applyProtection="1">
      <alignment horizontal="center" vertical="center" wrapText="1"/>
      <protection locked="0"/>
    </xf>
    <xf numFmtId="241" fontId="259" fillId="0" borderId="8"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wrapText="1"/>
    </xf>
    <xf numFmtId="196" fontId="12" fillId="0" borderId="1" xfId="0" applyNumberFormat="1" applyFont="1" applyFill="1" applyBorder="1" applyAlignment="1" applyProtection="1">
      <alignment horizontal="center" vertical="center" wrapText="1"/>
    </xf>
    <xf numFmtId="43" fontId="12" fillId="0" borderId="1" xfId="1" applyFont="1" applyFill="1" applyBorder="1" applyAlignment="1" applyProtection="1">
      <alignment horizontal="center" vertical="center" wrapText="1"/>
      <protection locked="0"/>
    </xf>
    <xf numFmtId="241" fontId="12" fillId="0" borderId="5" xfId="1" applyNumberFormat="1" applyFont="1" applyFill="1" applyBorder="1" applyAlignment="1" applyProtection="1">
      <alignment horizontal="center" vertical="center" wrapText="1"/>
    </xf>
    <xf numFmtId="241" fontId="12" fillId="0" borderId="6" xfId="1" applyNumberFormat="1" applyFont="1" applyFill="1" applyBorder="1" applyAlignment="1" applyProtection="1">
      <alignment horizontal="center" vertical="center" wrapText="1"/>
    </xf>
    <xf numFmtId="0" fontId="270" fillId="85" borderId="54" xfId="0" applyFont="1" applyFill="1" applyBorder="1" applyAlignment="1" applyProtection="1">
      <alignment horizontal="center" vertical="center"/>
      <protection locked="0"/>
    </xf>
    <xf numFmtId="0" fontId="270" fillId="85" borderId="33" xfId="0" applyFont="1" applyFill="1" applyBorder="1" applyAlignment="1" applyProtection="1">
      <alignment horizontal="center" vertical="center"/>
      <protection locked="0"/>
    </xf>
    <xf numFmtId="0" fontId="270" fillId="85" borderId="56" xfId="0" applyFont="1" applyFill="1" applyBorder="1" applyAlignment="1" applyProtection="1">
      <alignment horizontal="center" vertical="center"/>
      <protection locked="0"/>
    </xf>
    <xf numFmtId="166" fontId="271" fillId="0" borderId="97" xfId="3" applyNumberFormat="1" applyFont="1" applyFill="1" applyBorder="1" applyAlignment="1" applyProtection="1">
      <alignment horizontal="center" vertical="center" wrapText="1"/>
    </xf>
    <xf numFmtId="0" fontId="273" fillId="0" borderId="97" xfId="3" applyFont="1" applyFill="1" applyBorder="1" applyAlignment="1" applyProtection="1">
      <alignment horizontal="center" vertical="center" wrapText="1"/>
    </xf>
    <xf numFmtId="166" fontId="271" fillId="0" borderId="1" xfId="3" applyNumberFormat="1" applyFont="1" applyFill="1" applyBorder="1" applyAlignment="1" applyProtection="1">
      <alignment horizontal="center" vertical="center" wrapText="1"/>
    </xf>
    <xf numFmtId="0" fontId="273" fillId="0" borderId="1" xfId="3" applyFont="1" applyFill="1" applyBorder="1" applyAlignment="1" applyProtection="1">
      <alignment horizontal="center" vertical="center" wrapText="1"/>
    </xf>
    <xf numFmtId="0" fontId="3" fillId="0" borderId="1" xfId="3656" applyFont="1" applyBorder="1" applyAlignment="1">
      <alignment horizontal="left"/>
    </xf>
    <xf numFmtId="0" fontId="249" fillId="0" borderId="1" xfId="3656" applyBorder="1" applyAlignment="1">
      <alignment horizontal="left"/>
    </xf>
    <xf numFmtId="0" fontId="35" fillId="0" borderId="1" xfId="3656" applyFont="1" applyBorder="1" applyAlignment="1">
      <alignment horizontal="left"/>
    </xf>
    <xf numFmtId="0" fontId="35" fillId="0" borderId="1" xfId="3656" applyFont="1" applyBorder="1" applyAlignment="1">
      <alignment horizontal="center"/>
    </xf>
    <xf numFmtId="0" fontId="35" fillId="0" borderId="90" xfId="3656" applyFont="1" applyBorder="1" applyAlignment="1">
      <alignment horizontal="left"/>
    </xf>
    <xf numFmtId="0" fontId="35" fillId="0" borderId="91" xfId="3656" applyFont="1" applyBorder="1" applyAlignment="1">
      <alignment horizontal="left"/>
    </xf>
    <xf numFmtId="241" fontId="35" fillId="0" borderId="83" xfId="1" applyNumberFormat="1" applyFont="1" applyBorder="1" applyAlignment="1">
      <alignment horizontal="center" vertical="center"/>
    </xf>
    <xf numFmtId="241" fontId="35" fillId="0" borderId="16" xfId="1" applyNumberFormat="1" applyFont="1" applyBorder="1" applyAlignment="1">
      <alignment horizontal="center" vertical="center"/>
    </xf>
    <xf numFmtId="241" fontId="35" fillId="0" borderId="84" xfId="1" applyNumberFormat="1" applyFont="1" applyBorder="1" applyAlignment="1">
      <alignment horizontal="center" vertical="center"/>
    </xf>
    <xf numFmtId="0" fontId="242" fillId="0" borderId="1" xfId="3656" applyFont="1" applyBorder="1" applyAlignment="1">
      <alignment horizontal="center"/>
    </xf>
    <xf numFmtId="241" fontId="35" fillId="0" borderId="1" xfId="1" applyNumberFormat="1" applyFont="1" applyBorder="1" applyAlignment="1">
      <alignment horizontal="center" vertical="center"/>
    </xf>
    <xf numFmtId="0" fontId="252" fillId="0" borderId="8" xfId="3656" applyFont="1" applyBorder="1" applyAlignment="1">
      <alignment horizontal="center"/>
    </xf>
    <xf numFmtId="0" fontId="35" fillId="0" borderId="1" xfId="3656" applyFont="1" applyBorder="1" applyAlignment="1">
      <alignment horizontal="center" vertical="center"/>
    </xf>
    <xf numFmtId="0" fontId="254" fillId="0" borderId="1" xfId="0" applyFont="1" applyBorder="1" applyAlignment="1">
      <alignment horizont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659">
    <cellStyle name="-" xfId="44"/>
    <cellStyle name=" 1" xfId="45"/>
    <cellStyle name="&quot;%&quot; Format" xfId="46"/>
    <cellStyle name="&quot;%&quot; Format 2" xfId="47"/>
    <cellStyle name="%" xfId="48"/>
    <cellStyle name="******************************************" xfId="49"/>
    <cellStyle name="." xfId="50"/>
    <cellStyle name="??" xfId="51"/>
    <cellStyle name="?? [0.00]_laroux" xfId="52"/>
    <cellStyle name="?? [0]_ML_Maintenance_Quo_060628" xfId="53"/>
    <cellStyle name="???? [0.00]_laroux" xfId="54"/>
    <cellStyle name="????_laroux" xfId="55"/>
    <cellStyle name="??_#01 Akaska1" xfId="56"/>
    <cellStyle name="?_x0001__x0017_?°_x0001_ÿÿÿ?ÿÿÿ??" xfId="57"/>
    <cellStyle name="?_x0001__x0017_?°_x0001_ÿÿÿ?ÿÿÿ?? 1" xfId="58"/>
    <cellStyle name="?_x0001__x0017_?°_x0001_ÿÿÿ?ÿÿÿ?? 2" xfId="59"/>
    <cellStyle name="?_x0001__x0017_?°_x0001_ÿÿÿ?ÿÿÿ?? 3" xfId="60"/>
    <cellStyle name="?_x0001__x0017_?°_x0001_ÿÿÿ?ÿÿÿ?? 4" xfId="61"/>
    <cellStyle name="?_x0001__x0017_?°_x0001_ÿÿÿ?ÿÿÿ?? 5" xfId="62"/>
    <cellStyle name="?_x0001__x0017_?°_x0001_ÿÿÿ?ÿÿÿ??_2 BHK" xfId="63"/>
    <cellStyle name="\" xfId="64"/>
    <cellStyle name="_%(SignOnly)" xfId="65"/>
    <cellStyle name="_%(SignSpaceOnly)" xfId="66"/>
    <cellStyle name="_(Type_II)_BOQ  Measurement 24-04-09" xfId="67"/>
    <cellStyle name="_00 REV COMBINED EST-03.04.12---" xfId="68"/>
    <cellStyle name="_05.08.12_BOQ HIAL" xfId="69"/>
    <cellStyle name="_06  E - Pricing Schedule BMS-TMS" xfId="70"/>
    <cellStyle name="_06  E - Pricing Schedule BMS-TMS_2 BHK" xfId="71"/>
    <cellStyle name="_06  E - Pricing Schedule BMS-TMS_5th FLOOR" xfId="72"/>
    <cellStyle name="_06  E - Pricing Schedule BMS-TMS_ALL WORK" xfId="73"/>
    <cellStyle name="_06  E - Pricing Schedule BMS-TMS_ARCH" xfId="74"/>
    <cellStyle name="_06  E - Pricing Schedule BMS-TMS_ARCH-GATE" xfId="75"/>
    <cellStyle name="_06  E - Pricing Schedule BMS-TMS_ARCH-Office" xfId="76"/>
    <cellStyle name="_06  E - Pricing Schedule BMS-TMS_Assumption" xfId="77"/>
    <cellStyle name="_06  E - Pricing Schedule BMS-TMS_BLK-EST-BUILDING 1 - DLF MUMBAI MILLS-13-10-10" xfId="78"/>
    <cellStyle name="_06  E - Pricing Schedule BMS-TMS_BLOCK EST - BASEMENT" xfId="79"/>
    <cellStyle name="_06  E - Pricing Schedule BMS-TMS_BLOCK EST - BUILDING 1" xfId="80"/>
    <cellStyle name="_06  E - Pricing Schedule BMS-TMS_BLOCK EST - BUILDING 2-TO STERLING" xfId="81"/>
    <cellStyle name="_06  E - Pricing Schedule BMS-TMS_BLOCK EST - BUILDING 3" xfId="82"/>
    <cellStyle name="_06  E - Pricing Schedule BMS-TMS_BLOCK EST - PODIUM -DLF" xfId="83"/>
    <cellStyle name="_06  E - Pricing Schedule BMS-TMS_BLOCK EST - PODIUM -MCGM" xfId="84"/>
    <cellStyle name="_06  E - Pricing Schedule BMS-TMS_BOQ" xfId="85"/>
    <cellStyle name="_06  E - Pricing Schedule BMS-TMS_BOQ_1" xfId="86"/>
    <cellStyle name="_06  E - Pricing Schedule BMS-TMS_BOQ_1_Assumption" xfId="87"/>
    <cellStyle name="_06  E - Pricing Schedule BMS-TMS_BOQ_1_RESI. FIN BOQ - D18" xfId="88"/>
    <cellStyle name="_06  E - Pricing Schedule BMS-TMS_BOQ_2" xfId="89"/>
    <cellStyle name="_06  E - Pricing Schedule BMS-TMS_BOQ_2 BHK" xfId="90"/>
    <cellStyle name="_06  E - Pricing Schedule BMS-TMS_BOQ_2_RA-MKT" xfId="91"/>
    <cellStyle name="_06  E - Pricing Schedule BMS-TMS_BOQ_5th FLOOR" xfId="92"/>
    <cellStyle name="_06  E - Pricing Schedule BMS-TMS_BOQ_ALL WORK" xfId="93"/>
    <cellStyle name="_06  E - Pricing Schedule BMS-TMS_BOQ_ARCH-Office" xfId="94"/>
    <cellStyle name="_06  E - Pricing Schedule BMS-TMS_BOQ_Assumption" xfId="95"/>
    <cellStyle name="_06  E - Pricing Schedule BMS-TMS_BOQ_BOQ" xfId="96"/>
    <cellStyle name="_06  E - Pricing Schedule BMS-TMS_BOQ_BOQ-SUMMARY" xfId="97"/>
    <cellStyle name="_06  E - Pricing Schedule BMS-TMS_BOQ_CIVIL FINISHES-QC1-BOQ" xfId="98"/>
    <cellStyle name="_06  E - Pricing Schedule BMS-TMS_BOQ_Copy of Copy of MEAS SHEET OF- ARCH-SHIKHA" xfId="99"/>
    <cellStyle name="_06  E - Pricing Schedule BMS-TMS_BOQ_Copy of MEAS SHEET OF- ARCH-kajal.." xfId="100"/>
    <cellStyle name="_06  E - Pricing Schedule BMS-TMS_BOQ_Copy of MEAS SHEET OF- ARCH-SK" xfId="101"/>
    <cellStyle name="_06  E - Pricing Schedule BMS-TMS_BOQ_DRAFT BOQ " xfId="102"/>
    <cellStyle name="_06  E - Pricing Schedule BMS-TMS_BOQ_DRAFT BOQ-STRL CIVIL &amp; FINISHING WORK-BLOCK D18-25.11.11" xfId="103"/>
    <cellStyle name="_06  E - Pricing Schedule BMS-TMS_BOQ_DRAFT-EST-CIVIL-05.11.11" xfId="104"/>
    <cellStyle name="_06  E - Pricing Schedule BMS-TMS_BOQ_Final BOQ-SEMINAR HALL" xfId="105"/>
    <cellStyle name="_06  E - Pricing Schedule BMS-TMS_BOQ_FINAL MEAS SHEET OF-ARCHI-MDP HOSTEL -BL -" xfId="106"/>
    <cellStyle name="_06  E - Pricing Schedule BMS-TMS_BOQ_landscape - nsg" xfId="107"/>
    <cellStyle name="_06  E - Pricing Schedule BMS-TMS_BOQ_MBA COLLAGE-CCBA ARCH" xfId="108"/>
    <cellStyle name="_06  E - Pricing Schedule BMS-TMS_BOQ_MEAS SHEET OF- ARCH - Lower Ground floor" xfId="109"/>
    <cellStyle name="_06  E - Pricing Schedule BMS-TMS_BOQ_MEAS SHEET OF- ARCH- Chaitali" xfId="110"/>
    <cellStyle name="_06  E - Pricing Schedule BMS-TMS_BOQ_MEAS SHEET OF- ARCH-25-12-2010-heena...." xfId="111"/>
    <cellStyle name="_06  E - Pricing Schedule BMS-TMS_BOQ_MEAS SHEET OF- ARCH-ANKITA " xfId="112"/>
    <cellStyle name="_06  E - Pricing Schedule BMS-TMS_BOQ_MEAS SHEET OF- ARCH-Ankita-19.10.2011 - Final-CHECK" xfId="113"/>
    <cellStyle name="_06  E - Pricing Schedule BMS-TMS_BOQ_MEAS SHEET OF- ARCH-kajal.." xfId="114"/>
    <cellStyle name="_06  E - Pricing Schedule BMS-TMS_BOQ_MEAS SHEET OF- ARCH-MP" xfId="115"/>
    <cellStyle name="_06  E - Pricing Schedule BMS-TMS_BOQ_MEAS SHEET OF- ARCH-priyanka." xfId="116"/>
    <cellStyle name="_06  E - Pricing Schedule BMS-TMS_BOQ_MEAS SHEET OF BLOCK - C- ALL - MP -CHK" xfId="117"/>
    <cellStyle name="_06  E - Pricing Schedule BMS-TMS_BOQ_MEAS SHEET OF FLOORING 08-07-2011-Mitali" xfId="118"/>
    <cellStyle name="_06  E - Pricing Schedule BMS-TMS_BOQ_MEAS SHEET OF Joinary Block C -- VK" xfId="119"/>
    <cellStyle name="_06  E - Pricing Schedule BMS-TMS_BOQ_MEAS SHEET OF Masonary 08-07-11 - Ankita" xfId="120"/>
    <cellStyle name="_06  E - Pricing Schedule BMS-TMS_BOQ_MEAS SHEET OF- Mitali" xfId="121"/>
    <cellStyle name="_06  E - Pricing Schedule BMS-TMS_BOQ_MEAS SHEET OF RCC - 05-05-12 - VK" xfId="122"/>
    <cellStyle name="_06  E - Pricing Schedule BMS-TMS_BOQ_MEAS SHEET OF RCC CLASS ROOM 1-PREKSHA-16.3.2012" xfId="123"/>
    <cellStyle name="_06  E - Pricing Schedule BMS-TMS_BOQ_MEAS SHEET OF RCC CLASS ROOM 2-PREKSHA-16.3.2012" xfId="124"/>
    <cellStyle name="_06  E - Pricing Schedule BMS-TMS_BOQ_MEAS SHEET OF RCC FOR Admin - 19-03-12 - ANKITA" xfId="125"/>
    <cellStyle name="_06  E - Pricing Schedule BMS-TMS_BOQ_MEAS SHEET OF RCC FOR LAB-1 - 16-03-12 - ANKITA" xfId="126"/>
    <cellStyle name="_06  E - Pricing Schedule BMS-TMS_BOQ_MEAS SHEET OF RCC FOR LAB-2 - 16-03-12 - ANKITA" xfId="127"/>
    <cellStyle name="_06  E - Pricing Schedule BMS-TMS_BOQ_MEAS SHEET OF RCC FOR MDP HOSTEL - 06.06.11-JRP" xfId="128"/>
    <cellStyle name="_06  E - Pricing Schedule BMS-TMS_BOQ_MEAS SHEET OF RCC FOR Seminar block - 16-03-12 - ANKITA" xfId="129"/>
    <cellStyle name="_06  E - Pricing Schedule BMS-TMS_BOQ_MEAS SHEET OF RCC FOR Toilet - 19-03-12 - ANKITA" xfId="130"/>
    <cellStyle name="_06  E - Pricing Schedule BMS-TMS_BOQ_MEAS SHEET OF RCC FOR Watertank - 26-03-12 - ANKITA" xfId="131"/>
    <cellStyle name="_06  E - Pricing Schedule BMS-TMS_BOQ_MEAS SHEET OF RCC FOR Workshop - 26-03-12 - ANKITA" xfId="132"/>
    <cellStyle name="_06  E - Pricing Schedule BMS-TMS_BOQ_MEAS SHEET OF STRL CIVIL BLOCK D18-18.11.11-SJU.xls - CHK" xfId="133"/>
    <cellStyle name="_06  E - Pricing Schedule BMS-TMS_BOQ_MEAS SHEET OF STRUCTURAL WORK" xfId="134"/>
    <cellStyle name="_06  E - Pricing Schedule BMS-TMS_BOQ_MEAS SHEET OF-R.C.C. (M) (28-01-12)(Foundation) - chk" xfId="135"/>
    <cellStyle name="_06  E - Pricing Schedule BMS-TMS_BOQ_Meas Sheet of-stru-STAFF QUARTER-kajal" xfId="136"/>
    <cellStyle name="_06  E - Pricing Schedule BMS-TMS_BOQ_Meas-sheet of Arch-workshop avdhi" xfId="137"/>
    <cellStyle name="_06  E - Pricing Schedule BMS-TMS_BOQ_Measurement" xfId="138"/>
    <cellStyle name="_06  E - Pricing Schedule BMS-TMS_BOQ_MEASUREMENT SHEET FINAL - SHINU" xfId="139"/>
    <cellStyle name="_06  E - Pricing Schedule BMS-TMS_BOQ_MEASUREMENT SHEET FINNAL - SHINU" xfId="140"/>
    <cellStyle name="_06  E - Pricing Schedule BMS-TMS_BOQ_MEASUREMENT SHEET -Plaster At Guest House- Chaitali" xfId="141"/>
    <cellStyle name="_06  E - Pricing Schedule BMS-TMS_BOQ_MEASURMENT-CIVIL-R1 shinu" xfId="142"/>
    <cellStyle name="_06  E - Pricing Schedule BMS-TMS_BOQ_Miscellaneous work" xfId="143"/>
    <cellStyle name="_06  E - Pricing Schedule BMS-TMS_BOQ_Partition" xfId="144"/>
    <cellStyle name="_06  E - Pricing Schedule BMS-TMS_BOQ_RESI. FIN BOQ - D18" xfId="145"/>
    <cellStyle name="_06  E - Pricing Schedule BMS-TMS_BOQ_REVISED ESTIMATE -29.09.11" xfId="146"/>
    <cellStyle name="_06  E - Pricing Schedule BMS-TMS_BOQ_Sez_Boq_Superstructure part-FORMATED" xfId="147"/>
    <cellStyle name="_06  E - Pricing Schedule BMS-TMS_BOQ_Sez_Boq_Superstructure part-FORMATED 2" xfId="148"/>
    <cellStyle name="_06  E - Pricing Schedule BMS-TMS_BOQ_Sez_Boq_Superstructure part-FORMATED_ESTIMATE-07.11.11" xfId="149"/>
    <cellStyle name="_06  E - Pricing Schedule BMS-TMS_BOQ_Sez_Boq_Superstructure part-FORMATED_ESTIMATE-07.11.11 2" xfId="150"/>
    <cellStyle name="_06  E - Pricing Schedule BMS-TMS_BOQ_Steel truss-Dharmendra" xfId="151"/>
    <cellStyle name="_06  E - Pricing Schedule BMS-TMS_BOQ-STORM WATER DRAIN -20.03.12" xfId="152"/>
    <cellStyle name="_06  E - Pricing Schedule BMS-TMS_BOQ-SUMMARY" xfId="153"/>
    <cellStyle name="_06  E - Pricing Schedule BMS-TMS_CIVIL FINISHES-QC1-BOQ" xfId="154"/>
    <cellStyle name="_06  E - Pricing Schedule BMS-TMS_Copy of Copy of MEAS SHEET OF- ARCH-SHIKHA" xfId="155"/>
    <cellStyle name="_06  E - Pricing Schedule BMS-TMS_Copy of MEAS SHEET OF- ARCH-kajal.." xfId="156"/>
    <cellStyle name="_06  E - Pricing Schedule BMS-TMS_Copy of MEAS SHEET OF- ARCH-SK" xfId="157"/>
    <cellStyle name="_06  E - Pricing Schedule BMS-TMS_DRAFT BOQ " xfId="158"/>
    <cellStyle name="_06  E - Pricing Schedule BMS-TMS_DRAFT BOQ _1" xfId="159"/>
    <cellStyle name="_06  E - Pricing Schedule BMS-TMS_DRAFT BOQ-10.11.11" xfId="160"/>
    <cellStyle name="_06  E - Pricing Schedule BMS-TMS_DRAFT BOQ-COMM-FIN-31.05.11-REV" xfId="161"/>
    <cellStyle name="_06  E - Pricing Schedule BMS-TMS_DRAFT BOQ-ROAD WORK-13.03.12-TO AHC" xfId="162"/>
    <cellStyle name="_06  E - Pricing Schedule BMS-TMS_DRAFT BOQ-STRL CIVIL &amp; FINISHING WORK-BLOCK D18-25.11.11" xfId="163"/>
    <cellStyle name="_06  E - Pricing Schedule BMS-TMS_DRAFT BOQ-STRUCTURAL CIVIL WORK-18.06.12" xfId="164"/>
    <cellStyle name="_06  E - Pricing Schedule BMS-TMS_DRAFT-EST-CIVIL-05.11.11" xfId="165"/>
    <cellStyle name="_06  E - Pricing Schedule BMS-TMS_EST-CLUB" xfId="166"/>
    <cellStyle name="_06  E - Pricing Schedule BMS-TMS_ESTIMATE" xfId="167"/>
    <cellStyle name="_06  E - Pricing Schedule BMS-TMS_ESTIMATE-15.03.11-OPTION-2" xfId="168"/>
    <cellStyle name="_06  E - Pricing Schedule BMS-TMS_ESTIMATE-FRONT BOUNDARY WALL" xfId="169"/>
    <cellStyle name="_06  E - Pricing Schedule BMS-TMS_ESTIMATE-OPTION-2" xfId="170"/>
    <cellStyle name="_06  E - Pricing Schedule BMS-TMS_ESTIMATE-VILLA TYPE A-B-C-05-07-2010-As per ABD" xfId="171"/>
    <cellStyle name="_06  E - Pricing Schedule BMS-TMS_EST-ROAD WORK-02.09.11-TO PROZONE" xfId="172"/>
    <cellStyle name="_06  E - Pricing Schedule BMS-TMS_EST-SAMPLE FLAT" xfId="173"/>
    <cellStyle name="_06  E - Pricing Schedule BMS-TMS_Final BOQ-SEMINAR HALL" xfId="174"/>
    <cellStyle name="_06  E - Pricing Schedule BMS-TMS_FINAL MEAS SHEET OF-ARCHI-MDP HOSTEL -BL -" xfId="175"/>
    <cellStyle name="_06  E - Pricing Schedule BMS-TMS_FINAL-DE-RGIPT-12.02.2010-WITH RA MKT-1 April-A-Dt.27-01-11" xfId="176"/>
    <cellStyle name="_06  E - Pricing Schedule BMS-TMS_landscape - nsg" xfId="177"/>
    <cellStyle name="_06  E - Pricing Schedule BMS-TMS_MBA COLLAGE-CCBA ARCH" xfId="178"/>
    <cellStyle name="_06  E - Pricing Schedule BMS-TMS_Meas of arch &amp; rcc" xfId="179"/>
    <cellStyle name="_06  E - Pricing Schedule BMS-TMS_MEAS SHEET -- JOINARY" xfId="180"/>
    <cellStyle name="_06  E - Pricing Schedule BMS-TMS_MEAS SHEET OF- ARCH - Lower Ground floor" xfId="181"/>
    <cellStyle name="_06  E - Pricing Schedule BMS-TMS_MEAS SHEET OF ARCH -24-9-2011" xfId="182"/>
    <cellStyle name="_06  E - Pricing Schedule BMS-TMS_MEAS SHEET OF- ARCH- Chaitali" xfId="183"/>
    <cellStyle name="_06  E - Pricing Schedule BMS-TMS_MEAS SHEET OF- ARCH-25-12-2010-heena...." xfId="184"/>
    <cellStyle name="_06  E - Pricing Schedule BMS-TMS_MEAS SHEET OF- ARCH-ANKITA " xfId="185"/>
    <cellStyle name="_06  E - Pricing Schedule BMS-TMS_MEAS SHEET OF- ARCH-Ankita-19.10.2011 - Final-CHECK" xfId="186"/>
    <cellStyle name="_06  E - Pricing Schedule BMS-TMS_MEAS SHEET OF- ARCH-kajal.." xfId="187"/>
    <cellStyle name="_06  E - Pricing Schedule BMS-TMS_MEAS SHEET OF- ARCH-MP" xfId="188"/>
    <cellStyle name="_06  E - Pricing Schedule BMS-TMS_MEAS SHEET OF- ARCH-priyanka." xfId="189"/>
    <cellStyle name="_06  E - Pricing Schedule BMS-TMS_MEAS SHEET OF BLOCK - C- ALL - MP -CHK" xfId="190"/>
    <cellStyle name="_06  E - Pricing Schedule BMS-TMS_MEAS SHEET OF FLOORING 08-07-2011-Mitali" xfId="191"/>
    <cellStyle name="_06  E - Pricing Schedule BMS-TMS_MEAS SHEET OF- Flooring-(06-8-11)-Neha" xfId="192"/>
    <cellStyle name="_06  E - Pricing Schedule BMS-TMS_MEAS SHEET OF Joinary Block C -- VK" xfId="193"/>
    <cellStyle name="_06  E - Pricing Schedule BMS-TMS_MEAS SHEET OF Masonary 08-07-11 - Ankita" xfId="194"/>
    <cellStyle name="_06  E - Pricing Schedule BMS-TMS_MEAS SHEET OF- Mitali" xfId="195"/>
    <cellStyle name="_06  E - Pricing Schedule BMS-TMS_MEAS SHEET OF RCC - 05-05-12 - VK" xfId="196"/>
    <cellStyle name="_06  E - Pricing Schedule BMS-TMS_MEAS SHEET OF RCC CLASS ROOM 1-PREKSHA-16.3.2012" xfId="197"/>
    <cellStyle name="_06  E - Pricing Schedule BMS-TMS_MEAS SHEET OF RCC CLASS ROOM 2-PREKSHA-16.3.2012" xfId="198"/>
    <cellStyle name="_06  E - Pricing Schedule BMS-TMS_MEAS SHEET OF RCC FOR Admin - 19-03-12 - ANKITA" xfId="199"/>
    <cellStyle name="_06  E - Pricing Schedule BMS-TMS_MEAS SHEET OF RCC FOR LAB-1 - 16-03-12 - ANKITA" xfId="200"/>
    <cellStyle name="_06  E - Pricing Schedule BMS-TMS_MEAS SHEET OF RCC FOR LAB-2 - 16-03-12 - ANKITA" xfId="201"/>
    <cellStyle name="_06  E - Pricing Schedule BMS-TMS_MEAS SHEET OF RCC FOR MDP HOSTEL - 06.06.11-JRP" xfId="202"/>
    <cellStyle name="_06  E - Pricing Schedule BMS-TMS_MEAS SHEET OF RCC FOR Seminar block - 16-03-12 - ANKITA" xfId="203"/>
    <cellStyle name="_06  E - Pricing Schedule BMS-TMS_MEAS SHEET OF RCC FOR Toilet - 19-03-12 - ANKITA" xfId="204"/>
    <cellStyle name="_06  E - Pricing Schedule BMS-TMS_MEAS SHEET OF RCC FOR Watertank - 26-03-12 - ANKITA" xfId="205"/>
    <cellStyle name="_06  E - Pricing Schedule BMS-TMS_MEAS SHEET OF RCC FOR Workshop - 26-03-12 - ANKITA" xfId="206"/>
    <cellStyle name="_06  E - Pricing Schedule BMS-TMS_MEAS SHEET Of SIX FLOOR WOODEN FLOORING- PREKSHA-RE WRITE FOR FLOORING" xfId="207"/>
    <cellStyle name="_06  E - Pricing Schedule BMS-TMS_MEAS SHEET OF STRL CIVIL BLOCK D18-18.11.11-SJU.xls - CHK" xfId="208"/>
    <cellStyle name="_06  E - Pricing Schedule BMS-TMS_MEAS SHEET OF STRUCTURAL WORK" xfId="209"/>
    <cellStyle name="_06  E - Pricing Schedule BMS-TMS_MEAS SHEET OF TOWER-2 - ARCH-Residental-(24-05-12)(N)" xfId="210"/>
    <cellStyle name="_06  E - Pricing Schedule BMS-TMS_MEAS SHEET OF TOWER-3 - ARCH-Residental- 7-6-2012-MP" xfId="211"/>
    <cellStyle name="_06  E - Pricing Schedule BMS-TMS_MEAS SHEET OF-MITTAL-KOREGOAN-PARK (Joinery)-(12-07-11)(M)" xfId="212"/>
    <cellStyle name="_06  E - Pricing Schedule BMS-TMS_MEAS SHEET OF-R.C.C. (M) (28-01-12)(Foundation) - chk" xfId="213"/>
    <cellStyle name="_06  E - Pricing Schedule BMS-TMS_Meas Sheet of-stru-STAFF QUARTER-kajal" xfId="214"/>
    <cellStyle name="_06  E - Pricing Schedule BMS-TMS_MEAS SHEET OF-T-1-07-06-2012" xfId="215"/>
    <cellStyle name="_06  E - Pricing Schedule BMS-TMS_Meas. Sheet Of R.C.C. (07-06-12)(M.)(Tower - 2)" xfId="216"/>
    <cellStyle name="_06  E - Pricing Schedule BMS-TMS_Meas. Sheet Of R.C.C. (07-06-12)(M.)(Tower- 1)" xfId="217"/>
    <cellStyle name="_06  E - Pricing Schedule BMS-TMS_Meas. Sheet Of R.C.C. (13-06-12)(M)(basement)" xfId="218"/>
    <cellStyle name="_06  E - Pricing Schedule BMS-TMS_Meas. Sheet Of R.C.C.Tower 3-(9.06.12)-N" xfId="219"/>
    <cellStyle name="_06  E - Pricing Schedule BMS-TMS_Meas. Sheet Of R.C.C-22.06.12-Tower 3" xfId="220"/>
    <cellStyle name="_06  E - Pricing Schedule BMS-TMS_MEAS.-OR'S (G+1) (3 QTRS.)" xfId="221"/>
    <cellStyle name="_06  E - Pricing Schedule BMS-TMS_MEAS.-OR'S (G+2) (6 QTRS.)" xfId="222"/>
    <cellStyle name="_06  E - Pricing Schedule BMS-TMS_MEAS-BOYS HOSTEL-RCC" xfId="223"/>
    <cellStyle name="_06  E - Pricing Schedule BMS-TMS_MEAS-FACULTY HOUSE-16.04.10-A" xfId="224"/>
    <cellStyle name="_06  E - Pricing Schedule BMS-TMS_MEAS-masonry-Ankita" xfId="225"/>
    <cellStyle name="_06  E - Pricing Schedule BMS-TMS_MEAS-RAJIV GANDHI PLAZA (2)" xfId="226"/>
    <cellStyle name="_06  E - Pricing Schedule BMS-TMS_MEAS-RCC-(Block-A) - Chk.Nv(21.07.11)" xfId="227"/>
    <cellStyle name="_06  E - Pricing Schedule BMS-TMS_MEAS-RCC...25-5-11-CSR" xfId="228"/>
    <cellStyle name="_06  E - Pricing Schedule BMS-TMS_MEAS-RCC-03.09.11-B" xfId="229"/>
    <cellStyle name="_06  E - Pricing Schedule BMS-TMS_MEAS-RCC-25.03.10-SSU" xfId="230"/>
    <cellStyle name="_06  E - Pricing Schedule BMS-TMS_MEAS-RCC-5-7-11" xfId="231"/>
    <cellStyle name="_06  E - Pricing Schedule BMS-TMS_MEASS SHEET OF PARTITION WALL -5 TH FLOORmitali-RE WRITE FOR FLOORING" xfId="232"/>
    <cellStyle name="_06  E - Pricing Schedule BMS-TMS_Meas-sheet of Arch-workshop avdhi" xfId="233"/>
    <cellStyle name="_06  E - Pricing Schedule BMS-TMS_MEAS-SHOPING-17.04.10" xfId="234"/>
    <cellStyle name="_06  E - Pricing Schedule BMS-TMS_Measurement" xfId="235"/>
    <cellStyle name="_06  E - Pricing Schedule BMS-TMS_MEASUREMENT SHEET - ARCH - Priyanka" xfId="236"/>
    <cellStyle name="_06  E - Pricing Schedule BMS-TMS_MEASUREMENT SHEET - ARCH-05.04.10" xfId="237"/>
    <cellStyle name="_06  E - Pricing Schedule BMS-TMS_MEASUREMENT SHEET FINAL - SHINU" xfId="238"/>
    <cellStyle name="_06  E - Pricing Schedule BMS-TMS_MEASUREMENT SHEET FINNAL - SHINU" xfId="239"/>
    <cellStyle name="_06  E - Pricing Schedule BMS-TMS_MEASUREMENT SHEET -Plaster At Guest House- Chaitali" xfId="240"/>
    <cellStyle name="_06  E - Pricing Schedule BMS-TMS_Measurement_BOQ" xfId="241"/>
    <cellStyle name="_06  E - Pricing Schedule BMS-TMS_Measurement_MEAS SHEET -- JOINARY" xfId="242"/>
    <cellStyle name="_06  E - Pricing Schedule BMS-TMS_MEASUREMENT-EXTERNAL DEVL" xfId="243"/>
    <cellStyle name="_06  E - Pricing Schedule BMS-TMS_MEASURMENT-CIVIL-R1 shinu" xfId="244"/>
    <cellStyle name="_06  E - Pricing Schedule BMS-TMS_Miscellaneous work" xfId="245"/>
    <cellStyle name="_06  E - Pricing Schedule BMS-TMS_painting" xfId="246"/>
    <cellStyle name="_06  E - Pricing Schedule BMS-TMS_Partition" xfId="247"/>
    <cellStyle name="_06  E - Pricing Schedule BMS-TMS_PRELIMINARY TOTAL ESTIMATE - R1" xfId="248"/>
    <cellStyle name="_06  E - Pricing Schedule BMS-TMS_PRELIMINARY TOTAL ESTIMATE - R2-11.01.11" xfId="249"/>
    <cellStyle name="_06  E - Pricing Schedule BMS-TMS_RA-MKT" xfId="250"/>
    <cellStyle name="_06  E - Pricing Schedule BMS-TMS_RCC -MAJOR- G+1)" xfId="251"/>
    <cellStyle name="_06  E - Pricing Schedule BMS-TMS_RCC -MAJOR- G+1)_2 BHK" xfId="252"/>
    <cellStyle name="_06  E - Pricing Schedule BMS-TMS_RCC -MAJOR- G+1)_5th FLOOR" xfId="253"/>
    <cellStyle name="_06  E - Pricing Schedule BMS-TMS_RCC -MAJOR- G+1)_ALL WORK" xfId="254"/>
    <cellStyle name="_06  E - Pricing Schedule BMS-TMS_RCC -MAJOR- G+1)_ARCH-Office" xfId="255"/>
    <cellStyle name="_06  E - Pricing Schedule BMS-TMS_RCC -MAJOR- G+1)_ARCH-Office_1" xfId="256"/>
    <cellStyle name="_06  E - Pricing Schedule BMS-TMS_RCC -MAJOR- G+1)_Assumption" xfId="257"/>
    <cellStyle name="_06  E - Pricing Schedule BMS-TMS_RCC -MAJOR- G+1)_BOQ" xfId="258"/>
    <cellStyle name="_06  E - Pricing Schedule BMS-TMS_RCC -MAJOR- G+1)_BOQ_1" xfId="259"/>
    <cellStyle name="_06  E - Pricing Schedule BMS-TMS_RCC -MAJOR- G+1)_BOQ_Assumption" xfId="260"/>
    <cellStyle name="_06  E - Pricing Schedule BMS-TMS_RCC -MAJOR- G+1)_BOQ_RESI. FIN BOQ - D18" xfId="261"/>
    <cellStyle name="_06  E - Pricing Schedule BMS-TMS_RCC -MAJOR- G+1)_BOQ-SUMMARY" xfId="262"/>
    <cellStyle name="_06  E - Pricing Schedule BMS-TMS_RCC -MAJOR- G+1)_CIVIL FINISHES-QC1-BOQ" xfId="263"/>
    <cellStyle name="_06  E - Pricing Schedule BMS-TMS_RCC -MAJOR- G+1)_Copy of Copy of MEAS SHEET OF- ARCH-SHIKHA" xfId="264"/>
    <cellStyle name="_06  E - Pricing Schedule BMS-TMS_RCC -MAJOR- G+1)_Copy of MEAS SHEET OF- ARCH-kajal.." xfId="265"/>
    <cellStyle name="_06  E - Pricing Schedule BMS-TMS_RCC -MAJOR- G+1)_Copy of MEAS SHEET OF- ARCH-SK" xfId="266"/>
    <cellStyle name="_06  E - Pricing Schedule BMS-TMS_RCC -MAJOR- G+1)_DRAFT BOQ " xfId="267"/>
    <cellStyle name="_06  E - Pricing Schedule BMS-TMS_RCC -MAJOR- G+1)_DRAFT BOQ-CIVIL WORK-BLOCK D18-18.11.11" xfId="268"/>
    <cellStyle name="_06  E - Pricing Schedule BMS-TMS_RCC -MAJOR- G+1)_DRAFT BOQ-COMM-FIN-31.05.11-REV" xfId="269"/>
    <cellStyle name="_06  E - Pricing Schedule BMS-TMS_RCC -MAJOR- G+1)_DRAFT BOQ-FINISHES-BLOCK D18-21.11.11" xfId="270"/>
    <cellStyle name="_06  E - Pricing Schedule BMS-TMS_RCC -MAJOR- G+1)_DRAFT BOQ-STRL CIVIL &amp; FINISHING WORK-BLOCK D18-25.11.11" xfId="271"/>
    <cellStyle name="_06  E - Pricing Schedule BMS-TMS_RCC -MAJOR- G+1)_DRAFT-EST-CIVIL-05.11.11" xfId="272"/>
    <cellStyle name="_06  E - Pricing Schedule BMS-TMS_RCC -MAJOR- G+1)_ESTIMATE-15.03.11-OPTION-2" xfId="273"/>
    <cellStyle name="_06  E - Pricing Schedule BMS-TMS_RCC -MAJOR- G+1)_Final BOQ-SEMINAR HALL" xfId="274"/>
    <cellStyle name="_06  E - Pricing Schedule BMS-TMS_RCC -MAJOR- G+1)_FINAL MEAS SHEET OF-ARCHI-MDP HOSTEL -BL -" xfId="275"/>
    <cellStyle name="_06  E - Pricing Schedule BMS-TMS_RCC -MAJOR- G+1)_landscape - nsg" xfId="276"/>
    <cellStyle name="_06  E - Pricing Schedule BMS-TMS_RCC -MAJOR- G+1)_MBA COLLAGE-CCBA ARCH" xfId="277"/>
    <cellStyle name="_06  E - Pricing Schedule BMS-TMS_RCC -MAJOR- G+1)_MEAS SHEET OF- ARCH - Lower Ground floor" xfId="278"/>
    <cellStyle name="_06  E - Pricing Schedule BMS-TMS_RCC -MAJOR- G+1)_MEAS SHEET OF- ARCH- Chaitali" xfId="279"/>
    <cellStyle name="_06  E - Pricing Schedule BMS-TMS_RCC -MAJOR- G+1)_MEAS SHEET OF- ARCH-25-12-2010-heena...." xfId="280"/>
    <cellStyle name="_06  E - Pricing Schedule BMS-TMS_RCC -MAJOR- G+1)_MEAS SHEET OF- ARCH-5th floor-manisha" xfId="281"/>
    <cellStyle name="_06  E - Pricing Schedule BMS-TMS_RCC -MAJOR- G+1)_MEAS SHEET OF- ARCH-ANKITA " xfId="282"/>
    <cellStyle name="_06  E - Pricing Schedule BMS-TMS_RCC -MAJOR- G+1)_MEAS SHEET OF- ARCH-Ankita-19.10.2011 - Final-CHECK" xfId="283"/>
    <cellStyle name="_06  E - Pricing Schedule BMS-TMS_RCC -MAJOR- G+1)_MEAS SHEET OF- ARCH-kajal.." xfId="284"/>
    <cellStyle name="_06  E - Pricing Schedule BMS-TMS_RCC -MAJOR- G+1)_MEAS SHEET OF- ARCH-MP" xfId="285"/>
    <cellStyle name="_06  E - Pricing Schedule BMS-TMS_RCC -MAJOR- G+1)_MEAS SHEET OF- ARCH-priyanka." xfId="286"/>
    <cellStyle name="_06  E - Pricing Schedule BMS-TMS_RCC -MAJOR- G+1)_MEAS SHEET OF BLOCK - C- ALL - MP -CHK" xfId="287"/>
    <cellStyle name="_06  E - Pricing Schedule BMS-TMS_RCC -MAJOR- G+1)_MEAS SHEET OF FLOORING 08-07-2011-Mitali" xfId="288"/>
    <cellStyle name="_06  E - Pricing Schedule BMS-TMS_RCC -MAJOR- G+1)_MEAS SHEET OF Joinary Block C -- VK" xfId="289"/>
    <cellStyle name="_06  E - Pricing Schedule BMS-TMS_RCC -MAJOR- G+1)_MEAS SHEET OF Masonary 08-07-11 - Ankita" xfId="290"/>
    <cellStyle name="_06  E - Pricing Schedule BMS-TMS_RCC -MAJOR- G+1)_MEAS SHEET OF- Mitali" xfId="291"/>
    <cellStyle name="_06  E - Pricing Schedule BMS-TMS_RCC -MAJOR- G+1)_MEAS SHEET OF RCC - 05-05-12 - VK" xfId="292"/>
    <cellStyle name="_06  E - Pricing Schedule BMS-TMS_RCC -MAJOR- G+1)_MEAS SHEET OF RCC CLASS ROOM 1-PREKSHA-16.3.2012" xfId="293"/>
    <cellStyle name="_06  E - Pricing Schedule BMS-TMS_RCC -MAJOR- G+1)_MEAS SHEET OF RCC CLASS ROOM 2-PREKSHA-16.3.2012" xfId="294"/>
    <cellStyle name="_06  E - Pricing Schedule BMS-TMS_RCC -MAJOR- G+1)_MEAS SHEET OF RCC FOR 1.5BHK-19.10.11-JRP" xfId="295"/>
    <cellStyle name="_06  E - Pricing Schedule BMS-TMS_RCC -MAJOR- G+1)_MEAS SHEET OF RCC FOR 2BHK-19.10.11- VK.- CHK xls" xfId="296"/>
    <cellStyle name="_06  E - Pricing Schedule BMS-TMS_RCC -MAJOR- G+1)_MEAS SHEET OF RCC FOR 3BHK-21.10.11-Cha chk preksha" xfId="297"/>
    <cellStyle name="_06  E - Pricing Schedule BMS-TMS_RCC -MAJOR- G+1)_MEAS SHEET OF RCC FOR Admin - 19-03-12 - ANKITA" xfId="298"/>
    <cellStyle name="_06  E - Pricing Schedule BMS-TMS_RCC -MAJOR- G+1)_MEAS SHEET OF RCC FOR LAB-1 - 16-03-12 - ANKITA" xfId="299"/>
    <cellStyle name="_06  E - Pricing Schedule BMS-TMS_RCC -MAJOR- G+1)_MEAS SHEET OF RCC FOR LAB-2 - 16-03-12 - ANKITA" xfId="300"/>
    <cellStyle name="_06  E - Pricing Schedule BMS-TMS_RCC -MAJOR- G+1)_MEAS SHEET OF RCC FOR MDP HOSTEL - 06.06.11-JRP" xfId="301"/>
    <cellStyle name="_06  E - Pricing Schedule BMS-TMS_RCC -MAJOR- G+1)_MEAS SHEET OF RCC FOR Seminar block - 16-03-12 - ANKITA" xfId="302"/>
    <cellStyle name="_06  E - Pricing Schedule BMS-TMS_RCC -MAJOR- G+1)_MEAS SHEET OF RCC FOR Toilet - 19-03-12 - ANKITA" xfId="303"/>
    <cellStyle name="_06  E - Pricing Schedule BMS-TMS_RCC -MAJOR- G+1)_MEAS SHEET OF RCC FOR Watertank - 26-03-12 - ANKITA" xfId="304"/>
    <cellStyle name="_06  E - Pricing Schedule BMS-TMS_RCC -MAJOR- G+1)_MEAS SHEET OF RCC FOR Workshop - 26-03-12 - ANKITA" xfId="305"/>
    <cellStyle name="_06  E - Pricing Schedule BMS-TMS_RCC -MAJOR- G+1)_MEAS SHEET OF STRL CIVIL BLOCK D18-18.11.11-SJU.xls - CHK" xfId="306"/>
    <cellStyle name="_06  E - Pricing Schedule BMS-TMS_RCC -MAJOR- G+1)_MEAS SHEET OF STRUCTURAL WORK" xfId="307"/>
    <cellStyle name="_06  E - Pricing Schedule BMS-TMS_RCC -MAJOR- G+1)_MEAS SHEET OF-R.C.C. (M) (28-01-12)(Foundation) - chk" xfId="308"/>
    <cellStyle name="_06  E - Pricing Schedule BMS-TMS_RCC -MAJOR- G+1)_Meas Sheet of-stru-STAFF QUARTER-kajal" xfId="309"/>
    <cellStyle name="_06  E - Pricing Schedule BMS-TMS_RCC -MAJOR- G+1)_Meas-sheet of Arch-workshop avdhi" xfId="310"/>
    <cellStyle name="_06  E - Pricing Schedule BMS-TMS_RCC -MAJOR- G+1)_Measurement" xfId="311"/>
    <cellStyle name="_06  E - Pricing Schedule BMS-TMS_RCC -MAJOR- G+1)_MEASUREMENT SHEET FINAL - SHINU" xfId="312"/>
    <cellStyle name="_06  E - Pricing Schedule BMS-TMS_RCC -MAJOR- G+1)_MEASUREMENT SHEET FINNAL - SHINU" xfId="313"/>
    <cellStyle name="_06  E - Pricing Schedule BMS-TMS_RCC -MAJOR- G+1)_MEASUREMENT SHEET -Plaster At Guest House- Chaitali" xfId="314"/>
    <cellStyle name="_06  E - Pricing Schedule BMS-TMS_RCC -MAJOR- G+1)_MEASURMENT-CIVIL-R1 shinu" xfId="315"/>
    <cellStyle name="_06  E - Pricing Schedule BMS-TMS_RCC -MAJOR- G+1)_Miscellaneous work" xfId="316"/>
    <cellStyle name="_06  E - Pricing Schedule BMS-TMS_RCC -MAJOR- G+1)_painting" xfId="317"/>
    <cellStyle name="_06  E - Pricing Schedule BMS-TMS_RCC -MAJOR- G+1)_Partition" xfId="318"/>
    <cellStyle name="_06  E - Pricing Schedule BMS-TMS_RCC -MAJOR- G+1)_RESI. FIN BOQ - D18" xfId="319"/>
    <cellStyle name="_06  E - Pricing Schedule BMS-TMS_RCC -MAJOR- G+1)_REV-BOQ-MAIN HOSPITA-AS PER AMENDMENT 3-30.08.10-TO UNITY" xfId="320"/>
    <cellStyle name="_06  E - Pricing Schedule BMS-TMS_RCC -MAJOR- G+1)_REV-BOQ-MAIN HOSPITA-AS PER AMENDMENT 6-01.09.10-TO UNITY" xfId="321"/>
    <cellStyle name="_06  E - Pricing Schedule BMS-TMS_RCC -MAJOR- G+1)_REVISED ESTIMATE -29.09.11" xfId="322"/>
    <cellStyle name="_06  E - Pricing Schedule BMS-TMS_RCC -MAJOR- G+1)_Sez_Boq_Superstructure part-FORMATED" xfId="323"/>
    <cellStyle name="_06  E - Pricing Schedule BMS-TMS_RCC -MAJOR- G+1)_Sez_Boq_Superstructure part-FORMATED 2" xfId="324"/>
    <cellStyle name="_06  E - Pricing Schedule BMS-TMS_RCC -MAJOR- G+1)_Sez_Boq_Superstructure part-FORMATED_ESTIMATE-07.11.11" xfId="325"/>
    <cellStyle name="_06  E - Pricing Schedule BMS-TMS_RCC -MAJOR- G+1)_Sez_Boq_Superstructure part-FORMATED_ESTIMATE-07.11.11 2" xfId="326"/>
    <cellStyle name="_06  E - Pricing Schedule BMS-TMS_RCC -MAJOR- G+1)_Steel truss-Dharmendra" xfId="327"/>
    <cellStyle name="_06  E - Pricing Schedule BMS-TMS_RESI. FIN BOQ - D18" xfId="328"/>
    <cellStyle name="_06  E - Pricing Schedule BMS-TMS_REV BOQ-COMPOUND WALL-15.03.12" xfId="329"/>
    <cellStyle name="_06  E - Pricing Schedule BMS-TMS_REV PRELIMINARY ESTIMATE-FIRE STATION-07-07-11" xfId="330"/>
    <cellStyle name="_06  E - Pricing Schedule BMS-TMS_REVISED ESTIMATE -14.06.11" xfId="331"/>
    <cellStyle name="_06  E - Pricing Schedule BMS-TMS_REVISED ESTIMATE -29.09.11" xfId="332"/>
    <cellStyle name="_06  E - Pricing Schedule BMS-TMS_REV-PRELIMINARY ESTIMATE-BPO BUILDING" xfId="333"/>
    <cellStyle name="_06  E - Pricing Schedule BMS-TMS_Sez_Boq_Superstructure part-FORMATED" xfId="334"/>
    <cellStyle name="_06  E - Pricing Schedule BMS-TMS_Sez_Boq_Superstructure part-FORMATED 2" xfId="335"/>
    <cellStyle name="_06  E - Pricing Schedule BMS-TMS_Sez_Boq_Superstructure part-FORMATED_ESTIMATE-07.11.11" xfId="336"/>
    <cellStyle name="_06  E - Pricing Schedule BMS-TMS_Sez_Boq_Superstructure part-FORMATED_ESTIMATE-07.11.11 2" xfId="337"/>
    <cellStyle name="_06  E - Pricing Schedule BMS-TMS_Steel truss-Dharmendra" xfId="338"/>
    <cellStyle name="_06  E - Pricing Schedule BMS-TMS_T. EST-BASMENT" xfId="339"/>
    <cellStyle name="_15.02.11 Internal Work _BOQ_R0-FORMATED" xfId="340"/>
    <cellStyle name="_15.02.11 Internal Work _BOQ_R0-FORMATED_Sez_Boq_Superstructure part-FORMATED" xfId="341"/>
    <cellStyle name="_6141 Adhiraj  Summary 08-03-10" xfId="342"/>
    <cellStyle name="_6227 BOQ &amp; MEA.-13.03.09" xfId="343"/>
    <cellStyle name="_6333tower1W.P.cal" xfId="344"/>
    <cellStyle name="_6340_ BOQ_MEA. 09.03.09" xfId="345"/>
    <cellStyle name="_6340_ BOQ_MEA. 09.03.09_MEAS-FACULTY HOUSE-16.04.10-A" xfId="346"/>
    <cellStyle name="_6340_ BOQ_MEA. 09.03.09_MEAS-FACULTY HOUSE-16.04.10-A_00 REV COMBINED EST-03.04.12---" xfId="347"/>
    <cellStyle name="_6340_ BOQ_MEA. 09.03.09_MEAS-FACULTY HOUSE-16.04.10-A_00-REV-ESTIMATE-04.04.12" xfId="348"/>
    <cellStyle name="_6340_ BOQ_MEA. 09.03.09_MEAS-FACULTY HOUSE-16.04.10-A_BOQ" xfId="349"/>
    <cellStyle name="_6340_ BOQ_MEA. 09.03.09_MEAS-FACULTY HOUSE-16.04.10-A_BOQ_RA-MKT" xfId="350"/>
    <cellStyle name="_6340_ BOQ_MEA. 09.03.09_MEAS-FACULTY HOUSE-16.04.10-A_BOQ_RESIDENTIAL FLOORS-30.05.12-JOINARY" xfId="351"/>
    <cellStyle name="_6340_ BOQ_MEA. 09.03.09_MEAS-FACULTY HOUSE-16.04.10-A_MEAS SHEET OF RCC - 05-05-12 - VK" xfId="352"/>
    <cellStyle name="_6340_ BOQ_MEA. 09.03.09_MEAS-FACULTY HOUSE-16.04.10-A_MEAS SHEET OF RCC - 05-05-12 - VK_RESIDENTIAL FLOORS-30.05.12-JOINARY" xfId="353"/>
    <cellStyle name="_6340_ BOQ_MEA. 09.03.09_MEAS-FACULTY HOUSE-16.04.10-A_MEAS SHEET OF RCC FOR Admin - 19-03-12 - ANKITA" xfId="354"/>
    <cellStyle name="_6340_ BOQ_MEA. 09.03.09_MEAS-FACULTY HOUSE-16.04.10-A_MEAS SHEET OF RCC FOR Admin - 19-03-12 - ANKITA_RESIDENTIAL FLOORS-30.05.12-JOINARY" xfId="355"/>
    <cellStyle name="_6340_ BOQ_MEA. 09.03.09_MEAS-FACULTY HOUSE-16.04.10-A_MEAS SHEET OF RCC FOR Toilet - 19-03-12 - ANKITA" xfId="356"/>
    <cellStyle name="_6340_ BOQ_MEA. 09.03.09_MEAS-FACULTY HOUSE-16.04.10-A_MEAS SHEET OF RCC FOR Toilet - 19-03-12 - ANKITA_RESIDENTIAL FLOORS-30.05.12-JOINARY" xfId="357"/>
    <cellStyle name="_6340_ BOQ_MEA. 09.03.09_MEAS-FACULTY HOUSE-16.04.10-A_Meas. Sheet Of R.C.C. (07-06-12)(M.)(Tower - 2)" xfId="358"/>
    <cellStyle name="_6340_ BOQ_MEA. 09.03.09_MEAS-FACULTY HOUSE-16.04.10-A_Meas. Sheet Of R.C.C. (07-06-12)(M.)(Tower - 2)_BOQ" xfId="359"/>
    <cellStyle name="_6340_ BOQ_MEA. 09.03.09_MEAS-FACULTY HOUSE-16.04.10-A_Meas. Sheet Of R.C.C. (07-06-12)(M.)(Tower - 2)_Meas. Sheet Of R.C.C-22.06.12-Tower 3" xfId="360"/>
    <cellStyle name="_6340_ BOQ_MEA. 09.03.09_MEAS-FACULTY HOUSE-16.04.10-A_Meas. Sheet Of R.C.C. (07-06-12)(M.)(Tower- 1)" xfId="361"/>
    <cellStyle name="_6340_ BOQ_MEA. 09.03.09_MEAS-FACULTY HOUSE-16.04.10-A_Meas. Sheet Of R.C.C. (07-06-12)(M.)(Tower- 1)_BOQ" xfId="362"/>
    <cellStyle name="_6340_ BOQ_MEA. 09.03.09_MEAS-FACULTY HOUSE-16.04.10-A_Meas. Sheet Of R.C.C. (07-06-12)(M.)(Tower- 1)_Meas. Sheet Of R.C.C-22.06.12-Tower 3" xfId="363"/>
    <cellStyle name="_6340_ BOQ_MEA. 09.03.09_MEAS-FACULTY HOUSE-16.04.10-A_Meas. Sheet Of R.C.C. (13-06-12)(M)(basement)" xfId="364"/>
    <cellStyle name="_6340_ BOQ_MEA. 09.03.09_MEAS-FACULTY HOUSE-16.04.10-A_Meas. Sheet Of R.C.C. (13-06-12)(M)(basement)_BOQ" xfId="365"/>
    <cellStyle name="_6340_ BOQ_MEA. 09.03.09_MEAS-FACULTY HOUSE-16.04.10-A_Meas. Sheet Of R.C.C. (13-06-12)(M)(basement)_Meas. Sheet Of R.C.C-22.06.12-Tower 3" xfId="366"/>
    <cellStyle name="_6340_ BOQ_MEA. 09.03.09_MEAS-FACULTY HOUSE-16.04.10-A_Meas. Sheet Of R.C.C.Tower 3-(9.06.12)-N" xfId="367"/>
    <cellStyle name="_6340_ BOQ_MEA. 09.03.09_MEAS-FACULTY HOUSE-16.04.10-A_Meas. Sheet Of R.C.C.Tower 3-(9.06.12)-N_BOQ" xfId="368"/>
    <cellStyle name="_6340_ BOQ_MEA. 09.03.09_MEAS-FACULTY HOUSE-16.04.10-A_Meas. Sheet Of R.C.C.Tower 3-(9.06.12)-N_Meas. Sheet Of R.C.C-22.06.12-Tower 3" xfId="369"/>
    <cellStyle name="_6340_ BOQ_MEA. 09.03.09_Sez_Boq_Superstructure part-FORMATED" xfId="370"/>
    <cellStyle name="_6520_AREA_IBIS HOTEL AT NAVI MUMBAI - 02-04-09" xfId="371"/>
    <cellStyle name="_6520_AREA_IBIS HOTEL AT NAVI MUMBAI - 02-04-09_MEAS-FACULTY HOUSE-16.04.10-A" xfId="372"/>
    <cellStyle name="_6520_AREA_IBIS HOTEL AT NAVI MUMBAI - 02-04-09_MEAS-FACULTY HOUSE-16.04.10-A_00 REV COMBINED EST-03.04.12---" xfId="373"/>
    <cellStyle name="_6520_AREA_IBIS HOTEL AT NAVI MUMBAI - 02-04-09_MEAS-FACULTY HOUSE-16.04.10-A_00-REV-ESTIMATE-04.04.12" xfId="374"/>
    <cellStyle name="_6520_AREA_IBIS HOTEL AT NAVI MUMBAI - 02-04-09_MEAS-FACULTY HOUSE-16.04.10-A_BOQ" xfId="375"/>
    <cellStyle name="_6520_AREA_IBIS HOTEL AT NAVI MUMBAI - 02-04-09_MEAS-FACULTY HOUSE-16.04.10-A_BOQ_RA-MKT" xfId="376"/>
    <cellStyle name="_6520_AREA_IBIS HOTEL AT NAVI MUMBAI - 02-04-09_MEAS-FACULTY HOUSE-16.04.10-A_BOQ_RESIDENTIAL FLOORS-30.05.12-JOINARY" xfId="377"/>
    <cellStyle name="_6520_AREA_IBIS HOTEL AT NAVI MUMBAI - 02-04-09_MEAS-FACULTY HOUSE-16.04.10-A_Meas. Sheet Of R.C.C. (07-06-12)(M.)(Tower - 2)" xfId="378"/>
    <cellStyle name="_6520_AREA_IBIS HOTEL AT NAVI MUMBAI - 02-04-09_MEAS-FACULTY HOUSE-16.04.10-A_Meas. Sheet Of R.C.C. (07-06-12)(M.)(Tower - 2)_BOQ" xfId="379"/>
    <cellStyle name="_6520_AREA_IBIS HOTEL AT NAVI MUMBAI - 02-04-09_MEAS-FACULTY HOUSE-16.04.10-A_Meas. Sheet Of R.C.C. (07-06-12)(M.)(Tower - 2)_Meas. Sheet Of R.C.C-22.06.12-Tower 3" xfId="380"/>
    <cellStyle name="_6520_AREA_IBIS HOTEL AT NAVI MUMBAI - 02-04-09_MEAS-FACULTY HOUSE-16.04.10-A_Meas. Sheet Of R.C.C. (07-06-12)(M.)(Tower- 1)" xfId="381"/>
    <cellStyle name="_6520_AREA_IBIS HOTEL AT NAVI MUMBAI - 02-04-09_MEAS-FACULTY HOUSE-16.04.10-A_Meas. Sheet Of R.C.C. (07-06-12)(M.)(Tower- 1)_BOQ" xfId="382"/>
    <cellStyle name="_6520_AREA_IBIS HOTEL AT NAVI MUMBAI - 02-04-09_MEAS-FACULTY HOUSE-16.04.10-A_Meas. Sheet Of R.C.C. (07-06-12)(M.)(Tower- 1)_Meas. Sheet Of R.C.C-22.06.12-Tower 3" xfId="383"/>
    <cellStyle name="_6520_AREA_IBIS HOTEL AT NAVI MUMBAI - 02-04-09_MEAS-FACULTY HOUSE-16.04.10-A_Meas. Sheet Of R.C.C. (13-06-12)(M)(basement)" xfId="384"/>
    <cellStyle name="_6520_AREA_IBIS HOTEL AT NAVI MUMBAI - 02-04-09_MEAS-FACULTY HOUSE-16.04.10-A_Meas. Sheet Of R.C.C. (13-06-12)(M)(basement)_BOQ" xfId="385"/>
    <cellStyle name="_6520_AREA_IBIS HOTEL AT NAVI MUMBAI - 02-04-09_MEAS-FACULTY HOUSE-16.04.10-A_Meas. Sheet Of R.C.C. (13-06-12)(M)(basement)_Meas. Sheet Of R.C.C-22.06.12-Tower 3" xfId="386"/>
    <cellStyle name="_6520_AREA_IBIS HOTEL AT NAVI MUMBAI - 02-04-09_MEAS-FACULTY HOUSE-16.04.10-A_Meas. Sheet Of R.C.C.Tower 3-(9.06.12)-N" xfId="387"/>
    <cellStyle name="_6520_AREA_IBIS HOTEL AT NAVI MUMBAI - 02-04-09_MEAS-FACULTY HOUSE-16.04.10-A_Meas. Sheet Of R.C.C.Tower 3-(9.06.12)-N_BOQ" xfId="388"/>
    <cellStyle name="_6520_AREA_IBIS HOTEL AT NAVI MUMBAI - 02-04-09_MEAS-FACULTY HOUSE-16.04.10-A_Meas. Sheet Of R.C.C.Tower 3-(9.06.12)-N_Meas. Sheet Of R.C.C-22.06.12-Tower 3" xfId="389"/>
    <cellStyle name="_6520_AREA_IBIS HOTEL AT NAVI MUMBAI - 02-04-09_Sez_Boq_Superstructure part-FORMATED" xfId="390"/>
    <cellStyle name="_analysis 06.04.06" xfId="391"/>
    <cellStyle name="_Approval status" xfId="392"/>
    <cellStyle name="_ARCH-GATE" xfId="393"/>
    <cellStyle name="_Area Statement 0705017" xfId="394"/>
    <cellStyle name="_Basic Rates" xfId="395"/>
    <cellStyle name="_BILLS OF QUANTITIS" xfId="396"/>
    <cellStyle name="_BILLS OF QUANTITIS_Sez_Boq_Superstructure part-FORMATED" xfId="397"/>
    <cellStyle name="_BLG Costing-29.08.08" xfId="398"/>
    <cellStyle name="_BLG Costing-29.08.08_Sez_Boq_Superstructure part-FORMATED" xfId="399"/>
    <cellStyle name="_BLK-EST-BUILDING 1 - DLF MUMBAI MILLS-13-10-10" xfId="400"/>
    <cellStyle name="_BLOCK EST - BASEMENT" xfId="401"/>
    <cellStyle name="_BLOCK EST - BUILDING 1" xfId="402"/>
    <cellStyle name="_BLOCK EST - BUILDING 2-TO STERLING" xfId="403"/>
    <cellStyle name="_BLOCK EST - BUILDING 3" xfId="404"/>
    <cellStyle name="_BLOCK EST - PODIUM -DLF" xfId="405"/>
    <cellStyle name="_BLOCK EST - PODIUM -MCGM" xfId="406"/>
    <cellStyle name="_BLOCK ESTIMATE-09.05.08-PHASE-II-DPA" xfId="407"/>
    <cellStyle name="_BLOCK ESTIMATE-09.05.08-PHASE-II-DPA_5th FLOOR" xfId="408"/>
    <cellStyle name="_BLOCK ESTIMATE-09.05.08-PHASE-II-DPA_ARCH MAJORs (G)" xfId="409"/>
    <cellStyle name="_BLOCK ESTIMATE-09.05.08-PHASE-II-DPA_ARCH MAJORs (G+1)-4 QTR" xfId="410"/>
    <cellStyle name="_BLOCK ESTIMATE-09.05.08-PHASE-II-DPA_ARCH OR'S (G+1) -3 QTR_" xfId="411"/>
    <cellStyle name="_BLOCK ESTIMATE-09.05.08-PHASE-II-DPA_BOQ" xfId="412"/>
    <cellStyle name="_BLOCK ESTIMATE-09.05.08-PHASE-II-DPA_BOQ OF FINISHES FOR residentialL- 21.05.11" xfId="413"/>
    <cellStyle name="_BLOCK ESTIMATE-09.05.08-PHASE-II-DPA_Copy of Copy of MEAS SHEET OF- ARCH-SHIKHA" xfId="414"/>
    <cellStyle name="_BLOCK ESTIMATE-09.05.08-PHASE-II-DPA_Copy of MEAS SHEET OF- ARCH-kajal.." xfId="415"/>
    <cellStyle name="_BLOCK ESTIMATE-09.05.08-PHASE-II-DPA_Copy of MEAS SHEET OF- ARCH-SK" xfId="416"/>
    <cellStyle name="_BLOCK ESTIMATE-09.05.08-PHASE-II-DPA_ESTIMATE-15.03.11-OPTION-2" xfId="417"/>
    <cellStyle name="_BLOCK ESTIMATE-09.05.08-PHASE-II-DPA_Final BOQ-SEMINAR HALL" xfId="418"/>
    <cellStyle name="_BLOCK ESTIMATE-09.05.08-PHASE-II-DPA_FINAL MEAS SHEET OF-ARCHI-MDP HOSTEL -BL -" xfId="419"/>
    <cellStyle name="_BLOCK ESTIMATE-09.05.08-PHASE-II-DPA_JCO's (G+1) - 3 QUARTES" xfId="420"/>
    <cellStyle name="_BLOCK ESTIMATE-09.05.08-PHASE-II-DPA_JCO's (G+1) - 3 QUARTES - FINAL ARCH &amp; STRU" xfId="421"/>
    <cellStyle name="_BLOCK ESTIMATE-09.05.08-PHASE-II-DPA_JCO's (G+1) - 4 QUARTES" xfId="422"/>
    <cellStyle name="_BLOCK ESTIMATE-09.05.08-PHASE-II-DPA_JCO's (G+2) - 6 QUARTES" xfId="423"/>
    <cellStyle name="_BLOCK ESTIMATE-09.05.08-PHASE-II-DPA_MBA COLLAGE-CCBA ARCH" xfId="424"/>
    <cellStyle name="_BLOCK ESTIMATE-09.05.08-PHASE-II-DPA_MEAS -SENIOR SAILOR -(G)" xfId="425"/>
    <cellStyle name="_BLOCK ESTIMATE-09.05.08-PHASE-II-DPA_MEAS SHEET OF- ARCH - Lower Ground floor" xfId="426"/>
    <cellStyle name="_BLOCK ESTIMATE-09.05.08-PHASE-II-DPA_MEAS SHEET OF- ARCH- Chaitali" xfId="427"/>
    <cellStyle name="_BLOCK ESTIMATE-09.05.08-PHASE-II-DPA_MEAS SHEET OF- ARCH-25-12-2010-heena...." xfId="428"/>
    <cellStyle name="_BLOCK ESTIMATE-09.05.08-PHASE-II-DPA_MEAS SHEET OF- ARCH-ANKITA " xfId="429"/>
    <cellStyle name="_BLOCK ESTIMATE-09.05.08-PHASE-II-DPA_MEAS SHEET OF- ARCH-kajal.." xfId="430"/>
    <cellStyle name="_BLOCK ESTIMATE-09.05.08-PHASE-II-DPA_MEAS SHEET OF- ARCH-MP" xfId="431"/>
    <cellStyle name="_BLOCK ESTIMATE-09.05.08-PHASE-II-DPA_MEAS SHEET OF- ARCH-priyanka." xfId="432"/>
    <cellStyle name="_BLOCK ESTIMATE-09.05.08-PHASE-II-DPA_MEAS SHEET OF- Mitali" xfId="433"/>
    <cellStyle name="_BLOCK ESTIMATE-09.05.08-PHASE-II-DPA_MEAS SHEET OF RCC FOR MDP HOSTEL - 06.06.11-JRP" xfId="434"/>
    <cellStyle name="_BLOCK ESTIMATE-09.05.08-PHASE-II-DPA_Meas Sheet of-stru-STAFF QUARTER-kajal" xfId="435"/>
    <cellStyle name="_BLOCK ESTIMATE-09.05.08-PHASE-II-DPA_MEAS.-OR'S (G+1) (3 QTRS.)" xfId="436"/>
    <cellStyle name="_BLOCK ESTIMATE-09.05.08-PHASE-II-DPA_MEAS.-OR'S (G+2) (6 QTRS.)" xfId="437"/>
    <cellStyle name="_BLOCK ESTIMATE-09.05.08-PHASE-II-DPA_MEAS_FACULTY HOUSING" xfId="438"/>
    <cellStyle name="_BLOCK ESTIMATE-09.05.08-PHASE-II-DPA_MEAS-FACULTY HOUSE-16.04.10-A" xfId="439"/>
    <cellStyle name="_BLOCK ESTIMATE-09.05.08-PHASE-II-DPA_MEAS-FACULTY HOUSE-16.04.10-A_00 REV COMBINED EST-03.04.12---" xfId="440"/>
    <cellStyle name="_BLOCK ESTIMATE-09.05.08-PHASE-II-DPA_MEAS-FACULTY HOUSE-16.04.10-A_00-REV-ESTIMATE-04.04.12" xfId="441"/>
    <cellStyle name="_BLOCK ESTIMATE-09.05.08-PHASE-II-DPA_MEAS-FACULTY HOUSE-16.04.10-A_BOQ" xfId="442"/>
    <cellStyle name="_BLOCK ESTIMATE-09.05.08-PHASE-II-DPA_MEAS-FACULTY HOUSE-16.04.10-A_Meas. Sheet Of R.C.C. (07-06-12)(M.)(Tower - 2)" xfId="443"/>
    <cellStyle name="_BLOCK ESTIMATE-09.05.08-PHASE-II-DPA_MEAS-FACULTY HOUSE-16.04.10-A_Meas. Sheet Of R.C.C. (07-06-12)(M.)(Tower - 2)_BOQ" xfId="444"/>
    <cellStyle name="_BLOCK ESTIMATE-09.05.08-PHASE-II-DPA_MEAS-FACULTY HOUSE-16.04.10-A_Meas. Sheet Of R.C.C. (07-06-12)(M.)(Tower - 2)_Meas. Sheet Of R.C.C-22.06.12-Tower 3" xfId="445"/>
    <cellStyle name="_BLOCK ESTIMATE-09.05.08-PHASE-II-DPA_MEAS-FACULTY HOUSE-16.04.10-A_Meas. Sheet Of R.C.C. (07-06-12)(M.)(Tower- 1)" xfId="446"/>
    <cellStyle name="_BLOCK ESTIMATE-09.05.08-PHASE-II-DPA_MEAS-FACULTY HOUSE-16.04.10-A_Meas. Sheet Of R.C.C. (07-06-12)(M.)(Tower- 1)_BOQ" xfId="447"/>
    <cellStyle name="_BLOCK ESTIMATE-09.05.08-PHASE-II-DPA_MEAS-FACULTY HOUSE-16.04.10-A_Meas. Sheet Of R.C.C. (07-06-12)(M.)(Tower- 1)_Meas. Sheet Of R.C.C-22.06.12-Tower 3" xfId="448"/>
    <cellStyle name="_BLOCK ESTIMATE-09.05.08-PHASE-II-DPA_MEAS-FACULTY HOUSE-16.04.10-A_Meas. Sheet Of R.C.C. (13-06-12)(M)(basement)" xfId="449"/>
    <cellStyle name="_BLOCK ESTIMATE-09.05.08-PHASE-II-DPA_MEAS-FACULTY HOUSE-16.04.10-A_Meas. Sheet Of R.C.C. (13-06-12)(M)(basement)_BOQ" xfId="450"/>
    <cellStyle name="_BLOCK ESTIMATE-09.05.08-PHASE-II-DPA_MEAS-FACULTY HOUSE-16.04.10-A_Meas. Sheet Of R.C.C. (13-06-12)(M)(basement)_Meas. Sheet Of R.C.C-22.06.12-Tower 3" xfId="451"/>
    <cellStyle name="_BLOCK ESTIMATE-09.05.08-PHASE-II-DPA_MEAS-FACULTY HOUSE-16.04.10-A_Meas. Sheet Of R.C.C.Tower 3-(9.06.12)-N" xfId="452"/>
    <cellStyle name="_BLOCK ESTIMATE-09.05.08-PHASE-II-DPA_MEAS-FACULTY HOUSE-16.04.10-A_Meas. Sheet Of R.C.C.Tower 3-(9.06.12)-N_BOQ" xfId="453"/>
    <cellStyle name="_BLOCK ESTIMATE-09.05.08-PHASE-II-DPA_MEAS-FACULTY HOUSE-16.04.10-A_Meas. Sheet Of R.C.C.Tower 3-(9.06.12)-N_Meas. Sheet Of R.C.C-22.06.12-Tower 3" xfId="454"/>
    <cellStyle name="_BLOCK ESTIMATE-09.05.08-PHASE-II-DPA_MEAS-SHEET- FINISHING-BL" xfId="455"/>
    <cellStyle name="_BLOCK ESTIMATE-09.05.08-PHASE-II-DPA_Measurement" xfId="456"/>
    <cellStyle name="_BLOCK ESTIMATE-09.05.08-PHASE-II-DPA_MEASUREMENT SHEET -Plaster At Guest House- Chaitali" xfId="457"/>
    <cellStyle name="_BLOCK ESTIMATE-09.05.08-PHASE-II-DPA_MEASUREMENT-MAJOR(G+1)-BLOCK-4- 10-08-10-ARVA" xfId="458"/>
    <cellStyle name="_BLOCK ESTIMATE-09.05.08-PHASE-II-DPA_MEASUREMENT-MAJOR(G+1)-BLOCK-4- 10-08-10-NILAM" xfId="459"/>
    <cellStyle name="_BLOCK ESTIMATE-09.05.08-PHASE-II-DPA_Miscellaneous work" xfId="460"/>
    <cellStyle name="_BLOCK ESTIMATE-09.05.08-PHASE-II-DPA_PAINTING" xfId="461"/>
    <cellStyle name="_BLOCK ESTIMATE-09.05.08-PHASE-II-DPA_RCC OR'S (G+2) -6 QTR_" xfId="462"/>
    <cellStyle name="_BLOCK ESTIMATE-09.05.08-PHASE-II-DPA_Sez_Boq_Superstructure part-FORMATED" xfId="463"/>
    <cellStyle name="_BLOCK ESTIMATE-09.05.08-PHASE-II-DPA_Steel truss-Dharmendra" xfId="464"/>
    <cellStyle name="_Book1" xfId="465"/>
    <cellStyle name="_BOQ" xfId="466"/>
    <cellStyle name="_BOQ - Workings" xfId="467"/>
    <cellStyle name="_BOQ -26-02-10" xfId="468"/>
    <cellStyle name="_BOQ Excavation-Contracts" xfId="469"/>
    <cellStyle name="_BOQ FOR HOTEL BLOCK - 18.10.08 - AHC" xfId="470"/>
    <cellStyle name="_BOQ FOR HOTEL BLOCK - 18.10.08 - AHC_Sez_Boq_Superstructure part-FORMATED" xfId="471"/>
    <cellStyle name="_BOQ FOR OFFICE LEVELS" xfId="472"/>
    <cellStyle name="_BOQ FOR OFFICE LEVELS_5th FLOOR" xfId="473"/>
    <cellStyle name="_BOQ FOR OFFICE LEVELS_ARCH MAJORs (G)" xfId="474"/>
    <cellStyle name="_BOQ FOR OFFICE LEVELS_ARCH MAJORs (G+1)-4 QTR" xfId="475"/>
    <cellStyle name="_BOQ FOR OFFICE LEVELS_ARCH OR'S (G+1) -3 QTR_" xfId="476"/>
    <cellStyle name="_BOQ FOR OFFICE LEVELS_BOQ" xfId="477"/>
    <cellStyle name="_BOQ FOR OFFICE LEVELS_Copy of Copy of MEAS SHEET OF- ARCH-SHIKHA" xfId="478"/>
    <cellStyle name="_BOQ FOR OFFICE LEVELS_Copy of MEAS SHEET OF- ARCH-kajal.." xfId="479"/>
    <cellStyle name="_BOQ FOR OFFICE LEVELS_Copy of MEAS SHEET OF- ARCH-SK" xfId="480"/>
    <cellStyle name="_BOQ FOR OFFICE LEVELS_DRAFT BOQ-CIVIL WORK-BLOCK D18-18.11.11" xfId="481"/>
    <cellStyle name="_BOQ FOR OFFICE LEVELS_DRAFT-BOQ-16.05.11" xfId="482"/>
    <cellStyle name="_BOQ FOR OFFICE LEVELS_DRAFT-EST-CIVIL-05.11.11" xfId="483"/>
    <cellStyle name="_BOQ FOR OFFICE LEVELS_ESTIMATE-15.03.11-OPTION-2" xfId="484"/>
    <cellStyle name="_BOQ FOR OFFICE LEVELS_Final BOQ-SEMINAR HALL" xfId="485"/>
    <cellStyle name="_BOQ FOR OFFICE LEVELS_FINAL MEAS SHEET OF-ARCHI-MDP HOSTEL -BL -" xfId="486"/>
    <cellStyle name="_BOQ FOR OFFICE LEVELS_JCO's (G+1) - 3 QUARTES" xfId="487"/>
    <cellStyle name="_BOQ FOR OFFICE LEVELS_JCO's (G+1) - 3 QUARTES - FINAL ARCH &amp; STRU" xfId="488"/>
    <cellStyle name="_BOQ FOR OFFICE LEVELS_JCO's (G+1) - 4 QUARTES" xfId="489"/>
    <cellStyle name="_BOQ FOR OFFICE LEVELS_JCO's (G+2) - 6 QUARTES" xfId="490"/>
    <cellStyle name="_BOQ FOR OFFICE LEVELS_landscape - nsg" xfId="491"/>
    <cellStyle name="_BOQ FOR OFFICE LEVELS_MBA COLLAGE-CCBA ARCH" xfId="492"/>
    <cellStyle name="_BOQ FOR OFFICE LEVELS_MEAS SHEET OF- ARCH - Lower Ground floor" xfId="493"/>
    <cellStyle name="_BOQ FOR OFFICE LEVELS_MEAS SHEET OF- ARCH- Chaitali" xfId="494"/>
    <cellStyle name="_BOQ FOR OFFICE LEVELS_MEAS SHEET OF- ARCH-11.05.11-JRP" xfId="495"/>
    <cellStyle name="_BOQ FOR OFFICE LEVELS_MEAS SHEET OF- ARCH-25-12-2010-heena...." xfId="496"/>
    <cellStyle name="_BOQ FOR OFFICE LEVELS_MEAS SHEET OF- ARCH-ANKITA " xfId="497"/>
    <cellStyle name="_BOQ FOR OFFICE LEVELS_MEAS SHEET OF- ARCH-kajal.." xfId="498"/>
    <cellStyle name="_BOQ FOR OFFICE LEVELS_MEAS SHEET OF- ARCH-MP" xfId="499"/>
    <cellStyle name="_BOQ FOR OFFICE LEVELS_MEAS SHEET OF- ARCH-priyanka." xfId="500"/>
    <cellStyle name="_BOQ FOR OFFICE LEVELS_MEAS SHEET OF- Mitali" xfId="501"/>
    <cellStyle name="_BOQ FOR OFFICE LEVELS_MEAS SHEET OF RCC FOR MDP HOSTEL - 06.06.11-JRP" xfId="502"/>
    <cellStyle name="_BOQ FOR OFFICE LEVELS_MEAS SHEET OF-R.C.C. (M) (28-01-12)(Foundation) - chk" xfId="503"/>
    <cellStyle name="_BOQ FOR OFFICE LEVELS_Meas Sheet of-stru-STAFF QUARTER-kajal" xfId="504"/>
    <cellStyle name="_BOQ FOR OFFICE LEVELS_MEAS.-OR'S (G+1) (3 QTRS.)" xfId="505"/>
    <cellStyle name="_BOQ FOR OFFICE LEVELS_MEAS.-OR'S (G+2) (6 QTRS.)" xfId="506"/>
    <cellStyle name="_BOQ FOR OFFICE LEVELS_MEAS-FACULTY HOUSE-16.04.10-A" xfId="507"/>
    <cellStyle name="_BOQ FOR OFFICE LEVELS_MEAS-FACULTY HOUSE-16.04.10-A_00 REV COMBINED EST-03.04.12---" xfId="508"/>
    <cellStyle name="_BOQ FOR OFFICE LEVELS_MEAS-FACULTY HOUSE-16.04.10-A_00-REV-ESTIMATE-04.04.12" xfId="509"/>
    <cellStyle name="_BOQ FOR OFFICE LEVELS_MEAS-FACULTY HOUSE-16.04.10-A_BOQ" xfId="510"/>
    <cellStyle name="_BOQ FOR OFFICE LEVELS_MEAS-FACULTY HOUSE-16.04.10-A_Meas. Sheet Of R.C.C. (07-06-12)(M.)(Tower - 2)" xfId="511"/>
    <cellStyle name="_BOQ FOR OFFICE LEVELS_MEAS-FACULTY HOUSE-16.04.10-A_Meas. Sheet Of R.C.C. (07-06-12)(M.)(Tower - 2)_BOQ" xfId="512"/>
    <cellStyle name="_BOQ FOR OFFICE LEVELS_MEAS-FACULTY HOUSE-16.04.10-A_Meas. Sheet Of R.C.C. (07-06-12)(M.)(Tower - 2)_Meas. Sheet Of R.C.C-22.06.12-Tower 3" xfId="513"/>
    <cellStyle name="_BOQ FOR OFFICE LEVELS_MEAS-FACULTY HOUSE-16.04.10-A_Meas. Sheet Of R.C.C. (07-06-12)(M.)(Tower- 1)" xfId="514"/>
    <cellStyle name="_BOQ FOR OFFICE LEVELS_MEAS-FACULTY HOUSE-16.04.10-A_Meas. Sheet Of R.C.C. (07-06-12)(M.)(Tower- 1)_BOQ" xfId="515"/>
    <cellStyle name="_BOQ FOR OFFICE LEVELS_MEAS-FACULTY HOUSE-16.04.10-A_Meas. Sheet Of R.C.C. (07-06-12)(M.)(Tower- 1)_Meas. Sheet Of R.C.C-22.06.12-Tower 3" xfId="516"/>
    <cellStyle name="_BOQ FOR OFFICE LEVELS_MEAS-FACULTY HOUSE-16.04.10-A_Meas. Sheet Of R.C.C. (13-06-12)(M)(basement)" xfId="517"/>
    <cellStyle name="_BOQ FOR OFFICE LEVELS_MEAS-FACULTY HOUSE-16.04.10-A_Meas. Sheet Of R.C.C. (13-06-12)(M)(basement)_BOQ" xfId="518"/>
    <cellStyle name="_BOQ FOR OFFICE LEVELS_MEAS-FACULTY HOUSE-16.04.10-A_Meas. Sheet Of R.C.C. (13-06-12)(M)(basement)_Meas. Sheet Of R.C.C-22.06.12-Tower 3" xfId="519"/>
    <cellStyle name="_BOQ FOR OFFICE LEVELS_MEAS-FACULTY HOUSE-16.04.10-A_Meas. Sheet Of R.C.C.Tower 3-(9.06.12)-N" xfId="520"/>
    <cellStyle name="_BOQ FOR OFFICE LEVELS_MEAS-FACULTY HOUSE-16.04.10-A_Meas. Sheet Of R.C.C.Tower 3-(9.06.12)-N_BOQ" xfId="521"/>
    <cellStyle name="_BOQ FOR OFFICE LEVELS_MEAS-FACULTY HOUSE-16.04.10-A_Meas. Sheet Of R.C.C.Tower 3-(9.06.12)-N_Meas. Sheet Of R.C.C-22.06.12-Tower 3" xfId="522"/>
    <cellStyle name="_BOQ FOR OFFICE LEVELS_Measurement" xfId="523"/>
    <cellStyle name="_BOQ FOR OFFICE LEVELS_MEASUREMENT SHEET -Plaster At Guest House- Chaitali" xfId="524"/>
    <cellStyle name="_BOQ FOR OFFICE LEVELS_MEASUREMENT-MAJOR(G+1)-BLOCK-4- 10-08-10-ARVA" xfId="525"/>
    <cellStyle name="_BOQ FOR OFFICE LEVELS_MEASUREMENT-MAJOR(G+1)-BLOCK-4- 10-08-10-NILAM" xfId="526"/>
    <cellStyle name="_BOQ FOR OFFICE LEVELS_Miscellaneous work" xfId="527"/>
    <cellStyle name="_BOQ FOR OFFICE LEVELS_PAINTING" xfId="528"/>
    <cellStyle name="_BOQ FOR OFFICE LEVELS_RCC OR'S (G+2) -6 QTR_" xfId="529"/>
    <cellStyle name="_BOQ FOR OFFICE LEVELS_Sez_Boq_Superstructure part-FORMATED" xfId="530"/>
    <cellStyle name="_BOQ FOR OFFICE LEVELS_Steel truss-Dharmendra" xfId="531"/>
    <cellStyle name="_BOQ OF FINISHES FOR residentialL- 21.05.11" xfId="532"/>
    <cellStyle name="_BOQ WITH MEAS OF EXT BOQ-23.02.11 TO HSA" xfId="533"/>
    <cellStyle name="_BOQ WITH MEASUREMENT - CIVIL FINISHING WORK - 04.01.2008" xfId="534"/>
    <cellStyle name="_BOQ_1" xfId="535"/>
    <cellStyle name="_BOQ_5th FLOOR" xfId="536"/>
    <cellStyle name="_BOQ_Copy of Copy of MEAS SHEET OF- ARCH-SHIKHA" xfId="537"/>
    <cellStyle name="_BOQ_Copy of MEAS SHEET OF- ARCH-kajal.." xfId="538"/>
    <cellStyle name="_BOQ_Copy of MEAS SHEET OF- ARCH-SK" xfId="539"/>
    <cellStyle name="_BOQ_DRAFT-EST-CIVIL-05.11.11" xfId="540"/>
    <cellStyle name="_BOQ_Final BOQ-SEMINAR HALL" xfId="541"/>
    <cellStyle name="_BOQ_FINAL MEAS SHEET OF-ARCHI-MDP HOSTEL -BL -" xfId="542"/>
    <cellStyle name="_BOQ_landscape - nsg" xfId="543"/>
    <cellStyle name="_BOQ_MBA COLLAGE-CCBA ARCH" xfId="544"/>
    <cellStyle name="_BOQ_MEAS SHEET OF- ARCH - Lower Ground floor" xfId="545"/>
    <cellStyle name="_BOQ_MEAS SHEET OF- ARCH- Chaitali" xfId="546"/>
    <cellStyle name="_BOQ_MEAS SHEET OF- ARCH-25-12-2010-heena...." xfId="547"/>
    <cellStyle name="_BOQ_MEAS SHEET OF- ARCH-ANKITA " xfId="548"/>
    <cellStyle name="_BOQ_MEAS SHEET OF- ARCH-kajal.." xfId="549"/>
    <cellStyle name="_BOQ_MEAS SHEET OF- ARCH-MP" xfId="550"/>
    <cellStyle name="_BOQ_MEAS SHEET OF- ARCH-priyanka." xfId="551"/>
    <cellStyle name="_BOQ_MEAS SHEET OF- Mitali" xfId="552"/>
    <cellStyle name="_BOQ_MEAS SHEET OF RCC FOR MDP HOSTEL - 06.06.11-JRP" xfId="553"/>
    <cellStyle name="_BOQ_MEAS SHEET OF-R.C.C. (M) (28-01-12)(Foundation) - chk" xfId="554"/>
    <cellStyle name="_BOQ_Meas Sheet of-stru-STAFF QUARTER-kajal" xfId="555"/>
    <cellStyle name="_BOQ_Measurement" xfId="556"/>
    <cellStyle name="_BOQ_MEASUREMENT SHEET -Plaster At Guest House- Chaitali" xfId="557"/>
    <cellStyle name="_BOQ_Miscellaneous work" xfId="558"/>
    <cellStyle name="_BOQ_Steel truss-Dharmendra" xfId="559"/>
    <cellStyle name="_BOQ-IIT-SCPL-25.12.08" xfId="560"/>
    <cellStyle name="_BOQ-IIT-SCPL-25.12.08_5th FLOOR" xfId="561"/>
    <cellStyle name="_BOQ-IIT-SCPL-25.12.08_ARCH MAJORs (G)" xfId="562"/>
    <cellStyle name="_BOQ-IIT-SCPL-25.12.08_ARCH MAJORs (G+1)-4 QTR" xfId="563"/>
    <cellStyle name="_BOQ-IIT-SCPL-25.12.08_ARCH OR'S (G+1) -3 QTR_" xfId="564"/>
    <cellStyle name="_BOQ-IIT-SCPL-25.12.08_BOQ" xfId="565"/>
    <cellStyle name="_BOQ-IIT-SCPL-25.12.08_BOQ OF FINISHES FOR residentialL- 21.05.11" xfId="566"/>
    <cellStyle name="_BOQ-IIT-SCPL-25.12.08_Copy of Copy of MEAS SHEET OF- ARCH-SHIKHA" xfId="567"/>
    <cellStyle name="_BOQ-IIT-SCPL-25.12.08_Copy of MEAS SHEET OF- ARCH-kajal.." xfId="568"/>
    <cellStyle name="_BOQ-IIT-SCPL-25.12.08_Copy of MEAS SHEET OF- ARCH-SK" xfId="569"/>
    <cellStyle name="_BOQ-IIT-SCPL-25.12.08_ESTIMATE-15.03.11-OPTION-2" xfId="570"/>
    <cellStyle name="_BOQ-IIT-SCPL-25.12.08_Final BOQ-SEMINAR HALL" xfId="571"/>
    <cellStyle name="_BOQ-IIT-SCPL-25.12.08_FINAL MEAS SHEET OF-ARCHI-MDP HOSTEL -BL -" xfId="572"/>
    <cellStyle name="_BOQ-IIT-SCPL-25.12.08_JCO's (G+1) - 3 QUARTES" xfId="573"/>
    <cellStyle name="_BOQ-IIT-SCPL-25.12.08_JCO's (G+1) - 3 QUARTES - FINAL ARCH &amp; STRU" xfId="574"/>
    <cellStyle name="_BOQ-IIT-SCPL-25.12.08_JCO's (G+1) - 4 QUARTES" xfId="575"/>
    <cellStyle name="_BOQ-IIT-SCPL-25.12.08_JCO's (G+2) - 6 QUARTES" xfId="576"/>
    <cellStyle name="_BOQ-IIT-SCPL-25.12.08_MBA COLLAGE-CCBA ARCH" xfId="577"/>
    <cellStyle name="_BOQ-IIT-SCPL-25.12.08_MEAS SHEET OF- ARCH - Lower Ground floor" xfId="578"/>
    <cellStyle name="_BOQ-IIT-SCPL-25.12.08_MEAS SHEET OF- ARCH- Chaitali" xfId="579"/>
    <cellStyle name="_BOQ-IIT-SCPL-25.12.08_MEAS SHEET OF- ARCH-25-12-2010-heena...." xfId="580"/>
    <cellStyle name="_BOQ-IIT-SCPL-25.12.08_MEAS SHEET OF- ARCH-ANKITA " xfId="581"/>
    <cellStyle name="_BOQ-IIT-SCPL-25.12.08_MEAS SHEET OF- ARCH-kajal.." xfId="582"/>
    <cellStyle name="_BOQ-IIT-SCPL-25.12.08_MEAS SHEET OF- ARCH-MP" xfId="583"/>
    <cellStyle name="_BOQ-IIT-SCPL-25.12.08_MEAS SHEET OF- ARCH-priyanka." xfId="584"/>
    <cellStyle name="_BOQ-IIT-SCPL-25.12.08_MEAS SHEET OF- Mitali" xfId="585"/>
    <cellStyle name="_BOQ-IIT-SCPL-25.12.08_MEAS SHEET OF RCC FOR MDP HOSTEL - 06.06.11-JRP" xfId="586"/>
    <cellStyle name="_BOQ-IIT-SCPL-25.12.08_Meas Sheet of-stru-STAFF QUARTER-kajal" xfId="587"/>
    <cellStyle name="_BOQ-IIT-SCPL-25.12.08_MEAS.-OR'S (G+1) (3 QTRS.)" xfId="588"/>
    <cellStyle name="_BOQ-IIT-SCPL-25.12.08_MEAS.-OR'S (G+2) (6 QTRS.)" xfId="589"/>
    <cellStyle name="_BOQ-IIT-SCPL-25.12.08_MEAS-FACULTY HOUSE-16.04.10-A" xfId="590"/>
    <cellStyle name="_BOQ-IIT-SCPL-25.12.08_MEAS-FACULTY HOUSE-16.04.10-A_00 REV COMBINED EST-03.04.12---" xfId="591"/>
    <cellStyle name="_BOQ-IIT-SCPL-25.12.08_MEAS-FACULTY HOUSE-16.04.10-A_00-REV-ESTIMATE-04.04.12" xfId="592"/>
    <cellStyle name="_BOQ-IIT-SCPL-25.12.08_MEAS-FACULTY HOUSE-16.04.10-A_BOQ" xfId="593"/>
    <cellStyle name="_BOQ-IIT-SCPL-25.12.08_MEAS-FACULTY HOUSE-16.04.10-A_Meas. Sheet Of R.C.C. (07-06-12)(M.)(Tower - 2)" xfId="594"/>
    <cellStyle name="_BOQ-IIT-SCPL-25.12.08_MEAS-FACULTY HOUSE-16.04.10-A_Meas. Sheet Of R.C.C. (07-06-12)(M.)(Tower - 2)_BOQ" xfId="595"/>
    <cellStyle name="_BOQ-IIT-SCPL-25.12.08_MEAS-FACULTY HOUSE-16.04.10-A_Meas. Sheet Of R.C.C. (07-06-12)(M.)(Tower - 2)_Meas. Sheet Of R.C.C-22.06.12-Tower 3" xfId="596"/>
    <cellStyle name="_BOQ-IIT-SCPL-25.12.08_MEAS-FACULTY HOUSE-16.04.10-A_Meas. Sheet Of R.C.C. (07-06-12)(M.)(Tower- 1)" xfId="597"/>
    <cellStyle name="_BOQ-IIT-SCPL-25.12.08_MEAS-FACULTY HOUSE-16.04.10-A_Meas. Sheet Of R.C.C. (07-06-12)(M.)(Tower- 1)_BOQ" xfId="598"/>
    <cellStyle name="_BOQ-IIT-SCPL-25.12.08_MEAS-FACULTY HOUSE-16.04.10-A_Meas. Sheet Of R.C.C. (07-06-12)(M.)(Tower- 1)_Meas. Sheet Of R.C.C-22.06.12-Tower 3" xfId="599"/>
    <cellStyle name="_BOQ-IIT-SCPL-25.12.08_MEAS-FACULTY HOUSE-16.04.10-A_Meas. Sheet Of R.C.C. (13-06-12)(M)(basement)" xfId="600"/>
    <cellStyle name="_BOQ-IIT-SCPL-25.12.08_MEAS-FACULTY HOUSE-16.04.10-A_Meas. Sheet Of R.C.C. (13-06-12)(M)(basement)_BOQ" xfId="601"/>
    <cellStyle name="_BOQ-IIT-SCPL-25.12.08_MEAS-FACULTY HOUSE-16.04.10-A_Meas. Sheet Of R.C.C. (13-06-12)(M)(basement)_Meas. Sheet Of R.C.C-22.06.12-Tower 3" xfId="602"/>
    <cellStyle name="_BOQ-IIT-SCPL-25.12.08_MEAS-FACULTY HOUSE-16.04.10-A_Meas. Sheet Of R.C.C.Tower 3-(9.06.12)-N" xfId="603"/>
    <cellStyle name="_BOQ-IIT-SCPL-25.12.08_MEAS-FACULTY HOUSE-16.04.10-A_Meas. Sheet Of R.C.C.Tower 3-(9.06.12)-N_BOQ" xfId="604"/>
    <cellStyle name="_BOQ-IIT-SCPL-25.12.08_MEAS-FACULTY HOUSE-16.04.10-A_Meas. Sheet Of R.C.C.Tower 3-(9.06.12)-N_Meas. Sheet Of R.C.C-22.06.12-Tower 3" xfId="605"/>
    <cellStyle name="_BOQ-IIT-SCPL-25.12.08_MEAS-SHEET- FINISHING-BL" xfId="606"/>
    <cellStyle name="_BOQ-IIT-SCPL-25.12.08_Measurement" xfId="607"/>
    <cellStyle name="_BOQ-IIT-SCPL-25.12.08_MEASUREMENT SHEET -Plaster At Guest House- Chaitali" xfId="608"/>
    <cellStyle name="_BOQ-IIT-SCPL-25.12.08_MEASUREMENT-MAJOR(G+1)-BLOCK-4- 10-08-10-ARVA" xfId="609"/>
    <cellStyle name="_BOQ-IIT-SCPL-25.12.08_MEASUREMENT-MAJOR(G+1)-BLOCK-4- 10-08-10-NILAM" xfId="610"/>
    <cellStyle name="_BOQ-IIT-SCPL-25.12.08_Miscellaneous work" xfId="611"/>
    <cellStyle name="_BOQ-IIT-SCPL-25.12.08_PAINTING" xfId="612"/>
    <cellStyle name="_BOQ-IIT-SCPL-25.12.08_RCC OR'S (G+2) -6 QTR_" xfId="613"/>
    <cellStyle name="_BOQ-IIT-SCPL-25.12.08_Sez_Boq_Superstructure part-FORMATED" xfId="614"/>
    <cellStyle name="_BOQ-IIT-SCPL-25.12.08_Steel truss-Dharmendra" xfId="615"/>
    <cellStyle name="_BOQ-IIT-SCPL-R2-EXCLUING BLDG." xfId="616"/>
    <cellStyle name="_BOQ-IIT-SCPL-R2-EXCLUING BLDG._5th FLOOR" xfId="617"/>
    <cellStyle name="_BOQ-IIT-SCPL-R2-EXCLUING BLDG._ARCH MAJORs (G)" xfId="618"/>
    <cellStyle name="_BOQ-IIT-SCPL-R2-EXCLUING BLDG._ARCH MAJORs (G+1)-4 QTR" xfId="619"/>
    <cellStyle name="_BOQ-IIT-SCPL-R2-EXCLUING BLDG._ARCH OR'S (G+1) -3 QTR_" xfId="620"/>
    <cellStyle name="_BOQ-IIT-SCPL-R2-EXCLUING BLDG._BOQ" xfId="621"/>
    <cellStyle name="_BOQ-IIT-SCPL-R2-EXCLUING BLDG._BOQ OF FINISHES FOR residentialL- 21.05.11" xfId="622"/>
    <cellStyle name="_BOQ-IIT-SCPL-R2-EXCLUING BLDG._Copy of Copy of MEAS SHEET OF- ARCH-SHIKHA" xfId="623"/>
    <cellStyle name="_BOQ-IIT-SCPL-R2-EXCLUING BLDG._Copy of MEAS SHEET OF- ARCH-kajal.." xfId="624"/>
    <cellStyle name="_BOQ-IIT-SCPL-R2-EXCLUING BLDG._Copy of MEAS SHEET OF- ARCH-SK" xfId="625"/>
    <cellStyle name="_BOQ-IIT-SCPL-R2-EXCLUING BLDG._ESTIMATE-15.03.11-OPTION-2" xfId="626"/>
    <cellStyle name="_BOQ-IIT-SCPL-R2-EXCLUING BLDG._Final BOQ-SEMINAR HALL" xfId="627"/>
    <cellStyle name="_BOQ-IIT-SCPL-R2-EXCLUING BLDG._FINAL MEAS SHEET OF-ARCHI-MDP HOSTEL -BL -" xfId="628"/>
    <cellStyle name="_BOQ-IIT-SCPL-R2-EXCLUING BLDG._JCO's (G+1) - 3 QUARTES" xfId="629"/>
    <cellStyle name="_BOQ-IIT-SCPL-R2-EXCLUING BLDG._JCO's (G+1) - 3 QUARTES - FINAL ARCH &amp; STRU" xfId="630"/>
    <cellStyle name="_BOQ-IIT-SCPL-R2-EXCLUING BLDG._JCO's (G+1) - 4 QUARTES" xfId="631"/>
    <cellStyle name="_BOQ-IIT-SCPL-R2-EXCLUING BLDG._JCO's (G+2) - 6 QUARTES" xfId="632"/>
    <cellStyle name="_BOQ-IIT-SCPL-R2-EXCLUING BLDG._MBA COLLAGE-CCBA ARCH" xfId="633"/>
    <cellStyle name="_BOQ-IIT-SCPL-R2-EXCLUING BLDG._MEAS SHEET OF- ARCH - Lower Ground floor" xfId="634"/>
    <cellStyle name="_BOQ-IIT-SCPL-R2-EXCLUING BLDG._MEAS SHEET OF- ARCH- Chaitali" xfId="635"/>
    <cellStyle name="_BOQ-IIT-SCPL-R2-EXCLUING BLDG._MEAS SHEET OF- ARCH-25-12-2010-heena...." xfId="636"/>
    <cellStyle name="_BOQ-IIT-SCPL-R2-EXCLUING BLDG._MEAS SHEET OF- ARCH-ANKITA " xfId="637"/>
    <cellStyle name="_BOQ-IIT-SCPL-R2-EXCLUING BLDG._MEAS SHEET OF- ARCH-kajal.." xfId="638"/>
    <cellStyle name="_BOQ-IIT-SCPL-R2-EXCLUING BLDG._MEAS SHEET OF- ARCH-MP" xfId="639"/>
    <cellStyle name="_BOQ-IIT-SCPL-R2-EXCLUING BLDG._MEAS SHEET OF- ARCH-priyanka." xfId="640"/>
    <cellStyle name="_BOQ-IIT-SCPL-R2-EXCLUING BLDG._MEAS SHEET OF- Mitali" xfId="641"/>
    <cellStyle name="_BOQ-IIT-SCPL-R2-EXCLUING BLDG._MEAS SHEET OF RCC FOR MDP HOSTEL - 06.06.11-JRP" xfId="642"/>
    <cellStyle name="_BOQ-IIT-SCPL-R2-EXCLUING BLDG._Meas Sheet of-stru-STAFF QUARTER-kajal" xfId="643"/>
    <cellStyle name="_BOQ-IIT-SCPL-R2-EXCLUING BLDG._MEAS.-OR'S (G+1) (3 QTRS.)" xfId="644"/>
    <cellStyle name="_BOQ-IIT-SCPL-R2-EXCLUING BLDG._MEAS.-OR'S (G+2) (6 QTRS.)" xfId="645"/>
    <cellStyle name="_BOQ-IIT-SCPL-R2-EXCLUING BLDG._MEAS-FACULTY HOUSE-16.04.10-A" xfId="646"/>
    <cellStyle name="_BOQ-IIT-SCPL-R2-EXCLUING BLDG._MEAS-FACULTY HOUSE-16.04.10-A_00 REV COMBINED EST-03.04.12---" xfId="647"/>
    <cellStyle name="_BOQ-IIT-SCPL-R2-EXCLUING BLDG._MEAS-FACULTY HOUSE-16.04.10-A_00-REV-ESTIMATE-04.04.12" xfId="648"/>
    <cellStyle name="_BOQ-IIT-SCPL-R2-EXCLUING BLDG._MEAS-FACULTY HOUSE-16.04.10-A_BOQ" xfId="649"/>
    <cellStyle name="_BOQ-IIT-SCPL-R2-EXCLUING BLDG._MEAS-FACULTY HOUSE-16.04.10-A_Meas. Sheet Of R.C.C. (07-06-12)(M.)(Tower - 2)" xfId="650"/>
    <cellStyle name="_BOQ-IIT-SCPL-R2-EXCLUING BLDG._MEAS-FACULTY HOUSE-16.04.10-A_Meas. Sheet Of R.C.C. (07-06-12)(M.)(Tower - 2)_BOQ" xfId="651"/>
    <cellStyle name="_BOQ-IIT-SCPL-R2-EXCLUING BLDG._MEAS-FACULTY HOUSE-16.04.10-A_Meas. Sheet Of R.C.C. (07-06-12)(M.)(Tower - 2)_Meas. Sheet Of R.C.C-22.06.12-Tower 3" xfId="652"/>
    <cellStyle name="_BOQ-IIT-SCPL-R2-EXCLUING BLDG._MEAS-FACULTY HOUSE-16.04.10-A_Meas. Sheet Of R.C.C. (07-06-12)(M.)(Tower- 1)" xfId="653"/>
    <cellStyle name="_BOQ-IIT-SCPL-R2-EXCLUING BLDG._MEAS-FACULTY HOUSE-16.04.10-A_Meas. Sheet Of R.C.C. (07-06-12)(M.)(Tower- 1)_BOQ" xfId="654"/>
    <cellStyle name="_BOQ-IIT-SCPL-R2-EXCLUING BLDG._MEAS-FACULTY HOUSE-16.04.10-A_Meas. Sheet Of R.C.C. (07-06-12)(M.)(Tower- 1)_Meas. Sheet Of R.C.C-22.06.12-Tower 3" xfId="655"/>
    <cellStyle name="_BOQ-IIT-SCPL-R2-EXCLUING BLDG._MEAS-FACULTY HOUSE-16.04.10-A_Meas. Sheet Of R.C.C. (13-06-12)(M)(basement)" xfId="656"/>
    <cellStyle name="_BOQ-IIT-SCPL-R2-EXCLUING BLDG._MEAS-FACULTY HOUSE-16.04.10-A_Meas. Sheet Of R.C.C. (13-06-12)(M)(basement)_BOQ" xfId="657"/>
    <cellStyle name="_BOQ-IIT-SCPL-R2-EXCLUING BLDG._MEAS-FACULTY HOUSE-16.04.10-A_Meas. Sheet Of R.C.C. (13-06-12)(M)(basement)_Meas. Sheet Of R.C.C-22.06.12-Tower 3" xfId="658"/>
    <cellStyle name="_BOQ-IIT-SCPL-R2-EXCLUING BLDG._MEAS-FACULTY HOUSE-16.04.10-A_Meas. Sheet Of R.C.C.Tower 3-(9.06.12)-N" xfId="659"/>
    <cellStyle name="_BOQ-IIT-SCPL-R2-EXCLUING BLDG._MEAS-FACULTY HOUSE-16.04.10-A_Meas. Sheet Of R.C.C.Tower 3-(9.06.12)-N_BOQ" xfId="660"/>
    <cellStyle name="_BOQ-IIT-SCPL-R2-EXCLUING BLDG._MEAS-FACULTY HOUSE-16.04.10-A_Meas. Sheet Of R.C.C.Tower 3-(9.06.12)-N_Meas. Sheet Of R.C.C-22.06.12-Tower 3" xfId="661"/>
    <cellStyle name="_BOQ-IIT-SCPL-R2-EXCLUING BLDG._MEAS-SHEET- FINISHING-BL" xfId="662"/>
    <cellStyle name="_BOQ-IIT-SCPL-R2-EXCLUING BLDG._Measurement" xfId="663"/>
    <cellStyle name="_BOQ-IIT-SCPL-R2-EXCLUING BLDG._MEASUREMENT SHEET -Plaster At Guest House- Chaitali" xfId="664"/>
    <cellStyle name="_BOQ-IIT-SCPL-R2-EXCLUING BLDG._MEASUREMENT-MAJOR(G+1)-BLOCK-4- 10-08-10-ARVA" xfId="665"/>
    <cellStyle name="_BOQ-IIT-SCPL-R2-EXCLUING BLDG._MEASUREMENT-MAJOR(G+1)-BLOCK-4- 10-08-10-NILAM" xfId="666"/>
    <cellStyle name="_BOQ-IIT-SCPL-R2-EXCLUING BLDG._Miscellaneous work" xfId="667"/>
    <cellStyle name="_BOQ-IIT-SCPL-R2-EXCLUING BLDG._PAINTING" xfId="668"/>
    <cellStyle name="_BOQ-IIT-SCPL-R2-EXCLUING BLDG._RCC OR'S (G+2) -6 QTR_" xfId="669"/>
    <cellStyle name="_BOQ-IIT-SCPL-R2-EXCLUING BLDG._Sez_Boq_Superstructure part-FORMATED" xfId="670"/>
    <cellStyle name="_BOQ-IIT-SCPL-R2-EXCLUING BLDG._Steel truss-Dharmendra" xfId="671"/>
    <cellStyle name="_BOQ-IIT-SCPL-R3-for B2 Bldg.-external development" xfId="672"/>
    <cellStyle name="_BOQ-IIT-SCPL-R3-for B2 Bldg.-external development_5th FLOOR" xfId="673"/>
    <cellStyle name="_BOQ-IIT-SCPL-R3-for B2 Bldg.-external development_ARCH MAJORs (G)" xfId="674"/>
    <cellStyle name="_BOQ-IIT-SCPL-R3-for B2 Bldg.-external development_ARCH MAJORs (G+1)-4 QTR" xfId="675"/>
    <cellStyle name="_BOQ-IIT-SCPL-R3-for B2 Bldg.-external development_ARCH OR'S (G+1) -3 QTR_" xfId="676"/>
    <cellStyle name="_BOQ-IIT-SCPL-R3-for B2 Bldg.-external development_BOQ" xfId="677"/>
    <cellStyle name="_BOQ-IIT-SCPL-R3-for B2 Bldg.-external development_Copy of Copy of MEAS SHEET OF- ARCH-SHIKHA" xfId="678"/>
    <cellStyle name="_BOQ-IIT-SCPL-R3-for B2 Bldg.-external development_Copy of MEAS SHEET OF- ARCH-kajal.." xfId="679"/>
    <cellStyle name="_BOQ-IIT-SCPL-R3-for B2 Bldg.-external development_Copy of MEAS SHEET OF- ARCH-SK" xfId="680"/>
    <cellStyle name="_BOQ-IIT-SCPL-R3-for B2 Bldg.-external development_ESTIMATE-15.03.11-OPTION-2" xfId="681"/>
    <cellStyle name="_BOQ-IIT-SCPL-R3-for B2 Bldg.-external development_Final BOQ-SEMINAR HALL" xfId="682"/>
    <cellStyle name="_BOQ-IIT-SCPL-R3-for B2 Bldg.-external development_FINAL MEAS SHEET OF-ARCHI-MDP HOSTEL -BL -" xfId="683"/>
    <cellStyle name="_BOQ-IIT-SCPL-R3-for B2 Bldg.-external development_JCO's (G+1) - 3 QUARTES" xfId="684"/>
    <cellStyle name="_BOQ-IIT-SCPL-R3-for B2 Bldg.-external development_JCO's (G+1) - 3 QUARTES - FINAL ARCH &amp; STRU" xfId="685"/>
    <cellStyle name="_BOQ-IIT-SCPL-R3-for B2 Bldg.-external development_JCO's (G+1) - 4 QUARTES" xfId="686"/>
    <cellStyle name="_BOQ-IIT-SCPL-R3-for B2 Bldg.-external development_JCO's (G+2) - 6 QUARTES" xfId="687"/>
    <cellStyle name="_BOQ-IIT-SCPL-R3-for B2 Bldg.-external development_MBA COLLAGE-CCBA ARCH" xfId="688"/>
    <cellStyle name="_BOQ-IIT-SCPL-R3-for B2 Bldg.-external development_MEAS SHEET OF- ARCH - Lower Ground floor" xfId="689"/>
    <cellStyle name="_BOQ-IIT-SCPL-R3-for B2 Bldg.-external development_MEAS SHEET OF- ARCH- Chaitali" xfId="690"/>
    <cellStyle name="_BOQ-IIT-SCPL-R3-for B2 Bldg.-external development_MEAS SHEET OF- ARCH-25-12-2010-heena...." xfId="691"/>
    <cellStyle name="_BOQ-IIT-SCPL-R3-for B2 Bldg.-external development_MEAS SHEET OF- ARCH-ANKITA " xfId="692"/>
    <cellStyle name="_BOQ-IIT-SCPL-R3-for B2 Bldg.-external development_MEAS SHEET OF- ARCH-kajal.." xfId="693"/>
    <cellStyle name="_BOQ-IIT-SCPL-R3-for B2 Bldg.-external development_MEAS SHEET OF- ARCH-MP" xfId="694"/>
    <cellStyle name="_BOQ-IIT-SCPL-R3-for B2 Bldg.-external development_MEAS SHEET OF- ARCH-priyanka." xfId="695"/>
    <cellStyle name="_BOQ-IIT-SCPL-R3-for B2 Bldg.-external development_MEAS SHEET OF- Mitali" xfId="696"/>
    <cellStyle name="_BOQ-IIT-SCPL-R3-for B2 Bldg.-external development_MEAS SHEET OF RCC FOR MDP HOSTEL - 06.06.11-JRP" xfId="697"/>
    <cellStyle name="_BOQ-IIT-SCPL-R3-for B2 Bldg.-external development_Meas Sheet of-stru-STAFF QUARTER-kajal" xfId="698"/>
    <cellStyle name="_BOQ-IIT-SCPL-R3-for B2 Bldg.-external development_MEAS.-OR'S (G+1) (3 QTRS.)" xfId="699"/>
    <cellStyle name="_BOQ-IIT-SCPL-R3-for B2 Bldg.-external development_MEAS.-OR'S (G+2) (6 QTRS.)" xfId="700"/>
    <cellStyle name="_BOQ-IIT-SCPL-R3-for B2 Bldg.-external development_MEAS-FACULTY HOUSE-16.04.10-A" xfId="701"/>
    <cellStyle name="_BOQ-IIT-SCPL-R3-for B2 Bldg.-external development_MEAS-FACULTY HOUSE-16.04.10-A_00 REV COMBINED EST-03.04.12---" xfId="702"/>
    <cellStyle name="_BOQ-IIT-SCPL-R3-for B2 Bldg.-external development_MEAS-FACULTY HOUSE-16.04.10-A_00-REV-ESTIMATE-04.04.12" xfId="703"/>
    <cellStyle name="_BOQ-IIT-SCPL-R3-for B2 Bldg.-external development_MEAS-FACULTY HOUSE-16.04.10-A_BOQ" xfId="704"/>
    <cellStyle name="_BOQ-IIT-SCPL-R3-for B2 Bldg.-external development_MEAS-FACULTY HOUSE-16.04.10-A_Meas. Sheet Of R.C.C. (07-06-12)(M.)(Tower - 2)" xfId="705"/>
    <cellStyle name="_BOQ-IIT-SCPL-R3-for B2 Bldg.-external development_MEAS-FACULTY HOUSE-16.04.10-A_Meas. Sheet Of R.C.C. (07-06-12)(M.)(Tower - 2)_BOQ" xfId="706"/>
    <cellStyle name="_BOQ-IIT-SCPL-R3-for B2 Bldg.-external development_MEAS-FACULTY HOUSE-16.04.10-A_Meas. Sheet Of R.C.C. (07-06-12)(M.)(Tower - 2)_Meas. Sheet Of R.C.C-22.06.12-Tower 3" xfId="707"/>
    <cellStyle name="_BOQ-IIT-SCPL-R3-for B2 Bldg.-external development_MEAS-FACULTY HOUSE-16.04.10-A_Meas. Sheet Of R.C.C. (07-06-12)(M.)(Tower- 1)" xfId="708"/>
    <cellStyle name="_BOQ-IIT-SCPL-R3-for B2 Bldg.-external development_MEAS-FACULTY HOUSE-16.04.10-A_Meas. Sheet Of R.C.C. (07-06-12)(M.)(Tower- 1)_BOQ" xfId="709"/>
    <cellStyle name="_BOQ-IIT-SCPL-R3-for B2 Bldg.-external development_MEAS-FACULTY HOUSE-16.04.10-A_Meas. Sheet Of R.C.C. (07-06-12)(M.)(Tower- 1)_Meas. Sheet Of R.C.C-22.06.12-Tower 3" xfId="710"/>
    <cellStyle name="_BOQ-IIT-SCPL-R3-for B2 Bldg.-external development_MEAS-FACULTY HOUSE-16.04.10-A_Meas. Sheet Of R.C.C. (13-06-12)(M)(basement)" xfId="711"/>
    <cellStyle name="_BOQ-IIT-SCPL-R3-for B2 Bldg.-external development_MEAS-FACULTY HOUSE-16.04.10-A_Meas. Sheet Of R.C.C. (13-06-12)(M)(basement)_BOQ" xfId="712"/>
    <cellStyle name="_BOQ-IIT-SCPL-R3-for B2 Bldg.-external development_MEAS-FACULTY HOUSE-16.04.10-A_Meas. Sheet Of R.C.C. (13-06-12)(M)(basement)_Meas. Sheet Of R.C.C-22.06.12-Tower 3" xfId="713"/>
    <cellStyle name="_BOQ-IIT-SCPL-R3-for B2 Bldg.-external development_MEAS-FACULTY HOUSE-16.04.10-A_Meas. Sheet Of R.C.C.Tower 3-(9.06.12)-N" xfId="714"/>
    <cellStyle name="_BOQ-IIT-SCPL-R3-for B2 Bldg.-external development_MEAS-FACULTY HOUSE-16.04.10-A_Meas. Sheet Of R.C.C.Tower 3-(9.06.12)-N_BOQ" xfId="715"/>
    <cellStyle name="_BOQ-IIT-SCPL-R3-for B2 Bldg.-external development_MEAS-FACULTY HOUSE-16.04.10-A_Meas. Sheet Of R.C.C.Tower 3-(9.06.12)-N_Meas. Sheet Of R.C.C-22.06.12-Tower 3" xfId="716"/>
    <cellStyle name="_BOQ-IIT-SCPL-R3-for B2 Bldg.-external development_Measurement" xfId="717"/>
    <cellStyle name="_BOQ-IIT-SCPL-R3-for B2 Bldg.-external development_MEASUREMENT SHEET -Plaster At Guest House- Chaitali" xfId="718"/>
    <cellStyle name="_BOQ-IIT-SCPL-R3-for B2 Bldg.-external development_MEASUREMENT-MAJOR(G+1)-BLOCK-4- 10-08-10-ARVA" xfId="719"/>
    <cellStyle name="_BOQ-IIT-SCPL-R3-for B2 Bldg.-external development_MEASUREMENT-MAJOR(G+1)-BLOCK-4- 10-08-10-NILAM" xfId="720"/>
    <cellStyle name="_BOQ-IIT-SCPL-R3-for B2 Bldg.-external development_Miscellaneous work" xfId="721"/>
    <cellStyle name="_BOQ-IIT-SCPL-R3-for B2 Bldg.-external development_RCC OR'S (G+2) -6 QTR_" xfId="722"/>
    <cellStyle name="_BOQ-IIT-SCPL-R3-for B2 Bldg.-external development_Sez_Boq_Superstructure part-FORMATED" xfId="723"/>
    <cellStyle name="_BOQ-IIT-SCPL-R3-for B2 Bldg.-external development_Steel truss-Dharmendra" xfId="724"/>
    <cellStyle name="_BOQ-IIT-SCPL-R3-for B3 Bldg.-external development" xfId="725"/>
    <cellStyle name="_BOQ-IIT-SCPL-R3-for B3 Bldg.-external development_5th FLOOR" xfId="726"/>
    <cellStyle name="_BOQ-IIT-SCPL-R3-for B3 Bldg.-external development_ARCH MAJORs (G)" xfId="727"/>
    <cellStyle name="_BOQ-IIT-SCPL-R3-for B3 Bldg.-external development_ARCH MAJORs (G+1)-4 QTR" xfId="728"/>
    <cellStyle name="_BOQ-IIT-SCPL-R3-for B3 Bldg.-external development_ARCH OR'S (G+1) -3 QTR_" xfId="729"/>
    <cellStyle name="_BOQ-IIT-SCPL-R3-for B3 Bldg.-external development_BOQ" xfId="730"/>
    <cellStyle name="_BOQ-IIT-SCPL-R3-for B3 Bldg.-external development_Copy of Copy of MEAS SHEET OF- ARCH-SHIKHA" xfId="731"/>
    <cellStyle name="_BOQ-IIT-SCPL-R3-for B3 Bldg.-external development_Copy of MEAS SHEET OF- ARCH-kajal.." xfId="732"/>
    <cellStyle name="_BOQ-IIT-SCPL-R3-for B3 Bldg.-external development_Copy of MEAS SHEET OF- ARCH-SK" xfId="733"/>
    <cellStyle name="_BOQ-IIT-SCPL-R3-for B3 Bldg.-external development_ESTIMATE-15.03.11-OPTION-2" xfId="734"/>
    <cellStyle name="_BOQ-IIT-SCPL-R3-for B3 Bldg.-external development_Final BOQ-SEMINAR HALL" xfId="735"/>
    <cellStyle name="_BOQ-IIT-SCPL-R3-for B3 Bldg.-external development_FINAL MEAS SHEET OF-ARCHI-MDP HOSTEL -BL -" xfId="736"/>
    <cellStyle name="_BOQ-IIT-SCPL-R3-for B3 Bldg.-external development_JCO's (G+1) - 3 QUARTES" xfId="737"/>
    <cellStyle name="_BOQ-IIT-SCPL-R3-for B3 Bldg.-external development_JCO's (G+1) - 3 QUARTES - FINAL ARCH &amp; STRU" xfId="738"/>
    <cellStyle name="_BOQ-IIT-SCPL-R3-for B3 Bldg.-external development_JCO's (G+1) - 4 QUARTES" xfId="739"/>
    <cellStyle name="_BOQ-IIT-SCPL-R3-for B3 Bldg.-external development_JCO's (G+2) - 6 QUARTES" xfId="740"/>
    <cellStyle name="_BOQ-IIT-SCPL-R3-for B3 Bldg.-external development_MBA COLLAGE-CCBA ARCH" xfId="741"/>
    <cellStyle name="_BOQ-IIT-SCPL-R3-for B3 Bldg.-external development_MEAS SHEET OF- ARCH - Lower Ground floor" xfId="742"/>
    <cellStyle name="_BOQ-IIT-SCPL-R3-for B3 Bldg.-external development_MEAS SHEET OF- ARCH- Chaitali" xfId="743"/>
    <cellStyle name="_BOQ-IIT-SCPL-R3-for B3 Bldg.-external development_MEAS SHEET OF- ARCH-25-12-2010-heena...." xfId="744"/>
    <cellStyle name="_BOQ-IIT-SCPL-R3-for B3 Bldg.-external development_MEAS SHEET OF- ARCH-ANKITA " xfId="745"/>
    <cellStyle name="_BOQ-IIT-SCPL-R3-for B3 Bldg.-external development_MEAS SHEET OF- ARCH-kajal.." xfId="746"/>
    <cellStyle name="_BOQ-IIT-SCPL-R3-for B3 Bldg.-external development_MEAS SHEET OF- ARCH-MP" xfId="747"/>
    <cellStyle name="_BOQ-IIT-SCPL-R3-for B3 Bldg.-external development_MEAS SHEET OF- ARCH-priyanka." xfId="748"/>
    <cellStyle name="_BOQ-IIT-SCPL-R3-for B3 Bldg.-external development_MEAS SHEET OF- Mitali" xfId="749"/>
    <cellStyle name="_BOQ-IIT-SCPL-R3-for B3 Bldg.-external development_MEAS SHEET OF RCC FOR MDP HOSTEL - 06.06.11-JRP" xfId="750"/>
    <cellStyle name="_BOQ-IIT-SCPL-R3-for B3 Bldg.-external development_Meas Sheet of-stru-STAFF QUARTER-kajal" xfId="751"/>
    <cellStyle name="_BOQ-IIT-SCPL-R3-for B3 Bldg.-external development_MEAS.-OR'S (G+1) (3 QTRS.)" xfId="752"/>
    <cellStyle name="_BOQ-IIT-SCPL-R3-for B3 Bldg.-external development_MEAS.-OR'S (G+2) (6 QTRS.)" xfId="753"/>
    <cellStyle name="_BOQ-IIT-SCPL-R3-for B3 Bldg.-external development_MEAS-FACULTY HOUSE-16.04.10-A" xfId="754"/>
    <cellStyle name="_BOQ-IIT-SCPL-R3-for B3 Bldg.-external development_MEAS-FACULTY HOUSE-16.04.10-A_00 REV COMBINED EST-03.04.12---" xfId="755"/>
    <cellStyle name="_BOQ-IIT-SCPL-R3-for B3 Bldg.-external development_MEAS-FACULTY HOUSE-16.04.10-A_00-REV-ESTIMATE-04.04.12" xfId="756"/>
    <cellStyle name="_BOQ-IIT-SCPL-R3-for B3 Bldg.-external development_MEAS-FACULTY HOUSE-16.04.10-A_BOQ" xfId="757"/>
    <cellStyle name="_BOQ-IIT-SCPL-R3-for B3 Bldg.-external development_MEAS-FACULTY HOUSE-16.04.10-A_Meas. Sheet Of R.C.C. (07-06-12)(M.)(Tower - 2)" xfId="758"/>
    <cellStyle name="_BOQ-IIT-SCPL-R3-for B3 Bldg.-external development_MEAS-FACULTY HOUSE-16.04.10-A_Meas. Sheet Of R.C.C. (07-06-12)(M.)(Tower - 2)_BOQ" xfId="759"/>
    <cellStyle name="_BOQ-IIT-SCPL-R3-for B3 Bldg.-external development_MEAS-FACULTY HOUSE-16.04.10-A_Meas. Sheet Of R.C.C. (07-06-12)(M.)(Tower - 2)_Meas. Sheet Of R.C.C-22.06.12-Tower 3" xfId="760"/>
    <cellStyle name="_BOQ-IIT-SCPL-R3-for B3 Bldg.-external development_MEAS-FACULTY HOUSE-16.04.10-A_Meas. Sheet Of R.C.C. (07-06-12)(M.)(Tower- 1)" xfId="761"/>
    <cellStyle name="_BOQ-IIT-SCPL-R3-for B3 Bldg.-external development_MEAS-FACULTY HOUSE-16.04.10-A_Meas. Sheet Of R.C.C. (07-06-12)(M.)(Tower- 1)_BOQ" xfId="762"/>
    <cellStyle name="_BOQ-IIT-SCPL-R3-for B3 Bldg.-external development_MEAS-FACULTY HOUSE-16.04.10-A_Meas. Sheet Of R.C.C. (07-06-12)(M.)(Tower- 1)_Meas. Sheet Of R.C.C-22.06.12-Tower 3" xfId="763"/>
    <cellStyle name="_BOQ-IIT-SCPL-R3-for B3 Bldg.-external development_MEAS-FACULTY HOUSE-16.04.10-A_Meas. Sheet Of R.C.C. (13-06-12)(M)(basement)" xfId="764"/>
    <cellStyle name="_BOQ-IIT-SCPL-R3-for B3 Bldg.-external development_MEAS-FACULTY HOUSE-16.04.10-A_Meas. Sheet Of R.C.C. (13-06-12)(M)(basement)_BOQ" xfId="765"/>
    <cellStyle name="_BOQ-IIT-SCPL-R3-for B3 Bldg.-external development_MEAS-FACULTY HOUSE-16.04.10-A_Meas. Sheet Of R.C.C. (13-06-12)(M)(basement)_Meas. Sheet Of R.C.C-22.06.12-Tower 3" xfId="766"/>
    <cellStyle name="_BOQ-IIT-SCPL-R3-for B3 Bldg.-external development_MEAS-FACULTY HOUSE-16.04.10-A_Meas. Sheet Of R.C.C.Tower 3-(9.06.12)-N" xfId="767"/>
    <cellStyle name="_BOQ-IIT-SCPL-R3-for B3 Bldg.-external development_MEAS-FACULTY HOUSE-16.04.10-A_Meas. Sheet Of R.C.C.Tower 3-(9.06.12)-N_BOQ" xfId="768"/>
    <cellStyle name="_BOQ-IIT-SCPL-R3-for B3 Bldg.-external development_MEAS-FACULTY HOUSE-16.04.10-A_Meas. Sheet Of R.C.C.Tower 3-(9.06.12)-N_Meas. Sheet Of R.C.C-22.06.12-Tower 3" xfId="769"/>
    <cellStyle name="_BOQ-IIT-SCPL-R3-for B3 Bldg.-external development_Measurement" xfId="770"/>
    <cellStyle name="_BOQ-IIT-SCPL-R3-for B3 Bldg.-external development_MEASUREMENT SHEET -Plaster At Guest House- Chaitali" xfId="771"/>
    <cellStyle name="_BOQ-IIT-SCPL-R3-for B3 Bldg.-external development_MEASUREMENT-MAJOR(G+1)-BLOCK-4- 10-08-10-ARVA" xfId="772"/>
    <cellStyle name="_BOQ-IIT-SCPL-R3-for B3 Bldg.-external development_MEASUREMENT-MAJOR(G+1)-BLOCK-4- 10-08-10-NILAM" xfId="773"/>
    <cellStyle name="_BOQ-IIT-SCPL-R3-for B3 Bldg.-external development_Miscellaneous work" xfId="774"/>
    <cellStyle name="_BOQ-IIT-SCPL-R3-for B3 Bldg.-external development_RCC OR'S (G+2) -6 QTR_" xfId="775"/>
    <cellStyle name="_BOQ-IIT-SCPL-R3-for B3 Bldg.-external development_Sez_Boq_Superstructure part-FORMATED" xfId="776"/>
    <cellStyle name="_BOQ-IIT-SCPL-R3-for B3 Bldg.-external development_Steel truss-Dharmendra" xfId="777"/>
    <cellStyle name="_BOQ-IIT-SCPL-R5-for B2 Bldg.-external development-26.06.09" xfId="778"/>
    <cellStyle name="_BOQ-IIT-SCPL-R5-for B2 Bldg.-external development-26.06.09_MEAS-FACULTY HOUSE-16.04.10-A" xfId="779"/>
    <cellStyle name="_BOQ-IIT-SCPL-R5-for B2 Bldg.-external development-26.06.09_MEAS-FACULTY HOUSE-16.04.10-A_00 REV COMBINED EST-03.04.12---" xfId="780"/>
    <cellStyle name="_BOQ-IIT-SCPL-R5-for B2 Bldg.-external development-26.06.09_MEAS-FACULTY HOUSE-16.04.10-A_00-REV-ESTIMATE-04.04.12" xfId="781"/>
    <cellStyle name="_BOQ-IIT-SCPL-R5-for B2 Bldg.-external development-26.06.09_MEAS-FACULTY HOUSE-16.04.10-A_BOQ" xfId="782"/>
    <cellStyle name="_BOQ-IIT-SCPL-R5-for B2 Bldg.-external development-26.06.09_MEAS-FACULTY HOUSE-16.04.10-A_Meas. Sheet Of R.C.C. (07-06-12)(M.)(Tower - 2)" xfId="783"/>
    <cellStyle name="_BOQ-IIT-SCPL-R5-for B2 Bldg.-external development-26.06.09_MEAS-FACULTY HOUSE-16.04.10-A_Meas. Sheet Of R.C.C. (07-06-12)(M.)(Tower - 2)_BOQ" xfId="784"/>
    <cellStyle name="_BOQ-IIT-SCPL-R5-for B2 Bldg.-external development-26.06.09_MEAS-FACULTY HOUSE-16.04.10-A_Meas. Sheet Of R.C.C. (07-06-12)(M.)(Tower - 2)_Meas. Sheet Of R.C.C-22.06.12-Tower 3" xfId="785"/>
    <cellStyle name="_BOQ-IIT-SCPL-R5-for B2 Bldg.-external development-26.06.09_MEAS-FACULTY HOUSE-16.04.10-A_Meas. Sheet Of R.C.C. (07-06-12)(M.)(Tower- 1)" xfId="786"/>
    <cellStyle name="_BOQ-IIT-SCPL-R5-for B2 Bldg.-external development-26.06.09_MEAS-FACULTY HOUSE-16.04.10-A_Meas. Sheet Of R.C.C. (07-06-12)(M.)(Tower- 1)_BOQ" xfId="787"/>
    <cellStyle name="_BOQ-IIT-SCPL-R5-for B2 Bldg.-external development-26.06.09_MEAS-FACULTY HOUSE-16.04.10-A_Meas. Sheet Of R.C.C. (07-06-12)(M.)(Tower- 1)_Meas. Sheet Of R.C.C-22.06.12-Tower 3" xfId="788"/>
    <cellStyle name="_BOQ-IIT-SCPL-R5-for B2 Bldg.-external development-26.06.09_MEAS-FACULTY HOUSE-16.04.10-A_Meas. Sheet Of R.C.C. (13-06-12)(M)(basement)" xfId="789"/>
    <cellStyle name="_BOQ-IIT-SCPL-R5-for B2 Bldg.-external development-26.06.09_MEAS-FACULTY HOUSE-16.04.10-A_Meas. Sheet Of R.C.C. (13-06-12)(M)(basement)_BOQ" xfId="790"/>
    <cellStyle name="_BOQ-IIT-SCPL-R5-for B2 Bldg.-external development-26.06.09_MEAS-FACULTY HOUSE-16.04.10-A_Meas. Sheet Of R.C.C. (13-06-12)(M)(basement)_Meas. Sheet Of R.C.C-22.06.12-Tower 3" xfId="791"/>
    <cellStyle name="_BOQ-IIT-SCPL-R5-for B2 Bldg.-external development-26.06.09_MEAS-FACULTY HOUSE-16.04.10-A_Meas. Sheet Of R.C.C.Tower 3-(9.06.12)-N" xfId="792"/>
    <cellStyle name="_BOQ-IIT-SCPL-R5-for B2 Bldg.-external development-26.06.09_MEAS-FACULTY HOUSE-16.04.10-A_Meas. Sheet Of R.C.C.Tower 3-(9.06.12)-N_BOQ" xfId="793"/>
    <cellStyle name="_BOQ-IIT-SCPL-R5-for B2 Bldg.-external development-26.06.09_MEAS-FACULTY HOUSE-16.04.10-A_Meas. Sheet Of R.C.C.Tower 3-(9.06.12)-N_Meas. Sheet Of R.C.C-22.06.12-Tower 3" xfId="794"/>
    <cellStyle name="_BOQ-IIT-SCPL-R5-for B2 Bldg.-external development-26.06.09_Sez_Boq_Superstructure part-FORMATED" xfId="795"/>
    <cellStyle name="_BOQ-IIT-SCPL-R5-for B3 Bldg.-external development-26.06.09" xfId="796"/>
    <cellStyle name="_BOQ-IIT-SCPL-R5-for B3 Bldg.-external development-26.06.09_MEAS-FACULTY HOUSE-16.04.10-A" xfId="797"/>
    <cellStyle name="_BOQ-IIT-SCPL-R5-for B3 Bldg.-external development-26.06.09_MEAS-FACULTY HOUSE-16.04.10-A_00 REV COMBINED EST-03.04.12---" xfId="798"/>
    <cellStyle name="_BOQ-IIT-SCPL-R5-for B3 Bldg.-external development-26.06.09_MEAS-FACULTY HOUSE-16.04.10-A_00-REV-ESTIMATE-04.04.12" xfId="799"/>
    <cellStyle name="_BOQ-IIT-SCPL-R5-for B3 Bldg.-external development-26.06.09_MEAS-FACULTY HOUSE-16.04.10-A_BOQ" xfId="800"/>
    <cellStyle name="_BOQ-IIT-SCPL-R5-for B3 Bldg.-external development-26.06.09_MEAS-FACULTY HOUSE-16.04.10-A_Meas. Sheet Of R.C.C. (07-06-12)(M.)(Tower - 2)" xfId="801"/>
    <cellStyle name="_BOQ-IIT-SCPL-R5-for B3 Bldg.-external development-26.06.09_MEAS-FACULTY HOUSE-16.04.10-A_Meas. Sheet Of R.C.C. (07-06-12)(M.)(Tower - 2)_BOQ" xfId="802"/>
    <cellStyle name="_BOQ-IIT-SCPL-R5-for B3 Bldg.-external development-26.06.09_MEAS-FACULTY HOUSE-16.04.10-A_Meas. Sheet Of R.C.C. (07-06-12)(M.)(Tower - 2)_Meas. Sheet Of R.C.C-22.06.12-Tower 3" xfId="803"/>
    <cellStyle name="_BOQ-IIT-SCPL-R5-for B3 Bldg.-external development-26.06.09_MEAS-FACULTY HOUSE-16.04.10-A_Meas. Sheet Of R.C.C. (07-06-12)(M.)(Tower- 1)" xfId="804"/>
    <cellStyle name="_BOQ-IIT-SCPL-R5-for B3 Bldg.-external development-26.06.09_MEAS-FACULTY HOUSE-16.04.10-A_Meas. Sheet Of R.C.C. (07-06-12)(M.)(Tower- 1)_BOQ" xfId="805"/>
    <cellStyle name="_BOQ-IIT-SCPL-R5-for B3 Bldg.-external development-26.06.09_MEAS-FACULTY HOUSE-16.04.10-A_Meas. Sheet Of R.C.C. (07-06-12)(M.)(Tower- 1)_Meas. Sheet Of R.C.C-22.06.12-Tower 3" xfId="806"/>
    <cellStyle name="_BOQ-IIT-SCPL-R5-for B3 Bldg.-external development-26.06.09_MEAS-FACULTY HOUSE-16.04.10-A_Meas. Sheet Of R.C.C. (13-06-12)(M)(basement)" xfId="807"/>
    <cellStyle name="_BOQ-IIT-SCPL-R5-for B3 Bldg.-external development-26.06.09_MEAS-FACULTY HOUSE-16.04.10-A_Meas. Sheet Of R.C.C. (13-06-12)(M)(basement)_BOQ" xfId="808"/>
    <cellStyle name="_BOQ-IIT-SCPL-R5-for B3 Bldg.-external development-26.06.09_MEAS-FACULTY HOUSE-16.04.10-A_Meas. Sheet Of R.C.C. (13-06-12)(M)(basement)_Meas. Sheet Of R.C.C-22.06.12-Tower 3" xfId="809"/>
    <cellStyle name="_BOQ-IIT-SCPL-R5-for B3 Bldg.-external development-26.06.09_MEAS-FACULTY HOUSE-16.04.10-A_Meas. Sheet Of R.C.C.Tower 3-(9.06.12)-N" xfId="810"/>
    <cellStyle name="_BOQ-IIT-SCPL-R5-for B3 Bldg.-external development-26.06.09_MEAS-FACULTY HOUSE-16.04.10-A_Meas. Sheet Of R.C.C.Tower 3-(9.06.12)-N_BOQ" xfId="811"/>
    <cellStyle name="_BOQ-IIT-SCPL-R5-for B3 Bldg.-external development-26.06.09_MEAS-FACULTY HOUSE-16.04.10-A_Meas. Sheet Of R.C.C.Tower 3-(9.06.12)-N_Meas. Sheet Of R.C.C-22.06.12-Tower 3" xfId="812"/>
    <cellStyle name="_BOQ-IIT-SCPL-R5-for B3 Bldg.-external development-26.06.09_Sez_Boq_Superstructure part-FORMATED" xfId="813"/>
    <cellStyle name="_BOQ-IIT-SCPL-R6-for B3 Bldg.-external development-13.08.09" xfId="814"/>
    <cellStyle name="_BOQ-IIT-SCPL-R6-for B3 Bldg.-external development-13.08.09_MEAS-FACULTY HOUSE-16.04.10-A" xfId="815"/>
    <cellStyle name="_BOQ-IIT-SCPL-R6-for B3 Bldg.-external development-13.08.09_MEAS-FACULTY HOUSE-16.04.10-A_00 REV COMBINED EST-03.04.12---" xfId="816"/>
    <cellStyle name="_BOQ-IIT-SCPL-R6-for B3 Bldg.-external development-13.08.09_MEAS-FACULTY HOUSE-16.04.10-A_00-REV-ESTIMATE-04.04.12" xfId="817"/>
    <cellStyle name="_BOQ-IIT-SCPL-R6-for B3 Bldg.-external development-13.08.09_MEAS-FACULTY HOUSE-16.04.10-A_BOQ" xfId="818"/>
    <cellStyle name="_BOQ-IIT-SCPL-R6-for B3 Bldg.-external development-13.08.09_MEAS-FACULTY HOUSE-16.04.10-A_Meas. Sheet Of R.C.C. (07-06-12)(M.)(Tower - 2)" xfId="819"/>
    <cellStyle name="_BOQ-IIT-SCPL-R6-for B3 Bldg.-external development-13.08.09_MEAS-FACULTY HOUSE-16.04.10-A_Meas. Sheet Of R.C.C. (07-06-12)(M.)(Tower - 2)_BOQ" xfId="820"/>
    <cellStyle name="_BOQ-IIT-SCPL-R6-for B3 Bldg.-external development-13.08.09_MEAS-FACULTY HOUSE-16.04.10-A_Meas. Sheet Of R.C.C. (07-06-12)(M.)(Tower - 2)_Meas. Sheet Of R.C.C-22.06.12-Tower 3" xfId="821"/>
    <cellStyle name="_BOQ-IIT-SCPL-R6-for B3 Bldg.-external development-13.08.09_MEAS-FACULTY HOUSE-16.04.10-A_Meas. Sheet Of R.C.C. (07-06-12)(M.)(Tower- 1)" xfId="822"/>
    <cellStyle name="_BOQ-IIT-SCPL-R6-for B3 Bldg.-external development-13.08.09_MEAS-FACULTY HOUSE-16.04.10-A_Meas. Sheet Of R.C.C. (07-06-12)(M.)(Tower- 1)_BOQ" xfId="823"/>
    <cellStyle name="_BOQ-IIT-SCPL-R6-for B3 Bldg.-external development-13.08.09_MEAS-FACULTY HOUSE-16.04.10-A_Meas. Sheet Of R.C.C. (07-06-12)(M.)(Tower- 1)_Meas. Sheet Of R.C.C-22.06.12-Tower 3" xfId="824"/>
    <cellStyle name="_BOQ-IIT-SCPL-R6-for B3 Bldg.-external development-13.08.09_MEAS-FACULTY HOUSE-16.04.10-A_Meas. Sheet Of R.C.C. (13-06-12)(M)(basement)" xfId="825"/>
    <cellStyle name="_BOQ-IIT-SCPL-R6-for B3 Bldg.-external development-13.08.09_MEAS-FACULTY HOUSE-16.04.10-A_Meas. Sheet Of R.C.C. (13-06-12)(M)(basement)_BOQ" xfId="826"/>
    <cellStyle name="_BOQ-IIT-SCPL-R6-for B3 Bldg.-external development-13.08.09_MEAS-FACULTY HOUSE-16.04.10-A_Meas. Sheet Of R.C.C. (13-06-12)(M)(basement)_Meas. Sheet Of R.C.C-22.06.12-Tower 3" xfId="827"/>
    <cellStyle name="_BOQ-IIT-SCPL-R6-for B3 Bldg.-external development-13.08.09_MEAS-FACULTY HOUSE-16.04.10-A_Meas. Sheet Of R.C.C.Tower 3-(9.06.12)-N" xfId="828"/>
    <cellStyle name="_BOQ-IIT-SCPL-R6-for B3 Bldg.-external development-13.08.09_MEAS-FACULTY HOUSE-16.04.10-A_Meas. Sheet Of R.C.C.Tower 3-(9.06.12)-N_BOQ" xfId="829"/>
    <cellStyle name="_BOQ-IIT-SCPL-R6-for B3 Bldg.-external development-13.08.09_MEAS-FACULTY HOUSE-16.04.10-A_Meas. Sheet Of R.C.C.Tower 3-(9.06.12)-N_Meas. Sheet Of R.C.C-22.06.12-Tower 3" xfId="830"/>
    <cellStyle name="_BOQ-IIT-SCPL-R6-for B3 Bldg.-external development-13.08.09_Sez_Boq_Superstructure part-FORMATED" xfId="831"/>
    <cellStyle name="_BOQ-IIT-SCPL-REVISED-R2-FOR BLDG-as per various lvls" xfId="832"/>
    <cellStyle name="_BOQ-IIT-SCPL-REVISED-R2-FOR BLDG-as per various lvls_5th FLOOR" xfId="833"/>
    <cellStyle name="_BOQ-IIT-SCPL-REVISED-R2-FOR BLDG-as per various lvls_ARCH MAJORs (G)" xfId="834"/>
    <cellStyle name="_BOQ-IIT-SCPL-REVISED-R2-FOR BLDG-as per various lvls_ARCH MAJORs (G+1)-4 QTR" xfId="835"/>
    <cellStyle name="_BOQ-IIT-SCPL-REVISED-R2-FOR BLDG-as per various lvls_ARCH OR'S (G+1) -3 QTR_" xfId="836"/>
    <cellStyle name="_BOQ-IIT-SCPL-REVISED-R2-FOR BLDG-as per various lvls_BOQ" xfId="837"/>
    <cellStyle name="_BOQ-IIT-SCPL-REVISED-R2-FOR BLDG-as per various lvls_BOQ OF FINISHES FOR residentialL- 21.05.11" xfId="838"/>
    <cellStyle name="_BOQ-IIT-SCPL-REVISED-R2-FOR BLDG-as per various lvls_Copy of Copy of MEAS SHEET OF- ARCH-SHIKHA" xfId="839"/>
    <cellStyle name="_BOQ-IIT-SCPL-REVISED-R2-FOR BLDG-as per various lvls_Copy of MEAS SHEET OF- ARCH-kajal.." xfId="840"/>
    <cellStyle name="_BOQ-IIT-SCPL-REVISED-R2-FOR BLDG-as per various lvls_Copy of MEAS SHEET OF- ARCH-SK" xfId="841"/>
    <cellStyle name="_BOQ-IIT-SCPL-REVISED-R2-FOR BLDG-as per various lvls_ESTIMATE-15.03.11-OPTION-2" xfId="842"/>
    <cellStyle name="_BOQ-IIT-SCPL-REVISED-R2-FOR BLDG-as per various lvls_Final BOQ-SEMINAR HALL" xfId="843"/>
    <cellStyle name="_BOQ-IIT-SCPL-REVISED-R2-FOR BLDG-as per various lvls_FINAL MEAS SHEET OF-ARCHI-MDP HOSTEL -BL -" xfId="844"/>
    <cellStyle name="_BOQ-IIT-SCPL-REVISED-R2-FOR BLDG-as per various lvls_JCO's (G+1) - 3 QUARTES" xfId="845"/>
    <cellStyle name="_BOQ-IIT-SCPL-REVISED-R2-FOR BLDG-as per various lvls_JCO's (G+1) - 3 QUARTES - FINAL ARCH &amp; STRU" xfId="846"/>
    <cellStyle name="_BOQ-IIT-SCPL-REVISED-R2-FOR BLDG-as per various lvls_JCO's (G+1) - 4 QUARTES" xfId="847"/>
    <cellStyle name="_BOQ-IIT-SCPL-REVISED-R2-FOR BLDG-as per various lvls_JCO's (G+2) - 6 QUARTES" xfId="848"/>
    <cellStyle name="_BOQ-IIT-SCPL-REVISED-R2-FOR BLDG-as per various lvls_MBA COLLAGE-CCBA ARCH" xfId="849"/>
    <cellStyle name="_BOQ-IIT-SCPL-REVISED-R2-FOR BLDG-as per various lvls_MEAS SHEET OF- ARCH - Lower Ground floor" xfId="850"/>
    <cellStyle name="_BOQ-IIT-SCPL-REVISED-R2-FOR BLDG-as per various lvls_MEAS SHEET OF- ARCH- Chaitali" xfId="851"/>
    <cellStyle name="_BOQ-IIT-SCPL-REVISED-R2-FOR BLDG-as per various lvls_MEAS SHEET OF- ARCH-25-12-2010-heena...." xfId="852"/>
    <cellStyle name="_BOQ-IIT-SCPL-REVISED-R2-FOR BLDG-as per various lvls_MEAS SHEET OF- ARCH-ANKITA " xfId="853"/>
    <cellStyle name="_BOQ-IIT-SCPL-REVISED-R2-FOR BLDG-as per various lvls_MEAS SHEET OF- ARCH-kajal.." xfId="854"/>
    <cellStyle name="_BOQ-IIT-SCPL-REVISED-R2-FOR BLDG-as per various lvls_MEAS SHEET OF- ARCH-MP" xfId="855"/>
    <cellStyle name="_BOQ-IIT-SCPL-REVISED-R2-FOR BLDG-as per various lvls_MEAS SHEET OF- ARCH-priyanka." xfId="856"/>
    <cellStyle name="_BOQ-IIT-SCPL-REVISED-R2-FOR BLDG-as per various lvls_MEAS SHEET OF- Mitali" xfId="857"/>
    <cellStyle name="_BOQ-IIT-SCPL-REVISED-R2-FOR BLDG-as per various lvls_MEAS SHEET OF RCC FOR MDP HOSTEL - 06.06.11-JRP" xfId="858"/>
    <cellStyle name="_BOQ-IIT-SCPL-REVISED-R2-FOR BLDG-as per various lvls_Meas Sheet of-stru-STAFF QUARTER-kajal" xfId="859"/>
    <cellStyle name="_BOQ-IIT-SCPL-REVISED-R2-FOR BLDG-as per various lvls_MEAS.-OR'S (G+1) (3 QTRS.)" xfId="860"/>
    <cellStyle name="_BOQ-IIT-SCPL-REVISED-R2-FOR BLDG-as per various lvls_MEAS.-OR'S (G+2) (6 QTRS.)" xfId="861"/>
    <cellStyle name="_BOQ-IIT-SCPL-REVISED-R2-FOR BLDG-as per various lvls_MEAS-FACULTY HOUSE-16.04.10-A" xfId="862"/>
    <cellStyle name="_BOQ-IIT-SCPL-REVISED-R2-FOR BLDG-as per various lvls_MEAS-FACULTY HOUSE-16.04.10-A_00 REV COMBINED EST-03.04.12---" xfId="863"/>
    <cellStyle name="_BOQ-IIT-SCPL-REVISED-R2-FOR BLDG-as per various lvls_MEAS-FACULTY HOUSE-16.04.10-A_00-REV-ESTIMATE-04.04.12" xfId="864"/>
    <cellStyle name="_BOQ-IIT-SCPL-REVISED-R2-FOR BLDG-as per various lvls_MEAS-FACULTY HOUSE-16.04.10-A_BOQ" xfId="865"/>
    <cellStyle name="_BOQ-IIT-SCPL-REVISED-R2-FOR BLDG-as per various lvls_MEAS-FACULTY HOUSE-16.04.10-A_Meas. Sheet Of R.C.C. (07-06-12)(M.)(Tower - 2)" xfId="866"/>
    <cellStyle name="_BOQ-IIT-SCPL-REVISED-R2-FOR BLDG-as per various lvls_MEAS-FACULTY HOUSE-16.04.10-A_Meas. Sheet Of R.C.C. (07-06-12)(M.)(Tower - 2)_BOQ" xfId="867"/>
    <cellStyle name="_BOQ-IIT-SCPL-REVISED-R2-FOR BLDG-as per various lvls_MEAS-FACULTY HOUSE-16.04.10-A_Meas. Sheet Of R.C.C. (07-06-12)(M.)(Tower - 2)_Meas. Sheet Of R.C.C-22.06.12-Tower 3" xfId="868"/>
    <cellStyle name="_BOQ-IIT-SCPL-REVISED-R2-FOR BLDG-as per various lvls_MEAS-FACULTY HOUSE-16.04.10-A_Meas. Sheet Of R.C.C. (07-06-12)(M.)(Tower- 1)" xfId="869"/>
    <cellStyle name="_BOQ-IIT-SCPL-REVISED-R2-FOR BLDG-as per various lvls_MEAS-FACULTY HOUSE-16.04.10-A_Meas. Sheet Of R.C.C. (07-06-12)(M.)(Tower- 1)_BOQ" xfId="870"/>
    <cellStyle name="_BOQ-IIT-SCPL-REVISED-R2-FOR BLDG-as per various lvls_MEAS-FACULTY HOUSE-16.04.10-A_Meas. Sheet Of R.C.C. (07-06-12)(M.)(Tower- 1)_Meas. Sheet Of R.C.C-22.06.12-Tower 3" xfId="871"/>
    <cellStyle name="_BOQ-IIT-SCPL-REVISED-R2-FOR BLDG-as per various lvls_MEAS-FACULTY HOUSE-16.04.10-A_Meas. Sheet Of R.C.C. (13-06-12)(M)(basement)" xfId="872"/>
    <cellStyle name="_BOQ-IIT-SCPL-REVISED-R2-FOR BLDG-as per various lvls_MEAS-FACULTY HOUSE-16.04.10-A_Meas. Sheet Of R.C.C. (13-06-12)(M)(basement)_BOQ" xfId="873"/>
    <cellStyle name="_BOQ-IIT-SCPL-REVISED-R2-FOR BLDG-as per various lvls_MEAS-FACULTY HOUSE-16.04.10-A_Meas. Sheet Of R.C.C. (13-06-12)(M)(basement)_Meas. Sheet Of R.C.C-22.06.12-Tower 3" xfId="874"/>
    <cellStyle name="_BOQ-IIT-SCPL-REVISED-R2-FOR BLDG-as per various lvls_MEAS-FACULTY HOUSE-16.04.10-A_Meas. Sheet Of R.C.C.Tower 3-(9.06.12)-N" xfId="875"/>
    <cellStyle name="_BOQ-IIT-SCPL-REVISED-R2-FOR BLDG-as per various lvls_MEAS-FACULTY HOUSE-16.04.10-A_Meas. Sheet Of R.C.C.Tower 3-(9.06.12)-N_BOQ" xfId="876"/>
    <cellStyle name="_BOQ-IIT-SCPL-REVISED-R2-FOR BLDG-as per various lvls_MEAS-FACULTY HOUSE-16.04.10-A_Meas. Sheet Of R.C.C.Tower 3-(9.06.12)-N_Meas. Sheet Of R.C.C-22.06.12-Tower 3" xfId="877"/>
    <cellStyle name="_BOQ-IIT-SCPL-REVISED-R2-FOR BLDG-as per various lvls_MEAS-SHEET- FINISHING-BL" xfId="878"/>
    <cellStyle name="_BOQ-IIT-SCPL-REVISED-R2-FOR BLDG-as per various lvls_Measurement" xfId="879"/>
    <cellStyle name="_BOQ-IIT-SCPL-REVISED-R2-FOR BLDG-as per various lvls_MEASUREMENT SHEET -Plaster At Guest House- Chaitali" xfId="880"/>
    <cellStyle name="_BOQ-IIT-SCPL-REVISED-R2-FOR BLDG-as per various lvls_MEASUREMENT-MAJOR(G+1)-BLOCK-4- 10-08-10-ARVA" xfId="881"/>
    <cellStyle name="_BOQ-IIT-SCPL-REVISED-R2-FOR BLDG-as per various lvls_MEASUREMENT-MAJOR(G+1)-BLOCK-4- 10-08-10-NILAM" xfId="882"/>
    <cellStyle name="_BOQ-IIT-SCPL-REVISED-R2-FOR BLDG-as per various lvls_Miscellaneous work" xfId="883"/>
    <cellStyle name="_BOQ-IIT-SCPL-REVISED-R2-FOR BLDG-as per various lvls_PAINTING" xfId="884"/>
    <cellStyle name="_BOQ-IIT-SCPL-REVISED-R2-FOR BLDG-as per various lvls_RCC OR'S (G+2) -6 QTR_" xfId="885"/>
    <cellStyle name="_BOQ-IIT-SCPL-REVISED-R2-FOR BLDG-as per various lvls_Sez_Boq_Superstructure part-FORMATED" xfId="886"/>
    <cellStyle name="_BOQ-IIT-SCPL-REVISED-R2-FOR BLDG-as per various lvls_Steel truss-Dharmendra" xfId="887"/>
    <cellStyle name="_BOQ-IIT-SCPL-REVISED-R3-FOR BLDG-2-as per various lvls" xfId="888"/>
    <cellStyle name="_BOQ-IIT-SCPL-REVISED-R3-FOR BLDG-2-as per various lvls_5th FLOOR" xfId="889"/>
    <cellStyle name="_BOQ-IIT-SCPL-REVISED-R3-FOR BLDG-2-as per various lvls_ARCH MAJORs (G)" xfId="890"/>
    <cellStyle name="_BOQ-IIT-SCPL-REVISED-R3-FOR BLDG-2-as per various lvls_ARCH MAJORs (G+1)-4 QTR" xfId="891"/>
    <cellStyle name="_BOQ-IIT-SCPL-REVISED-R3-FOR BLDG-2-as per various lvls_ARCH OR'S (G+1) -3 QTR_" xfId="892"/>
    <cellStyle name="_BOQ-IIT-SCPL-REVISED-R3-FOR BLDG-2-as per various lvls_BOQ" xfId="893"/>
    <cellStyle name="_BOQ-IIT-SCPL-REVISED-R3-FOR BLDG-2-as per various lvls_Copy of Copy of MEAS SHEET OF- ARCH-SHIKHA" xfId="894"/>
    <cellStyle name="_BOQ-IIT-SCPL-REVISED-R3-FOR BLDG-2-as per various lvls_Copy of MEAS SHEET OF- ARCH-kajal.." xfId="895"/>
    <cellStyle name="_BOQ-IIT-SCPL-REVISED-R3-FOR BLDG-2-as per various lvls_Copy of MEAS SHEET OF- ARCH-SK" xfId="896"/>
    <cellStyle name="_BOQ-IIT-SCPL-REVISED-R3-FOR BLDG-2-as per various lvls_ESTIMATE-15.03.11-OPTION-2" xfId="897"/>
    <cellStyle name="_BOQ-IIT-SCPL-REVISED-R3-FOR BLDG-2-as per various lvls_Final BOQ-SEMINAR HALL" xfId="898"/>
    <cellStyle name="_BOQ-IIT-SCPL-REVISED-R3-FOR BLDG-2-as per various lvls_FINAL MEAS SHEET OF-ARCHI-MDP HOSTEL -BL -" xfId="899"/>
    <cellStyle name="_BOQ-IIT-SCPL-REVISED-R3-FOR BLDG-2-as per various lvls_JCO's (G+1) - 3 QUARTES" xfId="900"/>
    <cellStyle name="_BOQ-IIT-SCPL-REVISED-R3-FOR BLDG-2-as per various lvls_JCO's (G+1) - 3 QUARTES - FINAL ARCH &amp; STRU" xfId="901"/>
    <cellStyle name="_BOQ-IIT-SCPL-REVISED-R3-FOR BLDG-2-as per various lvls_JCO's (G+1) - 4 QUARTES" xfId="902"/>
    <cellStyle name="_BOQ-IIT-SCPL-REVISED-R3-FOR BLDG-2-as per various lvls_JCO's (G+2) - 6 QUARTES" xfId="903"/>
    <cellStyle name="_BOQ-IIT-SCPL-REVISED-R3-FOR BLDG-2-as per various lvls_MBA COLLAGE-CCBA ARCH" xfId="904"/>
    <cellStyle name="_BOQ-IIT-SCPL-REVISED-R3-FOR BLDG-2-as per various lvls_MEAS SHEET OF- ARCH - Lower Ground floor" xfId="905"/>
    <cellStyle name="_BOQ-IIT-SCPL-REVISED-R3-FOR BLDG-2-as per various lvls_MEAS SHEET OF- ARCH- Chaitali" xfId="906"/>
    <cellStyle name="_BOQ-IIT-SCPL-REVISED-R3-FOR BLDG-2-as per various lvls_MEAS SHEET OF- ARCH-25-12-2010-heena...." xfId="907"/>
    <cellStyle name="_BOQ-IIT-SCPL-REVISED-R3-FOR BLDG-2-as per various lvls_MEAS SHEET OF- ARCH-ANKITA " xfId="908"/>
    <cellStyle name="_BOQ-IIT-SCPL-REVISED-R3-FOR BLDG-2-as per various lvls_MEAS SHEET OF- ARCH-kajal.." xfId="909"/>
    <cellStyle name="_BOQ-IIT-SCPL-REVISED-R3-FOR BLDG-2-as per various lvls_MEAS SHEET OF- ARCH-MP" xfId="910"/>
    <cellStyle name="_BOQ-IIT-SCPL-REVISED-R3-FOR BLDG-2-as per various lvls_MEAS SHEET OF- ARCH-priyanka." xfId="911"/>
    <cellStyle name="_BOQ-IIT-SCPL-REVISED-R3-FOR BLDG-2-as per various lvls_MEAS SHEET OF- Mitali" xfId="912"/>
    <cellStyle name="_BOQ-IIT-SCPL-REVISED-R3-FOR BLDG-2-as per various lvls_MEAS SHEET OF RCC FOR MDP HOSTEL - 06.06.11-JRP" xfId="913"/>
    <cellStyle name="_BOQ-IIT-SCPL-REVISED-R3-FOR BLDG-2-as per various lvls_Meas Sheet of-stru-STAFF QUARTER-kajal" xfId="914"/>
    <cellStyle name="_BOQ-IIT-SCPL-REVISED-R3-FOR BLDG-2-as per various lvls_MEAS.-OR'S (G+1) (3 QTRS.)" xfId="915"/>
    <cellStyle name="_BOQ-IIT-SCPL-REVISED-R3-FOR BLDG-2-as per various lvls_MEAS.-OR'S (G+2) (6 QTRS.)" xfId="916"/>
    <cellStyle name="_BOQ-IIT-SCPL-REVISED-R3-FOR BLDG-2-as per various lvls_MEAS-FACULTY HOUSE-16.04.10-A" xfId="917"/>
    <cellStyle name="_BOQ-IIT-SCPL-REVISED-R3-FOR BLDG-2-as per various lvls_MEAS-FACULTY HOUSE-16.04.10-A_00 REV COMBINED EST-03.04.12---" xfId="918"/>
    <cellStyle name="_BOQ-IIT-SCPL-REVISED-R3-FOR BLDG-2-as per various lvls_MEAS-FACULTY HOUSE-16.04.10-A_00-REV-ESTIMATE-04.04.12" xfId="919"/>
    <cellStyle name="_BOQ-IIT-SCPL-REVISED-R3-FOR BLDG-2-as per various lvls_MEAS-FACULTY HOUSE-16.04.10-A_BOQ" xfId="920"/>
    <cellStyle name="_BOQ-IIT-SCPL-REVISED-R3-FOR BLDG-2-as per various lvls_MEAS-FACULTY HOUSE-16.04.10-A_Meas. Sheet Of R.C.C. (07-06-12)(M.)(Tower - 2)" xfId="921"/>
    <cellStyle name="_BOQ-IIT-SCPL-REVISED-R3-FOR BLDG-2-as per various lvls_MEAS-FACULTY HOUSE-16.04.10-A_Meas. Sheet Of R.C.C. (07-06-12)(M.)(Tower - 2)_BOQ" xfId="922"/>
    <cellStyle name="_BOQ-IIT-SCPL-REVISED-R3-FOR BLDG-2-as per various lvls_MEAS-FACULTY HOUSE-16.04.10-A_Meas. Sheet Of R.C.C. (07-06-12)(M.)(Tower - 2)_Meas. Sheet Of R.C.C-22.06.12-Tower 3" xfId="923"/>
    <cellStyle name="_BOQ-IIT-SCPL-REVISED-R3-FOR BLDG-2-as per various lvls_MEAS-FACULTY HOUSE-16.04.10-A_Meas. Sheet Of R.C.C. (07-06-12)(M.)(Tower- 1)" xfId="924"/>
    <cellStyle name="_BOQ-IIT-SCPL-REVISED-R3-FOR BLDG-2-as per various lvls_MEAS-FACULTY HOUSE-16.04.10-A_Meas. Sheet Of R.C.C. (07-06-12)(M.)(Tower- 1)_BOQ" xfId="925"/>
    <cellStyle name="_BOQ-IIT-SCPL-REVISED-R3-FOR BLDG-2-as per various lvls_MEAS-FACULTY HOUSE-16.04.10-A_Meas. Sheet Of R.C.C. (07-06-12)(M.)(Tower- 1)_Meas. Sheet Of R.C.C-22.06.12-Tower 3" xfId="926"/>
    <cellStyle name="_BOQ-IIT-SCPL-REVISED-R3-FOR BLDG-2-as per various lvls_MEAS-FACULTY HOUSE-16.04.10-A_Meas. Sheet Of R.C.C. (13-06-12)(M)(basement)" xfId="927"/>
    <cellStyle name="_BOQ-IIT-SCPL-REVISED-R3-FOR BLDG-2-as per various lvls_MEAS-FACULTY HOUSE-16.04.10-A_Meas. Sheet Of R.C.C. (13-06-12)(M)(basement)_BOQ" xfId="928"/>
    <cellStyle name="_BOQ-IIT-SCPL-REVISED-R3-FOR BLDG-2-as per various lvls_MEAS-FACULTY HOUSE-16.04.10-A_Meas. Sheet Of R.C.C. (13-06-12)(M)(basement)_Meas. Sheet Of R.C.C-22.06.12-Tower 3" xfId="929"/>
    <cellStyle name="_BOQ-IIT-SCPL-REVISED-R3-FOR BLDG-2-as per various lvls_MEAS-FACULTY HOUSE-16.04.10-A_Meas. Sheet Of R.C.C.Tower 3-(9.06.12)-N" xfId="930"/>
    <cellStyle name="_BOQ-IIT-SCPL-REVISED-R3-FOR BLDG-2-as per various lvls_MEAS-FACULTY HOUSE-16.04.10-A_Meas. Sheet Of R.C.C.Tower 3-(9.06.12)-N_BOQ" xfId="931"/>
    <cellStyle name="_BOQ-IIT-SCPL-REVISED-R3-FOR BLDG-2-as per various lvls_MEAS-FACULTY HOUSE-16.04.10-A_Meas. Sheet Of R.C.C.Tower 3-(9.06.12)-N_Meas. Sheet Of R.C.C-22.06.12-Tower 3" xfId="932"/>
    <cellStyle name="_BOQ-IIT-SCPL-REVISED-R3-FOR BLDG-2-as per various lvls_Measurement" xfId="933"/>
    <cellStyle name="_BOQ-IIT-SCPL-REVISED-R3-FOR BLDG-2-as per various lvls_MEASUREMENT SHEET -Plaster At Guest House- Chaitali" xfId="934"/>
    <cellStyle name="_BOQ-IIT-SCPL-REVISED-R3-FOR BLDG-2-as per various lvls_MEASUREMENT-MAJOR(G+1)-BLOCK-4- 10-08-10-ARVA" xfId="935"/>
    <cellStyle name="_BOQ-IIT-SCPL-REVISED-R3-FOR BLDG-2-as per various lvls_MEASUREMENT-MAJOR(G+1)-BLOCK-4- 10-08-10-NILAM" xfId="936"/>
    <cellStyle name="_BOQ-IIT-SCPL-REVISED-R3-FOR BLDG-2-as per various lvls_Miscellaneous work" xfId="937"/>
    <cellStyle name="_BOQ-IIT-SCPL-REVISED-R3-FOR BLDG-2-as per various lvls_RCC OR'S (G+2) -6 QTR_" xfId="938"/>
    <cellStyle name="_BOQ-IIT-SCPL-REVISED-R3-FOR BLDG-2-as per various lvls_Sez_Boq_Superstructure part-FORMATED" xfId="939"/>
    <cellStyle name="_BOQ-IIT-SCPL-REVISED-R3-FOR BLDG-2-as per various lvls_Steel truss-Dharmendra" xfId="940"/>
    <cellStyle name="_BOQ-IIT-SCPL-REVISED-R5-FOR BLDG-2-as per various lvls-26.06.09" xfId="941"/>
    <cellStyle name="_BOQ-IIT-SCPL-REVISED-R5-FOR BLDG-2-as per various lvls-26.06.09_MEAS-FACULTY HOUSE-16.04.10-A" xfId="942"/>
    <cellStyle name="_BOQ-IIT-SCPL-REVISED-R5-FOR BLDG-2-as per various lvls-26.06.09_MEAS-FACULTY HOUSE-16.04.10-A_00 REV COMBINED EST-03.04.12---" xfId="943"/>
    <cellStyle name="_BOQ-IIT-SCPL-REVISED-R5-FOR BLDG-2-as per various lvls-26.06.09_MEAS-FACULTY HOUSE-16.04.10-A_00-REV-ESTIMATE-04.04.12" xfId="944"/>
    <cellStyle name="_BOQ-IIT-SCPL-REVISED-R5-FOR BLDG-2-as per various lvls-26.06.09_MEAS-FACULTY HOUSE-16.04.10-A_BOQ" xfId="945"/>
    <cellStyle name="_BOQ-IIT-SCPL-REVISED-R5-FOR BLDG-2-as per various lvls-26.06.09_MEAS-FACULTY HOUSE-16.04.10-A_Meas. Sheet Of R.C.C. (07-06-12)(M.)(Tower - 2)" xfId="946"/>
    <cellStyle name="_BOQ-IIT-SCPL-REVISED-R5-FOR BLDG-2-as per various lvls-26.06.09_MEAS-FACULTY HOUSE-16.04.10-A_Meas. Sheet Of R.C.C. (07-06-12)(M.)(Tower - 2)_BOQ" xfId="947"/>
    <cellStyle name="_BOQ-IIT-SCPL-REVISED-R5-FOR BLDG-2-as per various lvls-26.06.09_MEAS-FACULTY HOUSE-16.04.10-A_Meas. Sheet Of R.C.C. (07-06-12)(M.)(Tower - 2)_Meas. Sheet Of R.C.C-22.06.12-Tower 3" xfId="948"/>
    <cellStyle name="_BOQ-IIT-SCPL-REVISED-R5-FOR BLDG-2-as per various lvls-26.06.09_MEAS-FACULTY HOUSE-16.04.10-A_Meas. Sheet Of R.C.C. (07-06-12)(M.)(Tower- 1)" xfId="949"/>
    <cellStyle name="_BOQ-IIT-SCPL-REVISED-R5-FOR BLDG-2-as per various lvls-26.06.09_MEAS-FACULTY HOUSE-16.04.10-A_Meas. Sheet Of R.C.C. (07-06-12)(M.)(Tower- 1)_BOQ" xfId="950"/>
    <cellStyle name="_BOQ-IIT-SCPL-REVISED-R5-FOR BLDG-2-as per various lvls-26.06.09_MEAS-FACULTY HOUSE-16.04.10-A_Meas. Sheet Of R.C.C. (07-06-12)(M.)(Tower- 1)_Meas. Sheet Of R.C.C-22.06.12-Tower 3" xfId="951"/>
    <cellStyle name="_BOQ-IIT-SCPL-REVISED-R5-FOR BLDG-2-as per various lvls-26.06.09_MEAS-FACULTY HOUSE-16.04.10-A_Meas. Sheet Of R.C.C. (13-06-12)(M)(basement)" xfId="952"/>
    <cellStyle name="_BOQ-IIT-SCPL-REVISED-R5-FOR BLDG-2-as per various lvls-26.06.09_MEAS-FACULTY HOUSE-16.04.10-A_Meas. Sheet Of R.C.C. (13-06-12)(M)(basement)_BOQ" xfId="953"/>
    <cellStyle name="_BOQ-IIT-SCPL-REVISED-R5-FOR BLDG-2-as per various lvls-26.06.09_MEAS-FACULTY HOUSE-16.04.10-A_Meas. Sheet Of R.C.C. (13-06-12)(M)(basement)_Meas. Sheet Of R.C.C-22.06.12-Tower 3" xfId="954"/>
    <cellStyle name="_BOQ-IIT-SCPL-REVISED-R5-FOR BLDG-2-as per various lvls-26.06.09_MEAS-FACULTY HOUSE-16.04.10-A_Meas. Sheet Of R.C.C.Tower 3-(9.06.12)-N" xfId="955"/>
    <cellStyle name="_BOQ-IIT-SCPL-REVISED-R5-FOR BLDG-2-as per various lvls-26.06.09_MEAS-FACULTY HOUSE-16.04.10-A_Meas. Sheet Of R.C.C.Tower 3-(9.06.12)-N_BOQ" xfId="956"/>
    <cellStyle name="_BOQ-IIT-SCPL-REVISED-R5-FOR BLDG-2-as per various lvls-26.06.09_MEAS-FACULTY HOUSE-16.04.10-A_Meas. Sheet Of R.C.C.Tower 3-(9.06.12)-N_Meas. Sheet Of R.C.C-22.06.12-Tower 3" xfId="957"/>
    <cellStyle name="_BOQ-IIT-SCPL-REVISED-R5-FOR BLDG-2-as per various lvls-26.06.09_Sez_Boq_Superstructure part-FORMATED" xfId="958"/>
    <cellStyle name="_BOQ-MAHINDRA EMINENTE M30(19.05.09)" xfId="959"/>
    <cellStyle name="_BOQ-STRL CIVIL-SAMPLE HOUSEL-14-02-12" xfId="960"/>
    <cellStyle name="_BUILTUP AREA-16-12-08 PD" xfId="961"/>
    <cellStyle name="_CA Campus" xfId="962"/>
    <cellStyle name="_CA Campus_MEAS-FACULTY HOUSE-16.04.10-A" xfId="963"/>
    <cellStyle name="_CA Campus_MEAS-FACULTY HOUSE-16.04.10-A_00 REV COMBINED EST-03.04.12---" xfId="964"/>
    <cellStyle name="_CA Campus_MEAS-FACULTY HOUSE-16.04.10-A_00-REV-ESTIMATE-04.04.12" xfId="965"/>
    <cellStyle name="_CA Campus_MEAS-FACULTY HOUSE-16.04.10-A_BOQ" xfId="966"/>
    <cellStyle name="_CA Campus_MEAS-FACULTY HOUSE-16.04.10-A_Meas. Sheet Of R.C.C. (07-06-12)(M.)(Tower - 2)" xfId="967"/>
    <cellStyle name="_CA Campus_MEAS-FACULTY HOUSE-16.04.10-A_Meas. Sheet Of R.C.C. (07-06-12)(M.)(Tower - 2)_BOQ" xfId="968"/>
    <cellStyle name="_CA Campus_MEAS-FACULTY HOUSE-16.04.10-A_Meas. Sheet Of R.C.C. (07-06-12)(M.)(Tower - 2)_Meas. Sheet Of R.C.C-22.06.12-Tower 3" xfId="969"/>
    <cellStyle name="_CA Campus_MEAS-FACULTY HOUSE-16.04.10-A_Meas. Sheet Of R.C.C. (07-06-12)(M.)(Tower- 1)" xfId="970"/>
    <cellStyle name="_CA Campus_MEAS-FACULTY HOUSE-16.04.10-A_Meas. Sheet Of R.C.C. (07-06-12)(M.)(Tower- 1)_BOQ" xfId="971"/>
    <cellStyle name="_CA Campus_MEAS-FACULTY HOUSE-16.04.10-A_Meas. Sheet Of R.C.C. (07-06-12)(M.)(Tower- 1)_Meas. Sheet Of R.C.C-22.06.12-Tower 3" xfId="972"/>
    <cellStyle name="_CA Campus_MEAS-FACULTY HOUSE-16.04.10-A_Meas. Sheet Of R.C.C. (13-06-12)(M)(basement)" xfId="973"/>
    <cellStyle name="_CA Campus_MEAS-FACULTY HOUSE-16.04.10-A_Meas. Sheet Of R.C.C. (13-06-12)(M)(basement)_BOQ" xfId="974"/>
    <cellStyle name="_CA Campus_MEAS-FACULTY HOUSE-16.04.10-A_Meas. Sheet Of R.C.C. (13-06-12)(M)(basement)_Meas. Sheet Of R.C.C-22.06.12-Tower 3" xfId="975"/>
    <cellStyle name="_CA Campus_MEAS-FACULTY HOUSE-16.04.10-A_Meas. Sheet Of R.C.C.Tower 3-(9.06.12)-N" xfId="976"/>
    <cellStyle name="_CA Campus_MEAS-FACULTY HOUSE-16.04.10-A_Meas. Sheet Of R.C.C.Tower 3-(9.06.12)-N_BOQ" xfId="977"/>
    <cellStyle name="_CA Campus_MEAS-FACULTY HOUSE-16.04.10-A_Meas. Sheet Of R.C.C.Tower 3-(9.06.12)-N_Meas. Sheet Of R.C.C-22.06.12-Tower 3" xfId="978"/>
    <cellStyle name="_CA Campus_Sez_Boq_Superstructure part-FORMATED" xfId="979"/>
    <cellStyle name="_civil  BOQ 8-04-09" xfId="980"/>
    <cellStyle name="_Client sales -Hq review 16th Feb-06" xfId="981"/>
    <cellStyle name="_Col.steel cal.-14.07.09" xfId="982"/>
    <cellStyle name="_Col.steel cal.-14.07.09_MEAS-FACULTY HOUSE-16.04.10-A" xfId="983"/>
    <cellStyle name="_Col.steel cal.-14.07.09_MEAS-HEALTH CARE-A" xfId="984"/>
    <cellStyle name="_Col.steel cal.-14.07.09_MEAS-RAJIV GANDHI PLAZA-12.04.10-ssu" xfId="985"/>
    <cellStyle name="_Comma" xfId="986"/>
    <cellStyle name="_Comp &amp; mea. -22.12.09" xfId="987"/>
    <cellStyle name="_Convergys India Service Ltd. , Hyderabad ( Working )" xfId="988"/>
    <cellStyle name="_Copy of BLDG. A STRC &amp; CIVIL WORKS- SUPER-STRUCTURE" xfId="989"/>
    <cellStyle name="_Copy of MEAS SHEET OF- ARCH-SK" xfId="990"/>
    <cellStyle name="_Copy of MEAS SHEET OF-MAS &amp; PLAS" xfId="991"/>
    <cellStyle name="_Copy of PRELIMINARY ESTIMATE - 26.08.11" xfId="992"/>
    <cellStyle name="_Crest workshop plan- MASONRY-Zone 3" xfId="993"/>
    <cellStyle name="_Crest workshop plan- MASONRY-Zone 3_Sez_Boq_Superstructure part-FORMATED" xfId="994"/>
    <cellStyle name="_Currency" xfId="995"/>
    <cellStyle name="_CurrencySpace" xfId="996"/>
    <cellStyle name="_DIAL-Costworkings 4th Dec 2006" xfId="997"/>
    <cellStyle name="_DRAFT BOQ" xfId="998"/>
    <cellStyle name="_DRAFT BOQ - ENTRANCE GATE - 19-10-2010" xfId="999"/>
    <cellStyle name="_DRAFT BOQ OF GIRLS HOSTEL - 21.12.09" xfId="1000"/>
    <cellStyle name="_DRAFT BOQ-10.11.11" xfId="1001"/>
    <cellStyle name="_DRAFT BOQ-GLAZING-STAGE WISE-05.07.08-DVJ" xfId="1002"/>
    <cellStyle name="_E - 201 TCS , Gandhinagar ( Working )" xfId="1003"/>
    <cellStyle name="_E-161 Albany Molecular, Hyd ( Working ) 140806" xfId="1004"/>
    <cellStyle name="_Elevated Ramp" xfId="1005"/>
    <cellStyle name="_Eminente Clubhouse Budget R0-10th July 09." xfId="1006"/>
    <cellStyle name="_ESTIMATE" xfId="1007"/>
    <cellStyle name="_ESTIMATE - 25.07.08" xfId="1008"/>
    <cellStyle name="_ESTIMATE - 25.07.08_Sez_Boq_Superstructure part-FORMATED" xfId="1009"/>
    <cellStyle name="_ESTIMATE FOR GIRL'S HOSTEL BLOCK-25.12.09" xfId="1010"/>
    <cellStyle name="_ESTIMATE WITH MEASUREMENT SHEET - ARCH.-18.11.08-" xfId="1011"/>
    <cellStyle name="_ESTIMATE-15.03.11-OPTION-2" xfId="1012"/>
    <cellStyle name="_ESTIMATE-15.10.09" xfId="1013"/>
    <cellStyle name="_ESTIMATE-15.10.09_Sez_Boq_Superstructure part-FORMATED" xfId="1014"/>
    <cellStyle name="_ESTIMATE-29.08.08-CENTRAL PURCHASE STORE" xfId="1015"/>
    <cellStyle name="_ESTIMATE-CANTEEN" xfId="1016"/>
    <cellStyle name="_ESTIMATE-CANTEEN_ESTIMATE- RTC CREST ANNEX-20-02-10-SSA" xfId="1017"/>
    <cellStyle name="_ESTIMATE-CANTEEN_RA_MKT_INTERIOR" xfId="1018"/>
    <cellStyle name="_ESTIMATE-CANTEEN_RA-MKT" xfId="1019"/>
    <cellStyle name="_ESTIMATE-CANTEEN_REV.EST" xfId="1020"/>
    <cellStyle name="_ESTIMATE-CANTEEN_REV.ESTIMATE" xfId="1021"/>
    <cellStyle name="_ESTIMATE-CLUB HOUSE PUNE-NIRMAL-15-07-10-R2" xfId="1022"/>
    <cellStyle name="_ESTIMATE-ESG-I-09.09.08" xfId="1023"/>
    <cellStyle name="_ESTIMATE-ESG-I-09.09.08_ESTIMATE- RTC CREST ANNEX-20-02-10-SSA" xfId="1024"/>
    <cellStyle name="_ESTIMATE-ESG-I-09.09.08_RA_MKT_INTERIOR" xfId="1025"/>
    <cellStyle name="_ESTIMATE-ESG-I-09.09.08_RA-MKT" xfId="1026"/>
    <cellStyle name="_ESTIMATE-ESG-I-09.09.08_REV.EST" xfId="1027"/>
    <cellStyle name="_ESTIMATE-ESG-I-09.09.08_REV.ESTIMATE" xfId="1028"/>
    <cellStyle name="_ESTIMATE-INTERIOR CLUB HOUSE-29-11-10-To AHC" xfId="1029"/>
    <cellStyle name="_ESTIMATE-LIBRARY" xfId="1030"/>
    <cellStyle name="_ESTIMATE-LIBRARY_ESTIMATE- RTC CREST ANNEX-20-02-10-SSA" xfId="1031"/>
    <cellStyle name="_ESTIMATE-LIBRARY_RA_MKT_INTERIOR" xfId="1032"/>
    <cellStyle name="_ESTIMATE-LIBRARY_RA-MKT" xfId="1033"/>
    <cellStyle name="_ESTIMATE-LIBRARY_REV.EST" xfId="1034"/>
    <cellStyle name="_ESTIMATE-LIBRARY_REV.ESTIMATE" xfId="1035"/>
    <cellStyle name="_ESTIMATE-RTC AND CRES ANNEX" xfId="1036"/>
    <cellStyle name="_ESTIMATE-RTC AND CRES ANNEX_ESTIMATE- RTC CREST ANNEX-20-02-10-SSA" xfId="1037"/>
    <cellStyle name="_ESTIMATE-RTC AND CRES ANNEX_RA_MKT_INTERIOR" xfId="1038"/>
    <cellStyle name="_ESTIMATE-RTC AND CRES ANNEX_RA-MKT" xfId="1039"/>
    <cellStyle name="_ESTIMATE-RTC AND CRES ANNEX_REV.EST" xfId="1040"/>
    <cellStyle name="_ESTIMATE-RTC AND CRES ANNEX_REV.ESTIMATE" xfId="1041"/>
    <cellStyle name="_EST-SAMPLE FLAT" xfId="1042"/>
    <cellStyle name="_ETISALAT-FINISHING BOQ" xfId="1043"/>
    <cellStyle name="_ETISALAT-FINISHING BOQ_Sez_Boq_Superstructure part-FORMATED" xfId="1044"/>
    <cellStyle name="_Euro" xfId="1045"/>
    <cellStyle name="_External Works BOQ's" xfId="1046"/>
    <cellStyle name="_FEES-CAL-AREA STATEMENT" xfId="1047"/>
    <cellStyle name="_Final BOQ-SEMINAR HALL" xfId="1048"/>
    <cellStyle name="_FINAL MEAS SHEET OF-ARCHI-MDP HOSTEL -BL -" xfId="1049"/>
    <cellStyle name="_Flooring , Ramp" xfId="1050"/>
    <cellStyle name="_Heading" xfId="1051"/>
    <cellStyle name="_Health care" xfId="1052"/>
    <cellStyle name="_Highlight" xfId="1053"/>
    <cellStyle name="_HYD AIRPORT -R2 - 08-09-05 - SOFT" xfId="1054"/>
    <cellStyle name="_Investment schedule" xfId="1055"/>
    <cellStyle name="_Investment schedule 2" xfId="1056"/>
    <cellStyle name="_Jipmer workings - Revised 15.06.06" xfId="1057"/>
    <cellStyle name="_Landscape preliminary budget" xfId="1058"/>
    <cellStyle name="_Mahindra Eminente sub final boqTower A" xfId="1059"/>
    <cellStyle name="_Mahindra Eminente Tower A" xfId="1060"/>
    <cellStyle name="_MBA COLLAGE-CCBA ARCH" xfId="1061"/>
    <cellStyle name="_MEAS - 17-8-2010-infosys mangalore" xfId="1062"/>
    <cellStyle name="_MEAS - ARCH - 3+3 BHK -26-08-2011" xfId="1063"/>
    <cellStyle name="_MEAS OF FACADE - 20-07-11-h-chk" xfId="1064"/>
    <cellStyle name="_Meas of flooring-07-10-11-NV" xfId="1065"/>
    <cellStyle name="_Meas of glazing &amp; cladding -h-25.07.11-h-CHK" xfId="1066"/>
    <cellStyle name="_MEAS SHEET - MASONRY-MBP" xfId="1067"/>
    <cellStyle name="_MEAS SHEET - MASONRY-MBP_Sez_Boq_Superstructure part-FORMATED" xfId="1068"/>
    <cellStyle name="_MEAS SHEET - miscellaneous item (Landscape)-heena-8.12.2011" xfId="1069"/>
    <cellStyle name="_MEAS SHEET -20-12-08- MASONRY-chk-FINAL" xfId="1070"/>
    <cellStyle name="_MEAS SHEET -20-12-08- MASONRY-chk-FINAL_Sez_Boq_Superstructure part-FORMATED" xfId="1071"/>
    <cellStyle name="_MEAS SHEET -25-12-08- Joinery-chk-P" xfId="1072"/>
    <cellStyle name="_MEAS SHEET -25-12-08- Joinery-chk-P_Sez_Boq_Superstructure part-FORMATED" xfId="1073"/>
    <cellStyle name="_MEAS SHEET OF -ARCH -PLASTER WORK (M) (01-06-2010)" xfId="1074"/>
    <cellStyle name="_MEAS SHEET OF- ARCH-kajal.." xfId="1075"/>
    <cellStyle name="_MEAS SHEET OF- ARCH-MP" xfId="1076"/>
    <cellStyle name="_MEAS SHEET OF- ARCH-Staff Quaters-Priyanka- chek" xfId="1077"/>
    <cellStyle name="_MEAS SHEET OF- Mitali" xfId="1078"/>
    <cellStyle name="_MEAS SHEET OF-- preksha- 23.2.2012-CHK-BL" xfId="1079"/>
    <cellStyle name="_MEAS SHEET OF RCC FOR MDP HOSTEL - 06.06.11-JRP" xfId="1080"/>
    <cellStyle name="_MEAS SHEET OF- STILT FLOOR- 09-01-12" xfId="1081"/>
    <cellStyle name="_MEAS SHEET OF TOWER-2 - ARCH-Residental-(24-05-12)(N)" xfId="1082"/>
    <cellStyle name="_MEAS SHEET OF TOWER-3 - ARCH-Residental- 7-6-2012-MP" xfId="1083"/>
    <cellStyle name="_Meas Sheet of-stru-STAFF QUARTER-kajal" xfId="1084"/>
    <cellStyle name="_MEAS SHEET OF-T-1-07-06-2012" xfId="1085"/>
    <cellStyle name="_MEAS SHEET-(Utility Bldg.) Chamber (M)" xfId="1086"/>
    <cellStyle name="_MEAS SHEET-BUILT-UP AREA- (TCS - ARRIVAL TERMAINAL &amp; FOOD COURT)(M)(07-10-11)" xfId="1087"/>
    <cellStyle name="_MEAS. SHEET -26.04.08-JKP" xfId="1088"/>
    <cellStyle name="_MEAS. SHEET -26.04.08-JKP_5th FLOOR" xfId="1089"/>
    <cellStyle name="_MEAS. SHEET -26.04.08-JKP_BOQ" xfId="1090"/>
    <cellStyle name="_MEAS. SHEET -26.04.08-JKP_BOQ OF FINISHES FOR residentialL- 21.05.11" xfId="1091"/>
    <cellStyle name="_MEAS. SHEET -26.04.08-JKP_Copy of Copy of MEAS SHEET OF- ARCH-SHIKHA" xfId="1092"/>
    <cellStyle name="_MEAS. SHEET -26.04.08-JKP_Copy of MEAS SHEET OF- ARCH-kajal.." xfId="1093"/>
    <cellStyle name="_MEAS. SHEET -26.04.08-JKP_Copy of MEAS SHEET OF- ARCH-SK" xfId="1094"/>
    <cellStyle name="_MEAS. SHEET -26.04.08-JKP_ESTIMATE- RTC CREST ANNEX-20-02-10-SSA" xfId="1095"/>
    <cellStyle name="_MEAS. SHEET -26.04.08-JKP_ESTIMATE-15.03.11-OPTION-2" xfId="1096"/>
    <cellStyle name="_MEAS. SHEET -26.04.08-JKP_Final BOQ-SEMINAR HALL" xfId="1097"/>
    <cellStyle name="_MEAS. SHEET -26.04.08-JKP_FINAL MEAS SHEET OF-ARCHI-MDP HOSTEL -BL -" xfId="1098"/>
    <cellStyle name="_MEAS. SHEET -26.04.08-JKP_Health care" xfId="1099"/>
    <cellStyle name="_MEAS. SHEET -26.04.08-JKP_MBA COLLAGE-CCBA ARCH" xfId="1100"/>
    <cellStyle name="_MEAS. SHEET -26.04.08-JKP_MEAS SHEET OF- ARCH - Lower Ground floor" xfId="1101"/>
    <cellStyle name="_MEAS. SHEET -26.04.08-JKP_MEAS SHEET OF- ARCH- Chaitali" xfId="1102"/>
    <cellStyle name="_MEAS. SHEET -26.04.08-JKP_MEAS SHEET OF- ARCH-25-12-2010-heena...." xfId="1103"/>
    <cellStyle name="_MEAS. SHEET -26.04.08-JKP_MEAS SHEET OF- ARCH-ANKITA " xfId="1104"/>
    <cellStyle name="_MEAS. SHEET -26.04.08-JKP_MEAS SHEET OF- ARCH-kajal.." xfId="1105"/>
    <cellStyle name="_MEAS. SHEET -26.04.08-JKP_MEAS SHEET OF- ARCH-MP" xfId="1106"/>
    <cellStyle name="_MEAS. SHEET -26.04.08-JKP_MEAS SHEET OF- ARCH-priyanka." xfId="1107"/>
    <cellStyle name="_MEAS. SHEET -26.04.08-JKP_MEAS SHEET OF- Mitali" xfId="1108"/>
    <cellStyle name="_MEAS. SHEET -26.04.08-JKP_MEAS SHEET OF RCC FOR MDP HOSTEL - 06.06.11-JRP" xfId="1109"/>
    <cellStyle name="_MEAS. SHEET -26.04.08-JKP_Meas Sheet of-stru-STAFF QUARTER-kajal" xfId="1110"/>
    <cellStyle name="_MEAS. SHEET -26.04.08-JKP_MEAS.-OR'S (G+1) (3 QTRS.)" xfId="1111"/>
    <cellStyle name="_MEAS. SHEET -26.04.08-JKP_MEAS_FACULTY HOUSING" xfId="1112"/>
    <cellStyle name="_MEAS. SHEET -26.04.08-JKP_MEAS-FACULTY HOUSE-16.04.10-A" xfId="1113"/>
    <cellStyle name="_MEAS. SHEET -26.04.08-JKP_MEAS-SHEET- FINISHING-BL" xfId="1114"/>
    <cellStyle name="_MEAS. SHEET -26.04.08-JKP_Measurement" xfId="1115"/>
    <cellStyle name="_MEAS. SHEET -26.04.08-JKP_MEASUREMENT SHEET -Plaster At Guest House- Chaitali" xfId="1116"/>
    <cellStyle name="_MEAS. SHEET -26.04.08-JKP_Miscellaneous work" xfId="1117"/>
    <cellStyle name="_MEAS. SHEET -26.04.08-JKP_PAINTING" xfId="1118"/>
    <cellStyle name="_MEAS. SHEET -26.04.08-JKP_RA_MKT_INTERIOR" xfId="1119"/>
    <cellStyle name="_MEAS. SHEET -26.04.08-JKP_RA-MKT" xfId="1120"/>
    <cellStyle name="_MEAS. SHEET -26.04.08-JKP_REV. BOQ-KNOWLEDGE CENTERl-09-01-10-AP" xfId="1121"/>
    <cellStyle name="_MEAS. SHEET -26.04.08-JKP_REV.EST" xfId="1122"/>
    <cellStyle name="_MEAS. SHEET -26.04.08-JKP_REV.ESTIMATE" xfId="1123"/>
    <cellStyle name="_MEAS. SHEET -26.04.08-JKP_Steel truss-Dharmendra" xfId="1124"/>
    <cellStyle name="_MEAS. SHEET -29-05-08-SJN" xfId="1125"/>
    <cellStyle name="_MEAS. SHEET -29-05-08-SJN_5th FLOOR" xfId="1126"/>
    <cellStyle name="_MEAS. SHEET -29-05-08-SJN_BOQ" xfId="1127"/>
    <cellStyle name="_MEAS. SHEET -29-05-08-SJN_Copy of Copy of MEAS SHEET OF- ARCH-SHIKHA" xfId="1128"/>
    <cellStyle name="_MEAS. SHEET -29-05-08-SJN_Copy of MEAS SHEET OF- ARCH-kajal.." xfId="1129"/>
    <cellStyle name="_MEAS. SHEET -29-05-08-SJN_Copy of MEAS SHEET OF- ARCH-SK" xfId="1130"/>
    <cellStyle name="_MEAS. SHEET -29-05-08-SJN_DRAFT-EST-CIVIL-05.11.11" xfId="1131"/>
    <cellStyle name="_MEAS. SHEET -29-05-08-SJN_ESTIMATE-15.03.11-OPTION-2" xfId="1132"/>
    <cellStyle name="_MEAS. SHEET -29-05-08-SJN_Final BOQ-SEMINAR HALL" xfId="1133"/>
    <cellStyle name="_MEAS. SHEET -29-05-08-SJN_FINAL MEAS SHEET OF-ARCHI-MDP HOSTEL -BL -" xfId="1134"/>
    <cellStyle name="_MEAS. SHEET -29-05-08-SJN_Health care" xfId="1135"/>
    <cellStyle name="_MEAS. SHEET -29-05-08-SJN_JCO's (G+1) - 3 QUARTES" xfId="1136"/>
    <cellStyle name="_MEAS. SHEET -29-05-08-SJN_landscape - nsg" xfId="1137"/>
    <cellStyle name="_MEAS. SHEET -29-05-08-SJN_MBA COLLAGE-CCBA ARCH" xfId="1138"/>
    <cellStyle name="_MEAS. SHEET -29-05-08-SJN_MEAS SHEET OF- ARCH - Lower Ground floor" xfId="1139"/>
    <cellStyle name="_MEAS. SHEET -29-05-08-SJN_MEAS SHEET OF- ARCH- Chaitali" xfId="1140"/>
    <cellStyle name="_MEAS. SHEET -29-05-08-SJN_MEAS SHEET OF- ARCH-25-12-2010-heena...." xfId="1141"/>
    <cellStyle name="_MEAS. SHEET -29-05-08-SJN_MEAS SHEET OF- ARCH-ANKITA " xfId="1142"/>
    <cellStyle name="_MEAS. SHEET -29-05-08-SJN_MEAS SHEET OF- ARCH-kajal.." xfId="1143"/>
    <cellStyle name="_MEAS. SHEET -29-05-08-SJN_MEAS SHEET OF- ARCH-MP" xfId="1144"/>
    <cellStyle name="_MEAS. SHEET -29-05-08-SJN_MEAS SHEET OF- ARCH-priyanka." xfId="1145"/>
    <cellStyle name="_MEAS. SHEET -29-05-08-SJN_MEAS SHEET OF- Mitali" xfId="1146"/>
    <cellStyle name="_MEAS. SHEET -29-05-08-SJN_MEAS SHEET OF RCC FOR MDP HOSTEL - 06.06.11-JRP" xfId="1147"/>
    <cellStyle name="_MEAS. SHEET -29-05-08-SJN_MEAS SHEET OF-R.C.C. (M) (28-01-12)(Foundation) - chk" xfId="1148"/>
    <cellStyle name="_MEAS. SHEET -29-05-08-SJN_Meas Sheet of-stru-STAFF QUARTER-kajal" xfId="1149"/>
    <cellStyle name="_MEAS. SHEET -29-05-08-SJN_MEAS.-OR'S (G+2) (6 QTRS.)" xfId="1150"/>
    <cellStyle name="_MEAS. SHEET -29-05-08-SJN_MEAS_FACULTY HOUSING" xfId="1151"/>
    <cellStyle name="_MEAS. SHEET -29-05-08-SJN_MEAS-FACULTY HOUSE-16.04.10-A" xfId="1152"/>
    <cellStyle name="_MEAS. SHEET -29-05-08-SJN_Measurement" xfId="1153"/>
    <cellStyle name="_MEAS. SHEET -29-05-08-SJN_MEASUREMENT SHEET -Plaster At Guest House- Chaitali" xfId="1154"/>
    <cellStyle name="_MEAS. SHEET -29-05-08-SJN_Miscellaneous work" xfId="1155"/>
    <cellStyle name="_MEAS. SHEET -29-05-08-SJN_Steel truss-Dharmendra" xfId="1156"/>
    <cellStyle name="_MEAS. SHEET EXT DEV -30.05.08-JKP" xfId="1157"/>
    <cellStyle name="_MEAS. SHEET EXT DEV -30.05.08-JKP_5th FLOOR" xfId="1158"/>
    <cellStyle name="_MEAS. SHEET EXT DEV -30.05.08-JKP_BOQ" xfId="1159"/>
    <cellStyle name="_MEAS. SHEET EXT DEV -30.05.08-JKP_BOQ OF FINISHES FOR residentialL- 21.05.11" xfId="1160"/>
    <cellStyle name="_MEAS. SHEET EXT DEV -30.05.08-JKP_Copy of Copy of MEAS SHEET OF- ARCH-SHIKHA" xfId="1161"/>
    <cellStyle name="_MEAS. SHEET EXT DEV -30.05.08-JKP_Copy of MEAS SHEET OF- ARCH-kajal.." xfId="1162"/>
    <cellStyle name="_MEAS. SHEET EXT DEV -30.05.08-JKP_Copy of MEAS SHEET OF- ARCH-SK" xfId="1163"/>
    <cellStyle name="_MEAS. SHEET EXT DEV -30.05.08-JKP_ESTIMATE- RTC CREST ANNEX-20-02-10-SSA" xfId="1164"/>
    <cellStyle name="_MEAS. SHEET EXT DEV -30.05.08-JKP_ESTIMATE-15.03.11-OPTION-2" xfId="1165"/>
    <cellStyle name="_MEAS. SHEET EXT DEV -30.05.08-JKP_Final BOQ-SEMINAR HALL" xfId="1166"/>
    <cellStyle name="_MEAS. SHEET EXT DEV -30.05.08-JKP_FINAL MEAS SHEET OF-ARCHI-MDP HOSTEL -BL -" xfId="1167"/>
    <cellStyle name="_MEAS. SHEET EXT DEV -30.05.08-JKP_Health care" xfId="1168"/>
    <cellStyle name="_MEAS. SHEET EXT DEV -30.05.08-JKP_JCO's (G+1) - 3 QUARTES - FINAL ARCH &amp; STRU" xfId="1169"/>
    <cellStyle name="_MEAS. SHEET EXT DEV -30.05.08-JKP_MBA COLLAGE-CCBA ARCH" xfId="1170"/>
    <cellStyle name="_MEAS. SHEET EXT DEV -30.05.08-JKP_MEAS SHEET OF- ARCH - Lower Ground floor" xfId="1171"/>
    <cellStyle name="_MEAS. SHEET EXT DEV -30.05.08-JKP_MEAS SHEET OF- ARCH- Chaitali" xfId="1172"/>
    <cellStyle name="_MEAS. SHEET EXT DEV -30.05.08-JKP_MEAS SHEET OF- ARCH-25-12-2010-heena...." xfId="1173"/>
    <cellStyle name="_MEAS. SHEET EXT DEV -30.05.08-JKP_MEAS SHEET OF- ARCH-ANKITA " xfId="1174"/>
    <cellStyle name="_MEAS. SHEET EXT DEV -30.05.08-JKP_MEAS SHEET OF- ARCH-kajal.." xfId="1175"/>
    <cellStyle name="_MEAS. SHEET EXT DEV -30.05.08-JKP_MEAS SHEET OF- ARCH-MP" xfId="1176"/>
    <cellStyle name="_MEAS. SHEET EXT DEV -30.05.08-JKP_MEAS SHEET OF- ARCH-priyanka." xfId="1177"/>
    <cellStyle name="_MEAS. SHEET EXT DEV -30.05.08-JKP_MEAS SHEET OF- Mitali" xfId="1178"/>
    <cellStyle name="_MEAS. SHEET EXT DEV -30.05.08-JKP_MEAS SHEET OF RCC FOR MDP HOSTEL - 06.06.11-JRP" xfId="1179"/>
    <cellStyle name="_MEAS. SHEET EXT DEV -30.05.08-JKP_Meas Sheet of-stru-STAFF QUARTER-kajal" xfId="1180"/>
    <cellStyle name="_MEAS. SHEET EXT DEV -30.05.08-JKP_MEAS-FACULTY HOUSE-16.04.10-A" xfId="1181"/>
    <cellStyle name="_MEAS. SHEET EXT DEV -30.05.08-JKP_MEAS-SHEET- FINISHING-BL" xfId="1182"/>
    <cellStyle name="_MEAS. SHEET EXT DEV -30.05.08-JKP_Measurement" xfId="1183"/>
    <cellStyle name="_MEAS. SHEET EXT DEV -30.05.08-JKP_MEASUREMENT SHEET -Plaster At Guest House- Chaitali" xfId="1184"/>
    <cellStyle name="_MEAS. SHEET EXT DEV -30.05.08-JKP_Miscellaneous work" xfId="1185"/>
    <cellStyle name="_MEAS. SHEET EXT DEV -30.05.08-JKP_PAINTING" xfId="1186"/>
    <cellStyle name="_MEAS. SHEET EXT DEV -30.05.08-JKP_RA_MKT_INTERIOR" xfId="1187"/>
    <cellStyle name="_MEAS. SHEET EXT DEV -30.05.08-JKP_RA-MKT" xfId="1188"/>
    <cellStyle name="_MEAS. SHEET EXT DEV -30.05.08-JKP_REV. BOQ-KNOWLEDGE CENTERl-09-01-10-AP" xfId="1189"/>
    <cellStyle name="_MEAS. SHEET EXT DEV -30.05.08-JKP_REV.EST" xfId="1190"/>
    <cellStyle name="_MEAS. SHEET EXT DEV -30.05.08-JKP_REV.ESTIMATE" xfId="1191"/>
    <cellStyle name="_MEAS. SHEET EXT DEV -30.05.08-JKP_Steel truss-Dharmendra" xfId="1192"/>
    <cellStyle name="_MEAS. SHEET EXT DEV FOR PHASE I-II-09.05.08-JKP" xfId="1193"/>
    <cellStyle name="_MEAS. SHEET EXT DEV FOR PHASE I-II-09.05.08-JKP_5th FLOOR" xfId="1194"/>
    <cellStyle name="_MEAS. SHEET EXT DEV FOR PHASE I-II-09.05.08-JKP_BOQ" xfId="1195"/>
    <cellStyle name="_MEAS. SHEET EXT DEV FOR PHASE I-II-09.05.08-JKP_Copy of Copy of MEAS SHEET OF- ARCH-SHIKHA" xfId="1196"/>
    <cellStyle name="_MEAS. SHEET EXT DEV FOR PHASE I-II-09.05.08-JKP_Copy of MEAS SHEET OF- ARCH-kajal.." xfId="1197"/>
    <cellStyle name="_MEAS. SHEET EXT DEV FOR PHASE I-II-09.05.08-JKP_Copy of MEAS SHEET OF- ARCH-SK" xfId="1198"/>
    <cellStyle name="_MEAS. SHEET EXT DEV FOR PHASE I-II-09.05.08-JKP_DRAFT-EST-CIVIL-05.11.11" xfId="1199"/>
    <cellStyle name="_MEAS. SHEET EXT DEV FOR PHASE I-II-09.05.08-JKP_ESTIMATE-15.03.11-OPTION-2" xfId="1200"/>
    <cellStyle name="_MEAS. SHEET EXT DEV FOR PHASE I-II-09.05.08-JKP_Final BOQ-SEMINAR HALL" xfId="1201"/>
    <cellStyle name="_MEAS. SHEET EXT DEV FOR PHASE I-II-09.05.08-JKP_FINAL MEAS SHEET OF-ARCHI-MDP HOSTEL -BL -" xfId="1202"/>
    <cellStyle name="_MEAS. SHEET EXT DEV FOR PHASE I-II-09.05.08-JKP_Health care" xfId="1203"/>
    <cellStyle name="_MEAS. SHEET EXT DEV FOR PHASE I-II-09.05.08-JKP_JCO's (G+1) - 3 QUARTES" xfId="1204"/>
    <cellStyle name="_MEAS. SHEET EXT DEV FOR PHASE I-II-09.05.08-JKP_JCO's (G+1) - 3 QUARTES - FINAL ARCH &amp; STRU" xfId="1205"/>
    <cellStyle name="_MEAS. SHEET EXT DEV FOR PHASE I-II-09.05.08-JKP_landscape - nsg" xfId="1206"/>
    <cellStyle name="_MEAS. SHEET EXT DEV FOR PHASE I-II-09.05.08-JKP_MBA COLLAGE-CCBA ARCH" xfId="1207"/>
    <cellStyle name="_MEAS. SHEET EXT DEV FOR PHASE I-II-09.05.08-JKP_MEAS SHEET OF- ARCH - Lower Ground floor" xfId="1208"/>
    <cellStyle name="_MEAS. SHEET EXT DEV FOR PHASE I-II-09.05.08-JKP_MEAS SHEET OF- ARCH- Chaitali" xfId="1209"/>
    <cellStyle name="_MEAS. SHEET EXT DEV FOR PHASE I-II-09.05.08-JKP_MEAS SHEET OF- ARCH-25-12-2010-heena...." xfId="1210"/>
    <cellStyle name="_MEAS. SHEET EXT DEV FOR PHASE I-II-09.05.08-JKP_MEAS SHEET OF- ARCH-ANKITA " xfId="1211"/>
    <cellStyle name="_MEAS. SHEET EXT DEV FOR PHASE I-II-09.05.08-JKP_MEAS SHEET OF- ARCH-kajal.." xfId="1212"/>
    <cellStyle name="_MEAS. SHEET EXT DEV FOR PHASE I-II-09.05.08-JKP_MEAS SHEET OF- ARCH-MP" xfId="1213"/>
    <cellStyle name="_MEAS. SHEET EXT DEV FOR PHASE I-II-09.05.08-JKP_MEAS SHEET OF- ARCH-priyanka." xfId="1214"/>
    <cellStyle name="_MEAS. SHEET EXT DEV FOR PHASE I-II-09.05.08-JKP_MEAS SHEET OF- Mitali" xfId="1215"/>
    <cellStyle name="_MEAS. SHEET EXT DEV FOR PHASE I-II-09.05.08-JKP_MEAS SHEET OF RCC FOR MDP HOSTEL - 06.06.11-JRP" xfId="1216"/>
    <cellStyle name="_MEAS. SHEET EXT DEV FOR PHASE I-II-09.05.08-JKP_MEAS SHEET OF-R.C.C. (M) (28-01-12)(Foundation) - chk" xfId="1217"/>
    <cellStyle name="_MEAS. SHEET EXT DEV FOR PHASE I-II-09.05.08-JKP_Meas Sheet of-stru-STAFF QUARTER-kajal" xfId="1218"/>
    <cellStyle name="_MEAS. SHEET EXT DEV FOR PHASE I-II-09.05.08-JKP_MEAS_FACULTY HOUSING" xfId="1219"/>
    <cellStyle name="_MEAS. SHEET EXT DEV FOR PHASE I-II-09.05.08-JKP_MEAS-FACULTY HOUSE-16.04.10-A" xfId="1220"/>
    <cellStyle name="_MEAS. SHEET EXT DEV FOR PHASE I-II-09.05.08-JKP_Measurement" xfId="1221"/>
    <cellStyle name="_MEAS. SHEET EXT DEV FOR PHASE I-II-09.05.08-JKP_MEASUREMENT SHEET -Plaster At Guest House- Chaitali" xfId="1222"/>
    <cellStyle name="_MEAS. SHEET EXT DEV FOR PHASE I-II-09.05.08-JKP_Miscellaneous work" xfId="1223"/>
    <cellStyle name="_MEAS. SHEET EXT DEV FOR PHASE I-II-09.05.08-JKP_Steel truss-Dharmendra" xfId="1224"/>
    <cellStyle name="_MEAS. SHEET of 09.05.08-JKP" xfId="1225"/>
    <cellStyle name="_MEAS. SHEET of PHASE I-07.05.08" xfId="1226"/>
    <cellStyle name="_MEAS. SHEET of PHASE I-07.05.08_5th FLOOR" xfId="1227"/>
    <cellStyle name="_MEAS. SHEET of PHASE I-07.05.08_BOQ" xfId="1228"/>
    <cellStyle name="_MEAS. SHEET of PHASE I-07.05.08_Copy of Copy of MEAS SHEET OF- ARCH-SHIKHA" xfId="1229"/>
    <cellStyle name="_MEAS. SHEET of PHASE I-07.05.08_Copy of MEAS SHEET OF- ARCH-kajal.." xfId="1230"/>
    <cellStyle name="_MEAS. SHEET of PHASE I-07.05.08_Copy of MEAS SHEET OF- ARCH-SK" xfId="1231"/>
    <cellStyle name="_MEAS. SHEET of PHASE I-07.05.08_DRAFT-EST-CIVIL-05.11.11" xfId="1232"/>
    <cellStyle name="_MEAS. SHEET of PHASE I-07.05.08_ESTIMATE-15.03.11-OPTION-2" xfId="1233"/>
    <cellStyle name="_MEAS. SHEET of PHASE I-07.05.08_Final BOQ-SEMINAR HALL" xfId="1234"/>
    <cellStyle name="_MEAS. SHEET of PHASE I-07.05.08_FINAL MEAS SHEET OF-ARCHI-MDP HOSTEL -BL -" xfId="1235"/>
    <cellStyle name="_MEAS. SHEET of PHASE I-07.05.08_Health care" xfId="1236"/>
    <cellStyle name="_MEAS. SHEET of PHASE I-07.05.08_JCO's (G+1) - 3 QUARTES" xfId="1237"/>
    <cellStyle name="_MEAS. SHEET of PHASE I-07.05.08_JCO's (G+1) - 3 QUARTES - FINAL ARCH &amp; STRU" xfId="1238"/>
    <cellStyle name="_MEAS. SHEET of PHASE I-07.05.08_landscape - nsg" xfId="1239"/>
    <cellStyle name="_MEAS. SHEET of PHASE I-07.05.08_MBA COLLAGE-CCBA ARCH" xfId="1240"/>
    <cellStyle name="_MEAS. SHEET of PHASE I-07.05.08_MEAS SHEET OF- ARCH - Lower Ground floor" xfId="1241"/>
    <cellStyle name="_MEAS. SHEET of PHASE I-07.05.08_MEAS SHEET OF- ARCH- Chaitali" xfId="1242"/>
    <cellStyle name="_MEAS. SHEET of PHASE I-07.05.08_MEAS SHEET OF- ARCH-25-12-2010-heena...." xfId="1243"/>
    <cellStyle name="_MEAS. SHEET of PHASE I-07.05.08_MEAS SHEET OF- ARCH-ANKITA " xfId="1244"/>
    <cellStyle name="_MEAS. SHEET of PHASE I-07.05.08_MEAS SHEET OF- ARCH-kajal.." xfId="1245"/>
    <cellStyle name="_MEAS. SHEET of PHASE I-07.05.08_MEAS SHEET OF- ARCH-MP" xfId="1246"/>
    <cellStyle name="_MEAS. SHEET of PHASE I-07.05.08_MEAS SHEET OF- ARCH-priyanka." xfId="1247"/>
    <cellStyle name="_MEAS. SHEET of PHASE I-07.05.08_MEAS SHEET OF- Mitali" xfId="1248"/>
    <cellStyle name="_MEAS. SHEET of PHASE I-07.05.08_MEAS SHEET OF RCC FOR MDP HOSTEL - 06.06.11-JRP" xfId="1249"/>
    <cellStyle name="_MEAS. SHEET of PHASE I-07.05.08_MEAS SHEET OF-R.C.C. (M) (28-01-12)(Foundation) - chk" xfId="1250"/>
    <cellStyle name="_MEAS. SHEET of PHASE I-07.05.08_Meas Sheet of-stru-STAFF QUARTER-kajal" xfId="1251"/>
    <cellStyle name="_MEAS. SHEET of PHASE I-07.05.08_MEAS_FACULTY HOUSING" xfId="1252"/>
    <cellStyle name="_MEAS. SHEET of PHASE I-07.05.08_MEAS-FACULTY HOUSE-16.04.10-A" xfId="1253"/>
    <cellStyle name="_MEAS. SHEET of PHASE I-07.05.08_Measurement" xfId="1254"/>
    <cellStyle name="_MEAS. SHEET of PHASE I-07.05.08_MEASUREMENT SHEET -Plaster At Guest House- Chaitali" xfId="1255"/>
    <cellStyle name="_MEAS. SHEET of PHASE I-07.05.08_Miscellaneous work" xfId="1256"/>
    <cellStyle name="_MEAS. SHEET of PHASE I-07.05.08_Steel truss-Dharmendra" xfId="1257"/>
    <cellStyle name="_MEAS. SHEET of PHASE II-07.05.08-JKP" xfId="1258"/>
    <cellStyle name="_MEAS. SHEET of PHASE II-07.05.08-JKP_5th FLOOR" xfId="1259"/>
    <cellStyle name="_MEAS. SHEET of PHASE II-07.05.08-JKP_BOQ" xfId="1260"/>
    <cellStyle name="_MEAS. SHEET of PHASE II-07.05.08-JKP_BOQ OF FINISHES FOR residentialL- 21.05.11" xfId="1261"/>
    <cellStyle name="_MEAS. SHEET of PHASE II-07.05.08-JKP_Copy of Copy of MEAS SHEET OF- ARCH-SHIKHA" xfId="1262"/>
    <cellStyle name="_MEAS. SHEET of PHASE II-07.05.08-JKP_Copy of MEAS SHEET OF- ARCH-kajal.." xfId="1263"/>
    <cellStyle name="_MEAS. SHEET of PHASE II-07.05.08-JKP_Copy of MEAS SHEET OF- ARCH-SK" xfId="1264"/>
    <cellStyle name="_MEAS. SHEET of PHASE II-07.05.08-JKP_ESTIMATE- RTC CREST ANNEX-20-02-10-SSA" xfId="1265"/>
    <cellStyle name="_MEAS. SHEET of PHASE II-07.05.08-JKP_ESTIMATE-15.03.11-OPTION-2" xfId="1266"/>
    <cellStyle name="_MEAS. SHEET of PHASE II-07.05.08-JKP_Final BOQ-SEMINAR HALL" xfId="1267"/>
    <cellStyle name="_MEAS. SHEET of PHASE II-07.05.08-JKP_FINAL MEAS SHEET OF-ARCHI-MDP HOSTEL -BL -" xfId="1268"/>
    <cellStyle name="_MEAS. SHEET of PHASE II-07.05.08-JKP_Health care" xfId="1269"/>
    <cellStyle name="_MEAS. SHEET of PHASE II-07.05.08-JKP_JCO's (G+1) - 3 QUARTES" xfId="1270"/>
    <cellStyle name="_MEAS. SHEET of PHASE II-07.05.08-JKP_JCO's (G+1) - 3 QUARTES - FINAL ARCH &amp; STRU" xfId="1271"/>
    <cellStyle name="_MEAS. SHEET of PHASE II-07.05.08-JKP_JCO's (G+1) - 3 QUARTES - FINAL ARCH &amp; STRU 2" xfId="1272"/>
    <cellStyle name="_MEAS. SHEET of PHASE II-07.05.08-JKP_JCO's (G+1) - 3 QUARTES - FINAL ARCH &amp; STRU_ESTIMATE-07.11.11" xfId="1273"/>
    <cellStyle name="_MEAS. SHEET of PHASE II-07.05.08-JKP_JCO's (G+1) - 3 QUARTES - FINAL ARCH &amp; STRU_ESTIMATE-07.11.11 2" xfId="1274"/>
    <cellStyle name="_MEAS. SHEET of PHASE II-07.05.08-JKP_JCO's (G+1) - 3 QUARTES - FINAL ARCH &amp; STRU_EST-ROAD WORK-02.09.11-TO PROZONE" xfId="1275"/>
    <cellStyle name="_MEAS. SHEET of PHASE II-07.05.08-JKP_JCO's (G+1) - 3 QUARTES - FINAL ARCH &amp; STRU_EST-ROAD WORK-02.09.11-TO PROZONE 2" xfId="1276"/>
    <cellStyle name="_MEAS. SHEET of PHASE II-07.05.08-JKP_JCO's (G+1) - 3 QUARTES 2" xfId="1277"/>
    <cellStyle name="_MEAS. SHEET of PHASE II-07.05.08-JKP_JCO's (G+1) - 3 QUARTES 3" xfId="1278"/>
    <cellStyle name="_MEAS. SHEET of PHASE II-07.05.08-JKP_JCO's (G+1) - 3 QUARTES 4" xfId="1279"/>
    <cellStyle name="_MEAS. SHEET of PHASE II-07.05.08-JKP_JCO's (G+1) - 3 QUARTES 5" xfId="1280"/>
    <cellStyle name="_MEAS. SHEET of PHASE II-07.05.08-JKP_JCO's (G+1) - 3 QUARTES_ESTIMATE-07.11.11" xfId="1281"/>
    <cellStyle name="_MEAS. SHEET of PHASE II-07.05.08-JKP_JCO's (G+1) - 3 QUARTES_ESTIMATE-07.11.11 2" xfId="1282"/>
    <cellStyle name="_MEAS. SHEET of PHASE II-07.05.08-JKP_JCO's (G+1) - 3 QUARTES_EST-ROAD WORK-02.09.11-TO PROZONE" xfId="1283"/>
    <cellStyle name="_MEAS. SHEET of PHASE II-07.05.08-JKP_JCO's (G+1) - 3 QUARTES_EST-ROAD WORK-02.09.11-TO PROZONE 2" xfId="1284"/>
    <cellStyle name="_MEAS. SHEET of PHASE II-07.05.08-JKP_JCO's (G+1) - 4 QUARTES" xfId="1285"/>
    <cellStyle name="_MEAS. SHEET of PHASE II-07.05.08-JKP_JCO's (G+1) - 4 QUARTES 2" xfId="1286"/>
    <cellStyle name="_MEAS. SHEET of PHASE II-07.05.08-JKP_JCO's (G+1) - 4 QUARTES_TCS-BUDGET format (Spectral)29 12 11 (2)" xfId="1287"/>
    <cellStyle name="_MEAS. SHEET of PHASE II-07.05.08-JKP_JCO's (G+1) - 4 QUARTES_TCS-BUDGET format (Spectral)29 12 11 (2) 2" xfId="1288"/>
    <cellStyle name="_MEAS. SHEET of PHASE II-07.05.08-JKP_MBA COLLAGE-CCBA ARCH" xfId="1289"/>
    <cellStyle name="_MEAS. SHEET of PHASE II-07.05.08-JKP_MEAS SHEET OF- ARCH - Lower Ground floor" xfId="1290"/>
    <cellStyle name="_MEAS. SHEET of PHASE II-07.05.08-JKP_MEAS SHEET OF- ARCH- Chaitali" xfId="1291"/>
    <cellStyle name="_MEAS. SHEET of PHASE II-07.05.08-JKP_MEAS SHEET OF- ARCH-25-12-2010-heena...." xfId="1292"/>
    <cellStyle name="_MEAS. SHEET of PHASE II-07.05.08-JKP_MEAS SHEET OF- ARCH-ANKITA " xfId="1293"/>
    <cellStyle name="_MEAS. SHEET of PHASE II-07.05.08-JKP_MEAS SHEET OF- ARCH-kajal.." xfId="1294"/>
    <cellStyle name="_MEAS. SHEET of PHASE II-07.05.08-JKP_MEAS SHEET OF- ARCH-MP" xfId="1295"/>
    <cellStyle name="_MEAS. SHEET of PHASE II-07.05.08-JKP_MEAS SHEET OF- ARCH-priyanka." xfId="1296"/>
    <cellStyle name="_MEAS. SHEET of PHASE II-07.05.08-JKP_MEAS SHEET OF- Mitali" xfId="1297"/>
    <cellStyle name="_MEAS. SHEET of PHASE II-07.05.08-JKP_MEAS SHEET OF RCC FOR MDP HOSTEL - 06.06.11-JRP" xfId="1298"/>
    <cellStyle name="_MEAS. SHEET of PHASE II-07.05.08-JKP_Meas Sheet of-stru-STAFF QUARTER-kajal" xfId="1299"/>
    <cellStyle name="_MEAS. SHEET of PHASE II-07.05.08-JKP_MEAS_FACULTY HOUSING" xfId="1300"/>
    <cellStyle name="_MEAS. SHEET of PHASE II-07.05.08-JKP_MEAS-FACULTY HOUSE-16.04.10-A" xfId="1301"/>
    <cellStyle name="_MEAS. SHEET of PHASE II-07.05.08-JKP_MEAS-SHEET- FINISHING-BL" xfId="1302"/>
    <cellStyle name="_MEAS. SHEET of PHASE II-07.05.08-JKP_Measurement" xfId="1303"/>
    <cellStyle name="_MEAS. SHEET of PHASE II-07.05.08-JKP_MEASUREMENT SHEET -Plaster At Guest House- Chaitali" xfId="1304"/>
    <cellStyle name="_MEAS. SHEET of PHASE II-07.05.08-JKP_Miscellaneous work" xfId="1305"/>
    <cellStyle name="_MEAS. SHEET of PHASE II-07.05.08-JKP_PAINTING" xfId="1306"/>
    <cellStyle name="_MEAS. SHEET of PHASE II-07.05.08-JKP_RA_MKT_INTERIOR" xfId="1307"/>
    <cellStyle name="_MEAS. SHEET of PHASE II-07.05.08-JKP_RA-MKT" xfId="1308"/>
    <cellStyle name="_MEAS. SHEET of PHASE II-07.05.08-JKP_REV. BOQ-KNOWLEDGE CENTERl-09-01-10-AP" xfId="1309"/>
    <cellStyle name="_MEAS. SHEET of PHASE II-07.05.08-JKP_REV.EST" xfId="1310"/>
    <cellStyle name="_MEAS. SHEET of PHASE II-07.05.08-JKP_REV.ESTIMATE" xfId="1311"/>
    <cellStyle name="_MEAS. SHEET of PHASE II-07.05.08-JKP_Steel truss-Dharmendra" xfId="1312"/>
    <cellStyle name="_MEAS. SHEET of Plot-2 Campus -2  5-07-08 P" xfId="1313"/>
    <cellStyle name="_MEAS. SHEET of Plot-2 Campus -2  5-07-08 P_Health care" xfId="1314"/>
    <cellStyle name="_MEAS. SHEET of Plot-2 Campus -2  5-07-08 P_MEAS_FACULTY HOUSING" xfId="1315"/>
    <cellStyle name="_MEAS. SHEET of Plot-2 Campus -2  5-07-08 P_MEAS-FACULTY HOUSE-16.04.10-A" xfId="1316"/>
    <cellStyle name="_MEAS. SHEET of Plot-2 CAMPUS- I-5.07.08- B" xfId="1317"/>
    <cellStyle name="_MEAS. SHEET of Plot-2 CAMPUS- I-5.07.08- B_Health care" xfId="1318"/>
    <cellStyle name="_MEAS. SHEET of Plot-2 CAMPUS- I-5.07.08- B_MEAS_FACULTY HOUSING" xfId="1319"/>
    <cellStyle name="_MEAS. SHEET of Plot-2 CAMPUS- I-5.07.08- B_MEAS-FACULTY HOUSE-16.04.10-A" xfId="1320"/>
    <cellStyle name="_MEAS.-Fasade-25-04-11-h" xfId="1321"/>
    <cellStyle name="_MEAS-FINISHING WORK.-18.01.2010-PD" xfId="1322"/>
    <cellStyle name="_MEAS-FINISHING WORK.-18.01.2010-PD_Sez_Boq_Superstructure part-FORMATED" xfId="1323"/>
    <cellStyle name="_MEAS-masonry-Ankita" xfId="1324"/>
    <cellStyle name="_MEAS-RCC...25-5-11-CSR" xfId="1325"/>
    <cellStyle name="_MEAS-RCC-03.09.11-B" xfId="1326"/>
    <cellStyle name="_MEAS-RCC-5-7-11" xfId="1327"/>
    <cellStyle name="_MEAS-SHEET- FINISHING-BL" xfId="1328"/>
    <cellStyle name="_MEASUREMENT SHEET - 09-09-08  PD" xfId="1329"/>
    <cellStyle name="_MEASUREMENT SHEET - 09-09-08  PD-Area Wise" xfId="1330"/>
    <cellStyle name="_MEASUREMENT SHEET - BUA-16-12-2010-MP" xfId="1331"/>
    <cellStyle name="_MEASUREMENT SHEET - LIBRARY-CHECKED" xfId="1332"/>
    <cellStyle name="_MEASUREMENT SHEET - LIBRARY-CHECKED_ESTIMATE- RTC CREST ANNEX-20-02-10-SSA" xfId="1333"/>
    <cellStyle name="_MEASUREMENT SHEET - LIBRARY-CHECKED_ESTIMATE- RTC CREST ANNEX-20-02-10-SSA_Sez_Boq_Superstructure part-FORMATED" xfId="1334"/>
    <cellStyle name="_MEASUREMENT SHEET - LIBRARY-CHECKED_RA_MKT_INTERIOR" xfId="1335"/>
    <cellStyle name="_MEASUREMENT SHEET - LIBRARY-CHECKED_RA_MKT_INTERIOR_Sez_Boq_Superstructure part-FORMATED" xfId="1336"/>
    <cellStyle name="_MEASUREMENT SHEET - LIBRARY-CHECKED_RA-MKT" xfId="1337"/>
    <cellStyle name="_MEASUREMENT SHEET - LIBRARY-CHECKED_RA-MKT_Sez_Boq_Superstructure part-FORMATED" xfId="1338"/>
    <cellStyle name="_MEASUREMENT SHEET - LIBRARY-CHECKED_REV.EST" xfId="1339"/>
    <cellStyle name="_MEASUREMENT SHEET - LIBRARY-CHECKED_REV.EST_Sez_Boq_Superstructure part-FORMATED" xfId="1340"/>
    <cellStyle name="_MEASUREMENT SHEET - LIBRARY-CHECKED_REV.ESTIMATE" xfId="1341"/>
    <cellStyle name="_MEASUREMENT SHEET - LIBRARY-CHECKED_REV.ESTIMATE_Sez_Boq_Superstructure part-FORMATED" xfId="1342"/>
    <cellStyle name="_MEASUREMENT SHEET - LIBRARY-CHECKED_Sez_Boq_Superstructure part-FORMATED" xfId="1343"/>
    <cellStyle name="_MEASUREMENT SHEET - MASONRY-S" xfId="1344"/>
    <cellStyle name="_MEASUREMENT SHEET - MASONRY-S_Sez_Boq_Superstructure part-FORMATED" xfId="1345"/>
    <cellStyle name="_MEASUREMENT SHEET - RCC-  (14-5-11) -P" xfId="1346"/>
    <cellStyle name="_MEASUREMENT SHEET - RCC- Chaitali - CHK" xfId="1347"/>
    <cellStyle name="_MEASUREMENT SHEET - RCC- Neha (14-5-11)" xfId="1348"/>
    <cellStyle name="_MEASUREMENT SHEET - Revised FINISHING - 6-8-2011 FINAL" xfId="1349"/>
    <cellStyle name="_Measurement sheet CH" xfId="1350"/>
    <cellStyle name="_MEASUREMENT SHEET -Plaster At Guest House- Chaitali" xfId="1351"/>
    <cellStyle name="_MEASUREMENT SHEET -ZONAL CANTEEN" xfId="1352"/>
    <cellStyle name="_MEASUREMENT SHEET -ZONAL CANTEEN_ESTIMATE- RTC CREST ANNEX-20-02-10-SSA" xfId="1353"/>
    <cellStyle name="_MEASUREMENT SHEET -ZONAL CANTEEN_ESTIMATE- RTC CREST ANNEX-20-02-10-SSA_Sez_Boq_Superstructure part-FORMATED" xfId="1354"/>
    <cellStyle name="_MEASUREMENT SHEET -ZONAL CANTEEN_RA_MKT_INTERIOR" xfId="1355"/>
    <cellStyle name="_MEASUREMENT SHEET -ZONAL CANTEEN_RA_MKT_INTERIOR_Sez_Boq_Superstructure part-FORMATED" xfId="1356"/>
    <cellStyle name="_MEASUREMENT SHEET -ZONAL CANTEEN_RA-MKT" xfId="1357"/>
    <cellStyle name="_MEASUREMENT SHEET -ZONAL CANTEEN_RA-MKT_Sez_Boq_Superstructure part-FORMATED" xfId="1358"/>
    <cellStyle name="_MEASUREMENT SHEET -ZONAL CANTEEN_REV.EST" xfId="1359"/>
    <cellStyle name="_MEASUREMENT SHEET -ZONAL CANTEEN_REV.EST_Sez_Boq_Superstructure part-FORMATED" xfId="1360"/>
    <cellStyle name="_MEASUREMENT SHEET -ZONAL CANTEEN_REV.ESTIMATE" xfId="1361"/>
    <cellStyle name="_MEASUREMENT SHEET -ZONAL CANTEEN_REV.ESTIMATE_Sez_Boq_Superstructure part-FORMATED" xfId="1362"/>
    <cellStyle name="_MEASUREMENT SHEET -ZONAL CANTEEN_Sez_Boq_Superstructure part-FORMATED" xfId="1363"/>
    <cellStyle name="_MEASUREMENT SHEET -ZONAL CANTEEN-Zone IV" xfId="1364"/>
    <cellStyle name="_MEASUREMENT SHEET -ZONAL CANTEEN-Zone IV_ESTIMATE- RTC CREST ANNEX-20-02-10-SSA" xfId="1365"/>
    <cellStyle name="_MEASUREMENT SHEET -ZONAL CANTEEN-Zone IV_ESTIMATE- RTC CREST ANNEX-20-02-10-SSA_Sez_Boq_Superstructure part-FORMATED" xfId="1366"/>
    <cellStyle name="_MEASUREMENT SHEET -ZONAL CANTEEN-Zone IV_RA_MKT_INTERIOR" xfId="1367"/>
    <cellStyle name="_MEASUREMENT SHEET -ZONAL CANTEEN-Zone IV_RA_MKT_INTERIOR_Sez_Boq_Superstructure part-FORMATED" xfId="1368"/>
    <cellStyle name="_MEASUREMENT SHEET -ZONAL CANTEEN-Zone IV_RA-MKT" xfId="1369"/>
    <cellStyle name="_MEASUREMENT SHEET -ZONAL CANTEEN-Zone IV_RA-MKT_Sez_Boq_Superstructure part-FORMATED" xfId="1370"/>
    <cellStyle name="_MEASUREMENT SHEET -ZONAL CANTEEN-Zone IV_REV.EST" xfId="1371"/>
    <cellStyle name="_MEASUREMENT SHEET -ZONAL CANTEEN-Zone IV_REV.EST_Sez_Boq_Superstructure part-FORMATED" xfId="1372"/>
    <cellStyle name="_MEASUREMENT SHEET -ZONAL CANTEEN-Zone IV_REV.ESTIMATE" xfId="1373"/>
    <cellStyle name="_MEASUREMENT SHEET -ZONAL CANTEEN-Zone IV_REV.ESTIMATE_Sez_Boq_Superstructure part-FORMATED" xfId="1374"/>
    <cellStyle name="_MEASUREMENT SHEET -ZONAL CANTEEN-Zone IV_Sez_Boq_Superstructure part-FORMATED" xfId="1375"/>
    <cellStyle name="_MEASUREMENT SHEET-26-11-09-PD" xfId="1376"/>
    <cellStyle name="_MEASUREMENT-EXTERNAL DEVL" xfId="1377"/>
    <cellStyle name="_measurment of arch-3+3 bhk-sk &amp; avdhi-26-08-2011" xfId="1378"/>
    <cellStyle name="_MES SHEET OF BUA-(neha)-22-9-11" xfId="1379"/>
    <cellStyle name="_Mobilisation Advance and advance to vendors_January 2009" xfId="1380"/>
    <cellStyle name="_Multiple" xfId="1381"/>
    <cellStyle name="_MultipleSpace" xfId="1382"/>
    <cellStyle name="_NF rate bifercation ME - Copy" xfId="1383"/>
    <cellStyle name="_ONGC-KOLKATA-PRELIM-EST-06.01.09-AHC" xfId="1384"/>
    <cellStyle name="_OPD BOQ &amp; meas -04.05.09" xfId="1385"/>
    <cellStyle name="_Package 3 - Analysis 26th Sep-05" xfId="1386"/>
    <cellStyle name="_PAINTING" xfId="1387"/>
    <cellStyle name="_Percent" xfId="1388"/>
    <cellStyle name="_PercentSpace" xfId="1389"/>
    <cellStyle name="_PLASTER-ATRECO-ADANI-11-06-10" xfId="1390"/>
    <cellStyle name="_PMV load calcns" xfId="1391"/>
    <cellStyle name="_POWER" xfId="1392"/>
    <cellStyle name="_POWER_Cost" xfId="1393"/>
    <cellStyle name="_PRELIMINARY TOTAL ESTIMATE - R2-11.01.11" xfId="1394"/>
    <cellStyle name="_RA-MKT" xfId="1395"/>
    <cellStyle name="_RA-MKT_ARCH-GATE" xfId="1396"/>
    <cellStyle name="_RA-MKT_DRAFT BOQ - ENTRANCE GATE - 19-10-2010" xfId="1397"/>
    <cellStyle name="_RA-MKT_DRAFT-EST-CIVIL-05.11.11" xfId="1398"/>
    <cellStyle name="_RA-MKT_MEA SHEET OF  MASONARY &amp; PLASTER-REV ON 4-05-11" xfId="1399"/>
    <cellStyle name="_RA-MKT_MEAS-RCC...25-5-11-CSR" xfId="1400"/>
    <cellStyle name="_RA-MKT_MEAS-RCC-5-7-11" xfId="1401"/>
    <cellStyle name="_Ranchi Package 2 - Workings" xfId="1402"/>
    <cellStyle name="_RCC-ROW HOUSE-17.05.08" xfId="1403"/>
    <cellStyle name="_RCC-ROW HOUSE-17.05.08_5th FLOOR" xfId="1404"/>
    <cellStyle name="_RCC-ROW HOUSE-17.05.08_ARCH MAJORs (G)" xfId="1405"/>
    <cellStyle name="_RCC-ROW HOUSE-17.05.08_ARCH MAJORs (G+1)-4 QTR" xfId="1406"/>
    <cellStyle name="_RCC-ROW HOUSE-17.05.08_ARCH OR'S (G+1) -3 QTR_" xfId="1407"/>
    <cellStyle name="_RCC-ROW HOUSE-17.05.08_BOQ" xfId="1408"/>
    <cellStyle name="_RCC-ROW HOUSE-17.05.08_BOQ OF FINISHES FOR residentialL- 21.05.11" xfId="1409"/>
    <cellStyle name="_RCC-ROW HOUSE-17.05.08_Copy of Copy of MEAS SHEET OF- ARCH-SHIKHA" xfId="1410"/>
    <cellStyle name="_RCC-ROW HOUSE-17.05.08_Copy of MEAS SHEET OF- ARCH-kajal.." xfId="1411"/>
    <cellStyle name="_RCC-ROW HOUSE-17.05.08_Copy of MEAS SHEET OF- ARCH-SK" xfId="1412"/>
    <cellStyle name="_RCC-ROW HOUSE-17.05.08_ESTIMATE- RTC CREST ANNEX-20-02-10-SSA" xfId="1413"/>
    <cellStyle name="_RCC-ROW HOUSE-17.05.08_ESTIMATE- RTC CREST ANNEX-20-02-10-SSA_Sez_Boq_Superstructure part-FORMATED" xfId="1414"/>
    <cellStyle name="_RCC-ROW HOUSE-17.05.08_ESTIMATE-15.03.11-OPTION-2" xfId="1415"/>
    <cellStyle name="_RCC-ROW HOUSE-17.05.08_Final BOQ-SEMINAR HALL" xfId="1416"/>
    <cellStyle name="_RCC-ROW HOUSE-17.05.08_FINAL MEAS SHEET OF-ARCHI-MDP HOSTEL -BL -" xfId="1417"/>
    <cellStyle name="_RCC-ROW HOUSE-17.05.08_JCO's (G+1) - 3 QUARTES" xfId="1418"/>
    <cellStyle name="_RCC-ROW HOUSE-17.05.08_JCO's (G+1) - 3 QUARTES - FINAL ARCH &amp; STRU" xfId="1419"/>
    <cellStyle name="_RCC-ROW HOUSE-17.05.08_JCO's (G+1) - 4 QUARTES" xfId="1420"/>
    <cellStyle name="_RCC-ROW HOUSE-17.05.08_JCO's (G+2) - 6 QUARTES" xfId="1421"/>
    <cellStyle name="_RCC-ROW HOUSE-17.05.08_MBA COLLAGE-CCBA ARCH" xfId="1422"/>
    <cellStyle name="_RCC-ROW HOUSE-17.05.08_MEAS SHEET OF- ARCH - Lower Ground floor" xfId="1423"/>
    <cellStyle name="_RCC-ROW HOUSE-17.05.08_MEAS SHEET OF- ARCH- Chaitali" xfId="1424"/>
    <cellStyle name="_RCC-ROW HOUSE-17.05.08_MEAS SHEET OF- ARCH-25-12-2010-heena...." xfId="1425"/>
    <cellStyle name="_RCC-ROW HOUSE-17.05.08_MEAS SHEET OF- ARCH-ANKITA " xfId="1426"/>
    <cellStyle name="_RCC-ROW HOUSE-17.05.08_MEAS SHEET OF- ARCH-kajal.." xfId="1427"/>
    <cellStyle name="_RCC-ROW HOUSE-17.05.08_MEAS SHEET OF- ARCH-MP" xfId="1428"/>
    <cellStyle name="_RCC-ROW HOUSE-17.05.08_MEAS SHEET OF- ARCH-priyanka." xfId="1429"/>
    <cellStyle name="_RCC-ROW HOUSE-17.05.08_MEAS SHEET OF- Mitali" xfId="1430"/>
    <cellStyle name="_RCC-ROW HOUSE-17.05.08_MEAS SHEET OF RCC FOR MDP HOSTEL - 06.06.11-JRP" xfId="1431"/>
    <cellStyle name="_RCC-ROW HOUSE-17.05.08_Meas Sheet of-stru-STAFF QUARTER-kajal" xfId="1432"/>
    <cellStyle name="_RCC-ROW HOUSE-17.05.08_MEAS.-OR'S (G+1) (3 QTRS.)" xfId="1433"/>
    <cellStyle name="_RCC-ROW HOUSE-17.05.08_MEAS.-OR'S (G+2) (6 QTRS.)" xfId="1434"/>
    <cellStyle name="_RCC-ROW HOUSE-17.05.08_MEAS-FACULTY HOUSE-16.04.10-A" xfId="1435"/>
    <cellStyle name="_RCC-ROW HOUSE-17.05.08_MEAS-FACULTY HOUSE-16.04.10-A_00 REV COMBINED EST-03.04.12---" xfId="1436"/>
    <cellStyle name="_RCC-ROW HOUSE-17.05.08_MEAS-FACULTY HOUSE-16.04.10-A_00-REV-ESTIMATE-04.04.12" xfId="1437"/>
    <cellStyle name="_RCC-ROW HOUSE-17.05.08_MEAS-FACULTY HOUSE-16.04.10-A_BOQ" xfId="1438"/>
    <cellStyle name="_RCC-ROW HOUSE-17.05.08_MEAS-FACULTY HOUSE-16.04.10-A_Meas. Sheet Of R.C.C. (07-06-12)(M.)(Tower - 2)" xfId="1439"/>
    <cellStyle name="_RCC-ROW HOUSE-17.05.08_MEAS-FACULTY HOUSE-16.04.10-A_Meas. Sheet Of R.C.C. (07-06-12)(M.)(Tower - 2)_BOQ" xfId="1440"/>
    <cellStyle name="_RCC-ROW HOUSE-17.05.08_MEAS-FACULTY HOUSE-16.04.10-A_Meas. Sheet Of R.C.C. (07-06-12)(M.)(Tower - 2)_Meas. Sheet Of R.C.C-22.06.12-Tower 3" xfId="1441"/>
    <cellStyle name="_RCC-ROW HOUSE-17.05.08_MEAS-FACULTY HOUSE-16.04.10-A_Meas. Sheet Of R.C.C. (07-06-12)(M.)(Tower- 1)" xfId="1442"/>
    <cellStyle name="_RCC-ROW HOUSE-17.05.08_MEAS-FACULTY HOUSE-16.04.10-A_Meas. Sheet Of R.C.C. (07-06-12)(M.)(Tower- 1)_BOQ" xfId="1443"/>
    <cellStyle name="_RCC-ROW HOUSE-17.05.08_MEAS-FACULTY HOUSE-16.04.10-A_Meas. Sheet Of R.C.C. (07-06-12)(M.)(Tower- 1)_Meas. Sheet Of R.C.C-22.06.12-Tower 3" xfId="1444"/>
    <cellStyle name="_RCC-ROW HOUSE-17.05.08_MEAS-FACULTY HOUSE-16.04.10-A_Meas. Sheet Of R.C.C. (13-06-12)(M)(basement)" xfId="1445"/>
    <cellStyle name="_RCC-ROW HOUSE-17.05.08_MEAS-FACULTY HOUSE-16.04.10-A_Meas. Sheet Of R.C.C. (13-06-12)(M)(basement)_BOQ" xfId="1446"/>
    <cellStyle name="_RCC-ROW HOUSE-17.05.08_MEAS-FACULTY HOUSE-16.04.10-A_Meas. Sheet Of R.C.C. (13-06-12)(M)(basement)_Meas. Sheet Of R.C.C-22.06.12-Tower 3" xfId="1447"/>
    <cellStyle name="_RCC-ROW HOUSE-17.05.08_MEAS-FACULTY HOUSE-16.04.10-A_Meas. Sheet Of R.C.C.Tower 3-(9.06.12)-N" xfId="1448"/>
    <cellStyle name="_RCC-ROW HOUSE-17.05.08_MEAS-FACULTY HOUSE-16.04.10-A_Meas. Sheet Of R.C.C.Tower 3-(9.06.12)-N_BOQ" xfId="1449"/>
    <cellStyle name="_RCC-ROW HOUSE-17.05.08_MEAS-FACULTY HOUSE-16.04.10-A_Meas. Sheet Of R.C.C.Tower 3-(9.06.12)-N_Meas. Sheet Of R.C.C-22.06.12-Tower 3" xfId="1450"/>
    <cellStyle name="_RCC-ROW HOUSE-17.05.08_MEAS-SHEET- FINISHING-BL" xfId="1451"/>
    <cellStyle name="_RCC-ROW HOUSE-17.05.08_Measurement" xfId="1452"/>
    <cellStyle name="_RCC-ROW HOUSE-17.05.08_MEASUREMENT SHEET -Plaster At Guest House- Chaitali" xfId="1453"/>
    <cellStyle name="_RCC-ROW HOUSE-17.05.08_MEASUREMENT-MAJOR(G+1)-BLOCK-4- 10-08-10-ARVA" xfId="1454"/>
    <cellStyle name="_RCC-ROW HOUSE-17.05.08_MEASUREMENT-MAJOR(G+1)-BLOCK-4- 10-08-10-NILAM" xfId="1455"/>
    <cellStyle name="_RCC-ROW HOUSE-17.05.08_Miscellaneous work" xfId="1456"/>
    <cellStyle name="_RCC-ROW HOUSE-17.05.08_PAINTING" xfId="1457"/>
    <cellStyle name="_RCC-ROW HOUSE-17.05.08_RA_MKT_INTERIOR" xfId="1458"/>
    <cellStyle name="_RCC-ROW HOUSE-17.05.08_RA_MKT_INTERIOR_Sez_Boq_Superstructure part-FORMATED" xfId="1459"/>
    <cellStyle name="_RCC-ROW HOUSE-17.05.08_RA-MKT" xfId="1460"/>
    <cellStyle name="_RCC-ROW HOUSE-17.05.08_RA-MKT_Sez_Boq_Superstructure part-FORMATED" xfId="1461"/>
    <cellStyle name="_RCC-ROW HOUSE-17.05.08_RCC OR'S (G+2) -6 QTR_" xfId="1462"/>
    <cellStyle name="_RCC-ROW HOUSE-17.05.08_REV. BOQ-KNOWLEDGE CENTERl-09-01-10-AP" xfId="1463"/>
    <cellStyle name="_RCC-ROW HOUSE-17.05.08_REV. BOQ-KNOWLEDGE CENTERl-09-01-10-AP_Sez_Boq_Superstructure part-FORMATED" xfId="1464"/>
    <cellStyle name="_RCC-ROW HOUSE-17.05.08_REV.EST" xfId="1465"/>
    <cellStyle name="_RCC-ROW HOUSE-17.05.08_REV.EST_Sez_Boq_Superstructure part-FORMATED" xfId="1466"/>
    <cellStyle name="_RCC-ROW HOUSE-17.05.08_REV.ESTIMATE" xfId="1467"/>
    <cellStyle name="_RCC-ROW HOUSE-17.05.08_REV.ESTIMATE_Sez_Boq_Superstructure part-FORMATED" xfId="1468"/>
    <cellStyle name="_RCC-ROW HOUSE-17.05.08_Sez_Boq_Superstructure part-FORMATED" xfId="1469"/>
    <cellStyle name="_RCC-ROW HOUSE-17.05.08_Steel truss-Dharmendra" xfId="1470"/>
    <cellStyle name="_Restructuring Path" xfId="1471"/>
    <cellStyle name="_REV DRAFT FINISHING BOQ WITH MEAS-2-12-09" xfId="1472"/>
    <cellStyle name="_REV PRELIMINARY ESTIMATE-FIRE STATION-07-07-11" xfId="1473"/>
    <cellStyle name="_REV-BOQ-BLDG-23-16.09.09" xfId="1474"/>
    <cellStyle name="_REV-BOQ-BLDG-23-16.09.09_Health care" xfId="1475"/>
    <cellStyle name="_REV-BOQ-BLDG-23-16.09.09_MEAS-FACULTY HOUSE-16.04.10-A" xfId="1476"/>
    <cellStyle name="_REV-ESTIMATE-BLDG-2-10.04.09" xfId="1477"/>
    <cellStyle name="_REV-ESTIMATE-BLDG-2-10.04.09_ESTIMATE- RTC CREST ANNEX-20-02-10-SSA" xfId="1478"/>
    <cellStyle name="_REV-ESTIMATE-BLDG-2-10.04.09_RA_MKT_INTERIOR" xfId="1479"/>
    <cellStyle name="_REV-ESTIMATE-BLDG-2-10.04.09_RA-MKT" xfId="1480"/>
    <cellStyle name="_REV-ESTIMATE-BLDG-2-10.04.09_REV.EST" xfId="1481"/>
    <cellStyle name="_REV-ESTIMATE-BLDG-2-10.04.09_REV.EST 2" xfId="1482"/>
    <cellStyle name="_REV-ESTIMATE-BLDG-2-10.04.09_REV.ESTIMATE" xfId="1483"/>
    <cellStyle name="_REV-ESTIMATE-BLDG-3-10.04.09" xfId="1484"/>
    <cellStyle name="_REV-ESTIMATE-BLDG-3-10.04.09_ESTIMATE- RTC CREST ANNEX-20-02-10-SSA" xfId="1485"/>
    <cellStyle name="_REV-ESTIMATE-BLDG-3-10.04.09_RA_MKT_INTERIOR" xfId="1486"/>
    <cellStyle name="_REV-ESTIMATE-BLDG-3-10.04.09_RA-MKT" xfId="1487"/>
    <cellStyle name="_REV-ESTIMATE-BLDG-3-10.04.09_REV.EST" xfId="1488"/>
    <cellStyle name="_REV-ESTIMATE-BLDG-3-10.04.09_REV.ESTIMATE" xfId="1489"/>
    <cellStyle name="_REV-ESTIMATE-BLDG-3-10.04.09-formated" xfId="1490"/>
    <cellStyle name="_REV-ESTIMATE-BLDG-3-10.04.09-formated_5th FLOOR" xfId="1491"/>
    <cellStyle name="_REV-ESTIMATE-BLDG-3-10.04.09-formated_BOQ" xfId="1492"/>
    <cellStyle name="_REV-ESTIMATE-BLDG-3-10.04.09-formated_Copy of Copy of MEAS SHEET OF- ARCH-SHIKHA" xfId="1493"/>
    <cellStyle name="_REV-ESTIMATE-BLDG-3-10.04.09-formated_Copy of MEAS SHEET OF- ARCH-kajal.." xfId="1494"/>
    <cellStyle name="_REV-ESTIMATE-BLDG-3-10.04.09-formated_Copy of MEAS SHEET OF- ARCH-SK" xfId="1495"/>
    <cellStyle name="_REV-ESTIMATE-BLDG-3-10.04.09-formated_DRAFT-EST-CIVIL-05.11.11" xfId="1496"/>
    <cellStyle name="_REV-ESTIMATE-BLDG-3-10.04.09-formated_ESTIMATE-15.03.11-OPTION-2" xfId="1497"/>
    <cellStyle name="_REV-ESTIMATE-BLDG-3-10.04.09-formated_Final BOQ-SEMINAR HALL" xfId="1498"/>
    <cellStyle name="_REV-ESTIMATE-BLDG-3-10.04.09-formated_FINAL MEAS SHEET OF-ARCHI-MDP HOSTEL -BL -" xfId="1499"/>
    <cellStyle name="_REV-ESTIMATE-BLDG-3-10.04.09-formated_Health care" xfId="1500"/>
    <cellStyle name="_REV-ESTIMATE-BLDG-3-10.04.09-formated_JCO's (G+1) - 3 QUARTES" xfId="1501"/>
    <cellStyle name="_REV-ESTIMATE-BLDG-3-10.04.09-formated_landscape - nsg" xfId="1502"/>
    <cellStyle name="_REV-ESTIMATE-BLDG-3-10.04.09-formated_MBA COLLAGE-CCBA ARCH" xfId="1503"/>
    <cellStyle name="_REV-ESTIMATE-BLDG-3-10.04.09-formated_MEAS SHEET OF- ARCH - Lower Ground floor" xfId="1504"/>
    <cellStyle name="_REV-ESTIMATE-BLDG-3-10.04.09-formated_MEAS SHEET OF- ARCH- Chaitali" xfId="1505"/>
    <cellStyle name="_REV-ESTIMATE-BLDG-3-10.04.09-formated_MEAS SHEET OF- ARCH-25-12-2010-heena...." xfId="1506"/>
    <cellStyle name="_REV-ESTIMATE-BLDG-3-10.04.09-formated_MEAS SHEET OF- ARCH-ANKITA " xfId="1507"/>
    <cellStyle name="_REV-ESTIMATE-BLDG-3-10.04.09-formated_MEAS SHEET OF- ARCH-kajal.." xfId="1508"/>
    <cellStyle name="_REV-ESTIMATE-BLDG-3-10.04.09-formated_MEAS SHEET OF- ARCH-MP" xfId="1509"/>
    <cellStyle name="_REV-ESTIMATE-BLDG-3-10.04.09-formated_MEAS SHEET OF- ARCH-priyanka." xfId="1510"/>
    <cellStyle name="_REV-ESTIMATE-BLDG-3-10.04.09-formated_MEAS SHEET OF- Mitali" xfId="1511"/>
    <cellStyle name="_REV-ESTIMATE-BLDG-3-10.04.09-formated_MEAS SHEET OF RCC FOR MDP HOSTEL - 06.06.11-JRP" xfId="1512"/>
    <cellStyle name="_REV-ESTIMATE-BLDG-3-10.04.09-formated_MEAS SHEET OF-R.C.C. (M) (28-01-12)(Foundation) - chk" xfId="1513"/>
    <cellStyle name="_REV-ESTIMATE-BLDG-3-10.04.09-formated_Meas Sheet of-stru-STAFF QUARTER-kajal" xfId="1514"/>
    <cellStyle name="_REV-ESTIMATE-BLDG-3-10.04.09-formated_MEAS.-OR'S (G+1) (3 QTRS.)" xfId="1515"/>
    <cellStyle name="_REV-ESTIMATE-BLDG-3-10.04.09-formated_MEAS-FACULTY HOUSE-16.04.10-A" xfId="1516"/>
    <cellStyle name="_REV-ESTIMATE-BLDG-3-10.04.09-formated_Measurement" xfId="1517"/>
    <cellStyle name="_REV-ESTIMATE-BLDG-3-10.04.09-formated_MEASUREMENT SHEET -Plaster At Guest House- Chaitali" xfId="1518"/>
    <cellStyle name="_REV-ESTIMATE-BLDG-3-10.04.09-formated_Miscellaneous work" xfId="1519"/>
    <cellStyle name="_REV-ESTIMATE-BLDG-3-10.04.09-formated_Steel truss-Dharmendra" xfId="1520"/>
    <cellStyle name="_REVISED DRAFT BOQ-STRU-CIVIL FOR BUILDING A-06.10.08" xfId="1521"/>
    <cellStyle name="_REVISED DRAFT-BOQ-EST-19.03.08" xfId="1522"/>
    <cellStyle name="_REVISED DRAFT-BOQ-EST-19.03.08_Sez_Boq_Superstructure part-FORMATED" xfId="1523"/>
    <cellStyle name="_Revised EST-30.08.08 as per all reduction old-ref" xfId="1524"/>
    <cellStyle name="_Revised EST-30.08.08 as per all reduction old-ref_5th FLOOR" xfId="1525"/>
    <cellStyle name="_Revised EST-30.08.08 as per all reduction old-ref_ARCH MAJORs (G)" xfId="1526"/>
    <cellStyle name="_Revised EST-30.08.08 as per all reduction old-ref_ARCH MAJORs (G+1)-4 QTR" xfId="1527"/>
    <cellStyle name="_Revised EST-30.08.08 as per all reduction old-ref_ARCH OR'S (G+1) -3 QTR_" xfId="1528"/>
    <cellStyle name="_Revised EST-30.08.08 as per all reduction old-ref_BOQ" xfId="1529"/>
    <cellStyle name="_Revised EST-30.08.08 as per all reduction old-ref_BOQ OF FINISHES FOR residentialL- 21.05.11" xfId="1530"/>
    <cellStyle name="_Revised EST-30.08.08 as per all reduction old-ref_Copy of Copy of MEAS SHEET OF- ARCH-SHIKHA" xfId="1531"/>
    <cellStyle name="_Revised EST-30.08.08 as per all reduction old-ref_Copy of MEAS SHEET OF- ARCH-kajal.." xfId="1532"/>
    <cellStyle name="_Revised EST-30.08.08 as per all reduction old-ref_Copy of MEAS SHEET OF- ARCH-SK" xfId="1533"/>
    <cellStyle name="_Revised EST-30.08.08 as per all reduction old-ref_ESTIMATE- RTC CREST ANNEX-20-02-10-SSA" xfId="1534"/>
    <cellStyle name="_Revised EST-30.08.08 as per all reduction old-ref_ESTIMATE- RTC CREST ANNEX-20-02-10-SSA_Sez_Boq_Superstructure part-FORMATED" xfId="1535"/>
    <cellStyle name="_Revised EST-30.08.08 as per all reduction old-ref_ESTIMATE-15.03.11-OPTION-2" xfId="1536"/>
    <cellStyle name="_Revised EST-30.08.08 as per all reduction old-ref_Final BOQ-SEMINAR HALL" xfId="1537"/>
    <cellStyle name="_Revised EST-30.08.08 as per all reduction old-ref_FINAL MEAS SHEET OF-ARCHI-MDP HOSTEL -BL -" xfId="1538"/>
    <cellStyle name="_Revised EST-30.08.08 as per all reduction old-ref_JCO's (G+1) - 3 QUARTES" xfId="1539"/>
    <cellStyle name="_Revised EST-30.08.08 as per all reduction old-ref_JCO's (G+1) - 3 QUARTES - FINAL ARCH &amp; STRU" xfId="1540"/>
    <cellStyle name="_Revised EST-30.08.08 as per all reduction old-ref_JCO's (G+1) - 4 QUARTES" xfId="1541"/>
    <cellStyle name="_Revised EST-30.08.08 as per all reduction old-ref_JCO's (G+2) - 6 QUARTES" xfId="1542"/>
    <cellStyle name="_Revised EST-30.08.08 as per all reduction old-ref_MBA COLLAGE-CCBA ARCH" xfId="1543"/>
    <cellStyle name="_Revised EST-30.08.08 as per all reduction old-ref_MEAS SHEET OF- ARCH - Lower Ground floor" xfId="1544"/>
    <cellStyle name="_Revised EST-30.08.08 as per all reduction old-ref_MEAS SHEET OF- ARCH- Chaitali" xfId="1545"/>
    <cellStyle name="_Revised EST-30.08.08 as per all reduction old-ref_MEAS SHEET OF- ARCH-25-12-2010-heena...." xfId="1546"/>
    <cellStyle name="_Revised EST-30.08.08 as per all reduction old-ref_MEAS SHEET OF- ARCH-ANKITA " xfId="1547"/>
    <cellStyle name="_Revised EST-30.08.08 as per all reduction old-ref_MEAS SHEET OF- ARCH-kajal.." xfId="1548"/>
    <cellStyle name="_Revised EST-30.08.08 as per all reduction old-ref_MEAS SHEET OF- ARCH-MP" xfId="1549"/>
    <cellStyle name="_Revised EST-30.08.08 as per all reduction old-ref_MEAS SHEET OF- ARCH-priyanka." xfId="1550"/>
    <cellStyle name="_Revised EST-30.08.08 as per all reduction old-ref_MEAS SHEET OF- Mitali" xfId="1551"/>
    <cellStyle name="_Revised EST-30.08.08 as per all reduction old-ref_MEAS SHEET OF RCC FOR MDP HOSTEL - 06.06.11-JRP" xfId="1552"/>
    <cellStyle name="_Revised EST-30.08.08 as per all reduction old-ref_Meas Sheet of-stru-STAFF QUARTER-kajal" xfId="1553"/>
    <cellStyle name="_Revised EST-30.08.08 as per all reduction old-ref_MEAS.-OR'S (G+1) (3 QTRS.)" xfId="1554"/>
    <cellStyle name="_Revised EST-30.08.08 as per all reduction old-ref_MEAS.-OR'S (G+2) (6 QTRS.)" xfId="1555"/>
    <cellStyle name="_Revised EST-30.08.08 as per all reduction old-ref_MEAS-FACULTY HOUSE-16.04.10-A" xfId="1556"/>
    <cellStyle name="_Revised EST-30.08.08 as per all reduction old-ref_MEAS-FACULTY HOUSE-16.04.10-A_00 REV COMBINED EST-03.04.12---" xfId="1557"/>
    <cellStyle name="_Revised EST-30.08.08 as per all reduction old-ref_MEAS-FACULTY HOUSE-16.04.10-A_00-REV-ESTIMATE-04.04.12" xfId="1558"/>
    <cellStyle name="_Revised EST-30.08.08 as per all reduction old-ref_MEAS-FACULTY HOUSE-16.04.10-A_BOQ" xfId="1559"/>
    <cellStyle name="_Revised EST-30.08.08 as per all reduction old-ref_MEAS-FACULTY HOUSE-16.04.10-A_Meas. Sheet Of R.C.C. (07-06-12)(M.)(Tower - 2)" xfId="1560"/>
    <cellStyle name="_Revised EST-30.08.08 as per all reduction old-ref_MEAS-FACULTY HOUSE-16.04.10-A_Meas. Sheet Of R.C.C. (07-06-12)(M.)(Tower - 2)_BOQ" xfId="1561"/>
    <cellStyle name="_Revised EST-30.08.08 as per all reduction old-ref_MEAS-FACULTY HOUSE-16.04.10-A_Meas. Sheet Of R.C.C. (07-06-12)(M.)(Tower - 2)_Meas. Sheet Of R.C.C-22.06.12-Tower 3" xfId="1562"/>
    <cellStyle name="_Revised EST-30.08.08 as per all reduction old-ref_MEAS-FACULTY HOUSE-16.04.10-A_Meas. Sheet Of R.C.C. (07-06-12)(M.)(Tower- 1)" xfId="1563"/>
    <cellStyle name="_Revised EST-30.08.08 as per all reduction old-ref_MEAS-FACULTY HOUSE-16.04.10-A_Meas. Sheet Of R.C.C. (07-06-12)(M.)(Tower- 1)_BOQ" xfId="1564"/>
    <cellStyle name="_Revised EST-30.08.08 as per all reduction old-ref_MEAS-FACULTY HOUSE-16.04.10-A_Meas. Sheet Of R.C.C. (07-06-12)(M.)(Tower- 1)_Meas. Sheet Of R.C.C-22.06.12-Tower 3" xfId="1565"/>
    <cellStyle name="_Revised EST-30.08.08 as per all reduction old-ref_MEAS-FACULTY HOUSE-16.04.10-A_Meas. Sheet Of R.C.C. (13-06-12)(M)(basement)" xfId="1566"/>
    <cellStyle name="_Revised EST-30.08.08 as per all reduction old-ref_MEAS-FACULTY HOUSE-16.04.10-A_Meas. Sheet Of R.C.C. (13-06-12)(M)(basement)_BOQ" xfId="1567"/>
    <cellStyle name="_Revised EST-30.08.08 as per all reduction old-ref_MEAS-FACULTY HOUSE-16.04.10-A_Meas. Sheet Of R.C.C. (13-06-12)(M)(basement)_Meas. Sheet Of R.C.C-22.06.12-Tower 3" xfId="1568"/>
    <cellStyle name="_Revised EST-30.08.08 as per all reduction old-ref_MEAS-FACULTY HOUSE-16.04.10-A_Meas. Sheet Of R.C.C.Tower 3-(9.06.12)-N" xfId="1569"/>
    <cellStyle name="_Revised EST-30.08.08 as per all reduction old-ref_MEAS-FACULTY HOUSE-16.04.10-A_Meas. Sheet Of R.C.C.Tower 3-(9.06.12)-N_BOQ" xfId="1570"/>
    <cellStyle name="_Revised EST-30.08.08 as per all reduction old-ref_MEAS-FACULTY HOUSE-16.04.10-A_Meas. Sheet Of R.C.C.Tower 3-(9.06.12)-N_Meas. Sheet Of R.C.C-22.06.12-Tower 3" xfId="1571"/>
    <cellStyle name="_Revised EST-30.08.08 as per all reduction old-ref_MEAS-SHEET- FINISHING-BL" xfId="1572"/>
    <cellStyle name="_Revised EST-30.08.08 as per all reduction old-ref_Measurement" xfId="1573"/>
    <cellStyle name="_Revised EST-30.08.08 as per all reduction old-ref_MEASUREMENT SHEET -Plaster At Guest House- Chaitali" xfId="1574"/>
    <cellStyle name="_Revised EST-30.08.08 as per all reduction old-ref_MEASUREMENT-MAJOR(G+1)-BLOCK-4- 10-08-10-ARVA" xfId="1575"/>
    <cellStyle name="_Revised EST-30.08.08 as per all reduction old-ref_MEASUREMENT-MAJOR(G+1)-BLOCK-4- 10-08-10-NILAM" xfId="1576"/>
    <cellStyle name="_Revised EST-30.08.08 as per all reduction old-ref_Miscellaneous work" xfId="1577"/>
    <cellStyle name="_Revised EST-30.08.08 as per all reduction old-ref_PAINTING" xfId="1578"/>
    <cellStyle name="_Revised EST-30.08.08 as per all reduction old-ref_RA_MKT_INTERIOR" xfId="1579"/>
    <cellStyle name="_Revised EST-30.08.08 as per all reduction old-ref_RA_MKT_INTERIOR_Sez_Boq_Superstructure part-FORMATED" xfId="1580"/>
    <cellStyle name="_Revised EST-30.08.08 as per all reduction old-ref_RA-MKT" xfId="1581"/>
    <cellStyle name="_Revised EST-30.08.08 as per all reduction old-ref_RA-MKT_Sez_Boq_Superstructure part-FORMATED" xfId="1582"/>
    <cellStyle name="_Revised EST-30.08.08 as per all reduction old-ref_RCC OR'S (G+2) -6 QTR_" xfId="1583"/>
    <cellStyle name="_Revised EST-30.08.08 as per all reduction old-ref_REV. BOQ-KNOWLEDGE CENTERl-09-01-10-AP" xfId="1584"/>
    <cellStyle name="_Revised EST-30.08.08 as per all reduction old-ref_REV. BOQ-KNOWLEDGE CENTERl-09-01-10-AP_Sez_Boq_Superstructure part-FORMATED" xfId="1585"/>
    <cellStyle name="_Revised EST-30.08.08 as per all reduction old-ref_REV.EST" xfId="1586"/>
    <cellStyle name="_Revised EST-30.08.08 as per all reduction old-ref_REV.EST_Sez_Boq_Superstructure part-FORMATED" xfId="1587"/>
    <cellStyle name="_Revised EST-30.08.08 as per all reduction old-ref_REV.ESTIMATE" xfId="1588"/>
    <cellStyle name="_Revised EST-30.08.08 as per all reduction old-ref_REV.ESTIMATE_Sez_Boq_Superstructure part-FORMATED" xfId="1589"/>
    <cellStyle name="_Revised EST-30.08.08 as per all reduction old-ref_Sez_Boq_Superstructure part-FORMATED" xfId="1590"/>
    <cellStyle name="_Revised EST-30.08.08 as per all reduction old-ref_Steel truss-Dharmendra" xfId="1591"/>
    <cellStyle name="_REVISED ESTIMATE CLUB HOUSE INTERIOR FINISHES-14.04.09" xfId="1592"/>
    <cellStyle name="_RTC Annex - MASONRY-Zone 3" xfId="1593"/>
    <cellStyle name="_RTC Annex - MASONRY-Zone 3_ESTIMATE- RTC CREST ANNEX-20-02-10-SSA" xfId="1594"/>
    <cellStyle name="_RTC Annex - MASONRY-Zone 3_ESTIMATE- RTC CREST ANNEX-20-02-10-SSA_Sez_Boq_Superstructure part-FORMATED" xfId="1595"/>
    <cellStyle name="_RTC Annex - MASONRY-Zone 3_RA_MKT_INTERIOR" xfId="1596"/>
    <cellStyle name="_RTC Annex - MASONRY-Zone 3_RA_MKT_INTERIOR_Sez_Boq_Superstructure part-FORMATED" xfId="1597"/>
    <cellStyle name="_RTC Annex - MASONRY-Zone 3_RA-MKT" xfId="1598"/>
    <cellStyle name="_RTC Annex - MASONRY-Zone 3_RA-MKT_Sez_Boq_Superstructure part-FORMATED" xfId="1599"/>
    <cellStyle name="_RTC Annex - MASONRY-Zone 3_REV.EST" xfId="1600"/>
    <cellStyle name="_RTC Annex - MASONRY-Zone 3_REV.EST_Sez_Boq_Superstructure part-FORMATED" xfId="1601"/>
    <cellStyle name="_RTC Annex - MASONRY-Zone 3_REV.ESTIMATE" xfId="1602"/>
    <cellStyle name="_RTC Annex - MASONRY-Zone 3_REV.ESTIMATE_Sez_Boq_Superstructure part-FORMATED" xfId="1603"/>
    <cellStyle name="_RTC Annex - MASONRY-Zone 3_Sez_Boq_Superstructure part-FORMATED" xfId="1604"/>
    <cellStyle name="_RTC Engg. Hall - MASONRY-Zone 3" xfId="1605"/>
    <cellStyle name="_RTC Engg. Hall - MASONRY-Zone 3_ESTIMATE- RTC CREST ANNEX-20-02-10-SSA" xfId="1606"/>
    <cellStyle name="_RTC Engg. Hall - MASONRY-Zone 3_ESTIMATE- RTC CREST ANNEX-20-02-10-SSA_Sez_Boq_Superstructure part-FORMATED" xfId="1607"/>
    <cellStyle name="_RTC Engg. Hall - MASONRY-Zone 3_RA_MKT_INTERIOR" xfId="1608"/>
    <cellStyle name="_RTC Engg. Hall - MASONRY-Zone 3_RA_MKT_INTERIOR_Sez_Boq_Superstructure part-FORMATED" xfId="1609"/>
    <cellStyle name="_RTC Engg. Hall - MASONRY-Zone 3_RA-MKT" xfId="1610"/>
    <cellStyle name="_RTC Engg. Hall - MASONRY-Zone 3_RA-MKT_Sez_Boq_Superstructure part-FORMATED" xfId="1611"/>
    <cellStyle name="_RTC Engg. Hall - MASONRY-Zone 3_REV.EST" xfId="1612"/>
    <cellStyle name="_RTC Engg. Hall - MASONRY-Zone 3_REV.EST_Sez_Boq_Superstructure part-FORMATED" xfId="1613"/>
    <cellStyle name="_RTC Engg. Hall - MASONRY-Zone 3_REV.ESTIMATE" xfId="1614"/>
    <cellStyle name="_RTC Engg. Hall - MASONRY-Zone 3_REV.ESTIMATE_Sez_Boq_Superstructure part-FORMATED" xfId="1615"/>
    <cellStyle name="_RTC Engg. Hall - MASONRY-Zone 3_Sez_Boq_Superstructure part-FORMATED" xfId="1616"/>
    <cellStyle name="_Savoy (27 Oct 04)f Final" xfId="1617"/>
    <cellStyle name="_Schedule of finishes updated as per discussion June 1,09" xfId="1618"/>
    <cellStyle name="_Statutory Compliance Report" xfId="1619"/>
    <cellStyle name="_Statutory Compliance Report 2" xfId="1620"/>
    <cellStyle name="_Steel truss-Dharmendra" xfId="1621"/>
    <cellStyle name="_STP_VENDOR_COMPARATIVE 22-09-09" xfId="1622"/>
    <cellStyle name="_SubHeading" xfId="1623"/>
    <cellStyle name="_SUMMARY OF REINFORCEMENT" xfId="1624"/>
    <cellStyle name="_SUMMARY OF ZONE-IV - 17.09.08" xfId="1625"/>
    <cellStyle name="_SUMMARY OF ZONE-IV - 17.09.08_ESTIMATE- RTC CREST ANNEX-20-02-10-SSA" xfId="1626"/>
    <cellStyle name="_SUMMARY OF ZONE-IV - 17.09.08_RA_MKT_INTERIOR" xfId="1627"/>
    <cellStyle name="_SUMMARY OF ZONE-IV - 17.09.08_RA-MKT" xfId="1628"/>
    <cellStyle name="_SUMMARY OF ZONE-IV - 17.09.08_REV.EST" xfId="1629"/>
    <cellStyle name="_SUMMARY OF ZONE-IV - 17.09.08_REV.ESTIMATE" xfId="1630"/>
    <cellStyle name="_SUMMARY-ZONE-I" xfId="1631"/>
    <cellStyle name="_SUMMARY-ZONE-I_ESTIMATE- RTC CREST ANNEX-20-02-10-SSA" xfId="1632"/>
    <cellStyle name="_SUMMARY-ZONE-I_ESTIMATE- RTC CREST ANNEX-20-02-10-SSA_Sez_Boq_Superstructure part-FORMATED" xfId="1633"/>
    <cellStyle name="_SUMMARY-ZONE-I_RA_MKT_INTERIOR" xfId="1634"/>
    <cellStyle name="_SUMMARY-ZONE-I_RA_MKT_INTERIOR_Sez_Boq_Superstructure part-FORMATED" xfId="1635"/>
    <cellStyle name="_SUMMARY-ZONE-I_RA-MKT" xfId="1636"/>
    <cellStyle name="_SUMMARY-ZONE-I_RA-MKT_Sez_Boq_Superstructure part-FORMATED" xfId="1637"/>
    <cellStyle name="_SUMMARY-ZONE-I_REV.EST" xfId="1638"/>
    <cellStyle name="_SUMMARY-ZONE-I_REV.EST_Sez_Boq_Superstructure part-FORMATED" xfId="1639"/>
    <cellStyle name="_SUMMARY-ZONE-I_REV.ESTIMATE" xfId="1640"/>
    <cellStyle name="_SUMMARY-ZONE-I_REV.ESTIMATE_Sez_Boq_Superstructure part-FORMATED" xfId="1641"/>
    <cellStyle name="_SUMMARY-ZONE-I_Sez_Boq_Superstructure part-FORMATED" xfId="1642"/>
    <cellStyle name="_SUMMARY-ZONE-IV" xfId="1643"/>
    <cellStyle name="_SUMMARY-ZONE-IV_ESTIMATE- RTC CREST ANNEX-20-02-10-SSA" xfId="1644"/>
    <cellStyle name="_SUMMARY-ZONE-IV_ESTIMATE- RTC CREST ANNEX-20-02-10-SSA_Sez_Boq_Superstructure part-FORMATED" xfId="1645"/>
    <cellStyle name="_SUMMARY-ZONE-IV_RA_MKT_INTERIOR" xfId="1646"/>
    <cellStyle name="_SUMMARY-ZONE-IV_RA_MKT_INTERIOR_Sez_Boq_Superstructure part-FORMATED" xfId="1647"/>
    <cellStyle name="_SUMMARY-ZONE-IV_RA-MKT" xfId="1648"/>
    <cellStyle name="_SUMMARY-ZONE-IV_RA-MKT_Sez_Boq_Superstructure part-FORMATED" xfId="1649"/>
    <cellStyle name="_SUMMARY-ZONE-IV_REV.EST" xfId="1650"/>
    <cellStyle name="_SUMMARY-ZONE-IV_REV.EST_Sez_Boq_Superstructure part-FORMATED" xfId="1651"/>
    <cellStyle name="_SUMMARY-ZONE-IV_REV.ESTIMATE" xfId="1652"/>
    <cellStyle name="_SUMMARY-ZONE-IV_REV.ESTIMATE_Sez_Boq_Superstructure part-FORMATED" xfId="1653"/>
    <cellStyle name="_SUMMARY-ZONE-IV_Sez_Boq_Superstructure part-FORMATED" xfId="1654"/>
    <cellStyle name="_Table" xfId="1655"/>
    <cellStyle name="_TableHead" xfId="1656"/>
    <cellStyle name="_TableRowHead" xfId="1657"/>
    <cellStyle name="_TableSuperHead" xfId="1658"/>
    <cellStyle name="_TCS Analysis -Revised 25th Aug-06-R1- Final Submitted" xfId="1659"/>
    <cellStyle name="_Tender Workings" xfId="1660"/>
    <cellStyle name="_Tender Workings - By HQ" xfId="1661"/>
    <cellStyle name="_Tower A FINISHING WORK" xfId="1662"/>
    <cellStyle name="_Typical Analysis Data" xfId="1663"/>
    <cellStyle name="_Typical Analysis Data1" xfId="1664"/>
    <cellStyle name="£ BP" xfId="1665"/>
    <cellStyle name="¥ JY" xfId="1666"/>
    <cellStyle name="=C:\WINNT35\SYSTEM32\COMMAND.COM" xfId="1667"/>
    <cellStyle name="=C:\WINNT35\SYSTEM32\COMMAND.COM 2" xfId="1668"/>
    <cellStyle name="=C:\WINNT35\SYSTEM32\COMMAND.COM 2 2" xfId="1669"/>
    <cellStyle name="=C:\WINNT35\SYSTEM32\COMMAND.COM 3" xfId="1670"/>
    <cellStyle name="=C:\WINNT35\SYSTEM32\COMMAND.COM 3 2" xfId="1671"/>
    <cellStyle name="=C:\WINNT35\SYSTEM32\COMMAND.COM 4" xfId="1672"/>
    <cellStyle name="•W€_Electrical" xfId="1673"/>
    <cellStyle name="•W_Electrical" xfId="1674"/>
    <cellStyle name="0%" xfId="1675"/>
    <cellStyle name="0,0_x000d__x000a_NA_x000d__x000a_" xfId="1676"/>
    <cellStyle name="0,0_x000d__x000a_NA_x000d__x000a_ 2" xfId="1677"/>
    <cellStyle name="0.0%" xfId="1678"/>
    <cellStyle name="0.00%" xfId="1679"/>
    <cellStyle name="1" xfId="1680"/>
    <cellStyle name="1 2" xfId="1681"/>
    <cellStyle name="1_German betas" xfId="1682"/>
    <cellStyle name="1_German betas 2" xfId="1683"/>
    <cellStyle name="20% - Accent1 2" xfId="1684"/>
    <cellStyle name="20% - Accent1 2 2" xfId="1685"/>
    <cellStyle name="20% - Accent1 2_00-REV-ESTIMATE-04.04.12" xfId="1686"/>
    <cellStyle name="20% - Accent1 3" xfId="1687"/>
    <cellStyle name="20% - Accent1 3 2" xfId="1688"/>
    <cellStyle name="20% - Accent1 3_00-REV-ESTIMATE-04.04.12" xfId="1689"/>
    <cellStyle name="20% - Accent1 4" xfId="1690"/>
    <cellStyle name="20% - Accent1 5" xfId="1691"/>
    <cellStyle name="20% - Accent1 6" xfId="1692"/>
    <cellStyle name="20% - Accent1 7" xfId="1693"/>
    <cellStyle name="20% - Accent1 8" xfId="1694"/>
    <cellStyle name="20% - Accent2 2" xfId="1695"/>
    <cellStyle name="20% - Accent2 2 2" xfId="1696"/>
    <cellStyle name="20% - Accent2 2_00-REV-ESTIMATE-04.04.12" xfId="1697"/>
    <cellStyle name="20% - Accent2 3" xfId="1698"/>
    <cellStyle name="20% - Accent2 3 2" xfId="1699"/>
    <cellStyle name="20% - Accent2 3_00-REV-ESTIMATE-04.04.12" xfId="1700"/>
    <cellStyle name="20% - Accent2 4" xfId="1701"/>
    <cellStyle name="20% - Accent2 5" xfId="1702"/>
    <cellStyle name="20% - Accent2 6" xfId="1703"/>
    <cellStyle name="20% - Accent2 7" xfId="1704"/>
    <cellStyle name="20% - Accent2 8" xfId="1705"/>
    <cellStyle name="20% - Accent3 2" xfId="1706"/>
    <cellStyle name="20% - Accent3 2 2" xfId="1707"/>
    <cellStyle name="20% - Accent3 2_00-REV-ESTIMATE-04.04.12" xfId="1708"/>
    <cellStyle name="20% - Accent3 3" xfId="1709"/>
    <cellStyle name="20% - Accent3 3 2" xfId="1710"/>
    <cellStyle name="20% - Accent3 3_00-REV-ESTIMATE-04.04.12" xfId="1711"/>
    <cellStyle name="20% - Accent3 4" xfId="1712"/>
    <cellStyle name="20% - Accent3 5" xfId="1713"/>
    <cellStyle name="20% - Accent3 6" xfId="1714"/>
    <cellStyle name="20% - Accent3 7" xfId="1715"/>
    <cellStyle name="20% - Accent3 8" xfId="1716"/>
    <cellStyle name="20% - Accent4 2" xfId="1717"/>
    <cellStyle name="20% - Accent4 2 2" xfId="1718"/>
    <cellStyle name="20% - Accent4 2_00-REV-ESTIMATE-04.04.12" xfId="1719"/>
    <cellStyle name="20% - Accent4 3" xfId="1720"/>
    <cellStyle name="20% - Accent4 3 2" xfId="1721"/>
    <cellStyle name="20% - Accent4 3_00-REV-ESTIMATE-04.04.12" xfId="1722"/>
    <cellStyle name="20% - Accent4 4" xfId="1723"/>
    <cellStyle name="20% - Accent4 5" xfId="1724"/>
    <cellStyle name="20% - Accent4 6" xfId="1725"/>
    <cellStyle name="20% - Accent4 7" xfId="1726"/>
    <cellStyle name="20% - Accent4 8" xfId="1727"/>
    <cellStyle name="20% - Accent5 2" xfId="1728"/>
    <cellStyle name="20% - Accent5 2 2" xfId="1729"/>
    <cellStyle name="20% - Accent5 2_00-REV-ESTIMATE-04.04.12" xfId="1730"/>
    <cellStyle name="20% - Accent5 3" xfId="1731"/>
    <cellStyle name="20% - Accent5 3 2" xfId="1732"/>
    <cellStyle name="20% - Accent5 3_00-REV-ESTIMATE-04.04.12" xfId="1733"/>
    <cellStyle name="20% - Accent5 4" xfId="1734"/>
    <cellStyle name="20% - Accent5 5" xfId="1735"/>
    <cellStyle name="20% - Accent5 6" xfId="1736"/>
    <cellStyle name="20% - Accent5 7" xfId="1737"/>
    <cellStyle name="20% - Accent5 8" xfId="1738"/>
    <cellStyle name="20% - Accent6 2" xfId="1739"/>
    <cellStyle name="20% - Accent6 2 2" xfId="1740"/>
    <cellStyle name="20% - Accent6 2_00-REV-ESTIMATE-04.04.12" xfId="1741"/>
    <cellStyle name="20% - Accent6 3" xfId="1742"/>
    <cellStyle name="20% - Accent6 3 2" xfId="1743"/>
    <cellStyle name="20% - Accent6 3_00-REV-ESTIMATE-04.04.12" xfId="1744"/>
    <cellStyle name="20% - Accent6 4" xfId="1745"/>
    <cellStyle name="20% - Accent6 5" xfId="1746"/>
    <cellStyle name="20% - Accent6 6" xfId="1747"/>
    <cellStyle name="20% - Accent6 7" xfId="1748"/>
    <cellStyle name="20% - Accent6 8" xfId="1749"/>
    <cellStyle name="3D 1" xfId="1750"/>
    <cellStyle name="3D 1 2" xfId="1751"/>
    <cellStyle name="3D 2" xfId="1752"/>
    <cellStyle name="3D 2 2" xfId="1753"/>
    <cellStyle name="3D 3" xfId="1754"/>
    <cellStyle name="3D 3 2" xfId="1755"/>
    <cellStyle name="3D 4" xfId="1756"/>
    <cellStyle name="3D 4 2" xfId="1757"/>
    <cellStyle name="40% - Accent1 2" xfId="1758"/>
    <cellStyle name="40% - Accent1 2 2" xfId="1759"/>
    <cellStyle name="40% - Accent1 2_00-REV-ESTIMATE-04.04.12" xfId="1760"/>
    <cellStyle name="40% - Accent1 3" xfId="1761"/>
    <cellStyle name="40% - Accent1 3 2" xfId="1762"/>
    <cellStyle name="40% - Accent1 3_00-REV-ESTIMATE-04.04.12" xfId="1763"/>
    <cellStyle name="40% - Accent1 4" xfId="1764"/>
    <cellStyle name="40% - Accent1 5" xfId="1765"/>
    <cellStyle name="40% - Accent1 6" xfId="1766"/>
    <cellStyle name="40% - Accent1 7" xfId="1767"/>
    <cellStyle name="40% - Accent1 8" xfId="1768"/>
    <cellStyle name="40% - Accent2 2" xfId="1769"/>
    <cellStyle name="40% - Accent2 2 2" xfId="1770"/>
    <cellStyle name="40% - Accent2 2_00-REV-ESTIMATE-04.04.12" xfId="1771"/>
    <cellStyle name="40% - Accent2 3" xfId="1772"/>
    <cellStyle name="40% - Accent2 3 2" xfId="1773"/>
    <cellStyle name="40% - Accent2 3_00-REV-ESTIMATE-04.04.12" xfId="1774"/>
    <cellStyle name="40% - Accent2 4" xfId="1775"/>
    <cellStyle name="40% - Accent2 5" xfId="1776"/>
    <cellStyle name="40% - Accent2 6" xfId="1777"/>
    <cellStyle name="40% - Accent2 7" xfId="1778"/>
    <cellStyle name="40% - Accent2 8" xfId="1779"/>
    <cellStyle name="40% - Accent3 2" xfId="1780"/>
    <cellStyle name="40% - Accent3 2 2" xfId="1781"/>
    <cellStyle name="40% - Accent3 2_00-REV-ESTIMATE-04.04.12" xfId="1782"/>
    <cellStyle name="40% - Accent3 3" xfId="1783"/>
    <cellStyle name="40% - Accent3 3 2" xfId="1784"/>
    <cellStyle name="40% - Accent3 3_00-REV-ESTIMATE-04.04.12" xfId="1785"/>
    <cellStyle name="40% - Accent3 4" xfId="1786"/>
    <cellStyle name="40% - Accent3 5" xfId="1787"/>
    <cellStyle name="40% - Accent3 6" xfId="1788"/>
    <cellStyle name="40% - Accent3 7" xfId="1789"/>
    <cellStyle name="40% - Accent3 8" xfId="1790"/>
    <cellStyle name="40% - Accent4 2" xfId="1791"/>
    <cellStyle name="40% - Accent4 2 2" xfId="1792"/>
    <cellStyle name="40% - Accent4 2_00-REV-ESTIMATE-04.04.12" xfId="1793"/>
    <cellStyle name="40% - Accent4 3" xfId="1794"/>
    <cellStyle name="40% - Accent4 3 2" xfId="1795"/>
    <cellStyle name="40% - Accent4 3_00-REV-ESTIMATE-04.04.12" xfId="1796"/>
    <cellStyle name="40% - Accent4 4" xfId="1797"/>
    <cellStyle name="40% - Accent4 5" xfId="1798"/>
    <cellStyle name="40% - Accent4 6" xfId="1799"/>
    <cellStyle name="40% - Accent4 7" xfId="1800"/>
    <cellStyle name="40% - Accent4 8" xfId="1801"/>
    <cellStyle name="40% - Accent5 2" xfId="1802"/>
    <cellStyle name="40% - Accent5 2 2" xfId="1803"/>
    <cellStyle name="40% - Accent5 2_00-REV-ESTIMATE-04.04.12" xfId="1804"/>
    <cellStyle name="40% - Accent5 3" xfId="1805"/>
    <cellStyle name="40% - Accent5 3 2" xfId="1806"/>
    <cellStyle name="40% - Accent5 3_00-REV-ESTIMATE-04.04.12" xfId="1807"/>
    <cellStyle name="40% - Accent5 4" xfId="1808"/>
    <cellStyle name="40% - Accent5 5" xfId="1809"/>
    <cellStyle name="40% - Accent5 6" xfId="1810"/>
    <cellStyle name="40% - Accent5 7" xfId="1811"/>
    <cellStyle name="40% - Accent5 8" xfId="1812"/>
    <cellStyle name="40% - Accent6 2" xfId="1813"/>
    <cellStyle name="40% - Accent6 2 2" xfId="1814"/>
    <cellStyle name="40% - Accent6 2_00-REV-ESTIMATE-04.04.12" xfId="1815"/>
    <cellStyle name="40% - Accent6 3" xfId="1816"/>
    <cellStyle name="40% - Accent6 3 2" xfId="1817"/>
    <cellStyle name="40% - Accent6 3_00-REV-ESTIMATE-04.04.12" xfId="1818"/>
    <cellStyle name="40% - Accent6 4" xfId="1819"/>
    <cellStyle name="40% - Accent6 5" xfId="1820"/>
    <cellStyle name="40% - Accent6 6" xfId="1821"/>
    <cellStyle name="40% - Accent6 7" xfId="1822"/>
    <cellStyle name="40% - Accent6 8" xfId="1823"/>
    <cellStyle name="44" xfId="1824"/>
    <cellStyle name="60% - Accent1 2" xfId="1825"/>
    <cellStyle name="60% - Accent1 2 2" xfId="1826"/>
    <cellStyle name="60% - Accent1 2_Sez_Boq_Superstructure part-FORMATED" xfId="1827"/>
    <cellStyle name="60% - Accent1 3" xfId="1828"/>
    <cellStyle name="60% - Accent1 3 2" xfId="1829"/>
    <cellStyle name="60% - Accent1 3_Sez_Boq_Superstructure part-FORMATED" xfId="1830"/>
    <cellStyle name="60% - Accent1 4" xfId="1831"/>
    <cellStyle name="60% - Accent1 5" xfId="1832"/>
    <cellStyle name="60% - Accent1 6" xfId="1833"/>
    <cellStyle name="60% - Accent1 7" xfId="1834"/>
    <cellStyle name="60% - Accent1 8" xfId="1835"/>
    <cellStyle name="60% - Accent2 2" xfId="1836"/>
    <cellStyle name="60% - Accent2 2 2" xfId="1837"/>
    <cellStyle name="60% - Accent2 2_Sez_Boq_Superstructure part-FORMATED" xfId="1838"/>
    <cellStyle name="60% - Accent2 3" xfId="1839"/>
    <cellStyle name="60% - Accent2 3 2" xfId="1840"/>
    <cellStyle name="60% - Accent2 3_Sez_Boq_Superstructure part-FORMATED" xfId="1841"/>
    <cellStyle name="60% - Accent2 4" xfId="1842"/>
    <cellStyle name="60% - Accent2 5" xfId="1843"/>
    <cellStyle name="60% - Accent2 6" xfId="1844"/>
    <cellStyle name="60% - Accent2 7" xfId="1845"/>
    <cellStyle name="60% - Accent2 8" xfId="1846"/>
    <cellStyle name="60% - Accent3 2" xfId="1847"/>
    <cellStyle name="60% - Accent3 2 2" xfId="1848"/>
    <cellStyle name="60% - Accent3 2_Sez_Boq_Superstructure part-FORMATED" xfId="1849"/>
    <cellStyle name="60% - Accent3 3" xfId="1850"/>
    <cellStyle name="60% - Accent3 3 2" xfId="1851"/>
    <cellStyle name="60% - Accent3 3_Sez_Boq_Superstructure part-FORMATED" xfId="1852"/>
    <cellStyle name="60% - Accent3 4" xfId="1853"/>
    <cellStyle name="60% - Accent3 5" xfId="1854"/>
    <cellStyle name="60% - Accent3 6" xfId="1855"/>
    <cellStyle name="60% - Accent3 7" xfId="1856"/>
    <cellStyle name="60% - Accent3 8" xfId="1857"/>
    <cellStyle name="60% - Accent4 2" xfId="1858"/>
    <cellStyle name="60% - Accent4 2 2" xfId="1859"/>
    <cellStyle name="60% - Accent4 2_Sez_Boq_Superstructure part-FORMATED" xfId="1860"/>
    <cellStyle name="60% - Accent4 3" xfId="1861"/>
    <cellStyle name="60% - Accent4 3 2" xfId="1862"/>
    <cellStyle name="60% - Accent4 3_Sez_Boq_Superstructure part-FORMATED" xfId="1863"/>
    <cellStyle name="60% - Accent4 4" xfId="1864"/>
    <cellStyle name="60% - Accent4 5" xfId="1865"/>
    <cellStyle name="60% - Accent4 6" xfId="1866"/>
    <cellStyle name="60% - Accent4 7" xfId="1867"/>
    <cellStyle name="60% - Accent4 8" xfId="1868"/>
    <cellStyle name="60% - Accent5 2" xfId="1869"/>
    <cellStyle name="60% - Accent5 2 2" xfId="1870"/>
    <cellStyle name="60% - Accent5 2_Sez_Boq_Superstructure part-FORMATED" xfId="1871"/>
    <cellStyle name="60% - Accent5 3" xfId="1872"/>
    <cellStyle name="60% - Accent5 3 2" xfId="1873"/>
    <cellStyle name="60% - Accent5 3_Sez_Boq_Superstructure part-FORMATED" xfId="1874"/>
    <cellStyle name="60% - Accent5 4" xfId="1875"/>
    <cellStyle name="60% - Accent5 5" xfId="1876"/>
    <cellStyle name="60% - Accent5 6" xfId="1877"/>
    <cellStyle name="60% - Accent5 7" xfId="1878"/>
    <cellStyle name="60% - Accent5 8" xfId="1879"/>
    <cellStyle name="60% - Accent6 2" xfId="1880"/>
    <cellStyle name="60% - Accent6 2 2" xfId="1881"/>
    <cellStyle name="60% - Accent6 2_Sez_Boq_Superstructure part-FORMATED" xfId="1882"/>
    <cellStyle name="60% - Accent6 3" xfId="1883"/>
    <cellStyle name="60% - Accent6 3 2" xfId="1884"/>
    <cellStyle name="60% - Accent6 3_Sez_Boq_Superstructure part-FORMATED" xfId="1885"/>
    <cellStyle name="60% - Accent6 4" xfId="1886"/>
    <cellStyle name="60% - Accent6 5" xfId="1887"/>
    <cellStyle name="60% - Accent6 6" xfId="1888"/>
    <cellStyle name="60% - Accent6 7" xfId="1889"/>
    <cellStyle name="60% - Accent6 8" xfId="1890"/>
    <cellStyle name="75" xfId="1891"/>
    <cellStyle name="A" xfId="1892"/>
    <cellStyle name="A4 Small 210 x 297 mm" xfId="1893"/>
    <cellStyle name="A4 Small 210 x 297 mm 2" xfId="1894"/>
    <cellStyle name="abc" xfId="1895"/>
    <cellStyle name="Absoloute" xfId="1896"/>
    <cellStyle name="Absoloute;0" xfId="1897"/>
    <cellStyle name="Absoloute_artek98" xfId="1898"/>
    <cellStyle name="Accent1 2" xfId="1899"/>
    <cellStyle name="Accent1 2 2" xfId="1900"/>
    <cellStyle name="Accent1 2_Sez_Boq_Superstructure part-FORMATED" xfId="1901"/>
    <cellStyle name="Accent1 3" xfId="1902"/>
    <cellStyle name="Accent1 3 2" xfId="1903"/>
    <cellStyle name="Accent1 3_Sez_Boq_Superstructure part-FORMATED" xfId="1904"/>
    <cellStyle name="Accent1 4" xfId="1905"/>
    <cellStyle name="Accent1 5" xfId="1906"/>
    <cellStyle name="Accent1 6" xfId="1907"/>
    <cellStyle name="Accent1 7" xfId="1908"/>
    <cellStyle name="Accent1 8" xfId="1909"/>
    <cellStyle name="Accent2 2" xfId="1910"/>
    <cellStyle name="Accent2 2 2" xfId="1911"/>
    <cellStyle name="Accent2 2_Sez_Boq_Superstructure part-FORMATED" xfId="1912"/>
    <cellStyle name="Accent2 3" xfId="1913"/>
    <cellStyle name="Accent2 3 2" xfId="1914"/>
    <cellStyle name="Accent2 3_Sez_Boq_Superstructure part-FORMATED" xfId="1915"/>
    <cellStyle name="Accent2 4" xfId="1916"/>
    <cellStyle name="Accent2 5" xfId="1917"/>
    <cellStyle name="Accent2 6" xfId="1918"/>
    <cellStyle name="Accent2 7" xfId="1919"/>
    <cellStyle name="Accent2 8" xfId="1920"/>
    <cellStyle name="Accent3 2" xfId="1921"/>
    <cellStyle name="Accent3 2 2" xfId="1922"/>
    <cellStyle name="Accent3 2_Sez_Boq_Superstructure part-FORMATED" xfId="1923"/>
    <cellStyle name="Accent3 3" xfId="1924"/>
    <cellStyle name="Accent3 3 2" xfId="1925"/>
    <cellStyle name="Accent3 3_Sez_Boq_Superstructure part-FORMATED" xfId="1926"/>
    <cellStyle name="Accent3 4" xfId="1927"/>
    <cellStyle name="Accent3 5" xfId="1928"/>
    <cellStyle name="Accent3 6" xfId="1929"/>
    <cellStyle name="Accent3 7" xfId="1930"/>
    <cellStyle name="Accent3 8" xfId="1931"/>
    <cellStyle name="Accent4 2" xfId="1932"/>
    <cellStyle name="Accent4 2 2" xfId="1933"/>
    <cellStyle name="Accent4 2_Sez_Boq_Superstructure part-FORMATED" xfId="1934"/>
    <cellStyle name="Accent4 3" xfId="1935"/>
    <cellStyle name="Accent4 3 2" xfId="1936"/>
    <cellStyle name="Accent4 3_Sez_Boq_Superstructure part-FORMATED" xfId="1937"/>
    <cellStyle name="Accent4 4" xfId="1938"/>
    <cellStyle name="Accent4 5" xfId="1939"/>
    <cellStyle name="Accent4 6" xfId="1940"/>
    <cellStyle name="Accent4 7" xfId="1941"/>
    <cellStyle name="Accent4 8" xfId="1942"/>
    <cellStyle name="Accent5 2" xfId="1943"/>
    <cellStyle name="Accent5 2 2" xfId="1944"/>
    <cellStyle name="Accent5 2_Sez_Boq_Superstructure part-FORMATED" xfId="1945"/>
    <cellStyle name="Accent5 3" xfId="1946"/>
    <cellStyle name="Accent5 3 2" xfId="1947"/>
    <cellStyle name="Accent5 3_Sez_Boq_Superstructure part-FORMATED" xfId="1948"/>
    <cellStyle name="Accent5 4" xfId="1949"/>
    <cellStyle name="Accent5 5" xfId="1950"/>
    <cellStyle name="Accent5 6" xfId="1951"/>
    <cellStyle name="Accent5 7" xfId="1952"/>
    <cellStyle name="Accent5 8" xfId="1953"/>
    <cellStyle name="Accent6 2" xfId="1954"/>
    <cellStyle name="Accent6 2 2" xfId="1955"/>
    <cellStyle name="Accent6 2_Sez_Boq_Superstructure part-FORMATED" xfId="1956"/>
    <cellStyle name="Accent6 3" xfId="1957"/>
    <cellStyle name="Accent6 3 2" xfId="1958"/>
    <cellStyle name="Accent6 3_Sez_Boq_Superstructure part-FORMATED" xfId="1959"/>
    <cellStyle name="Accent6 4" xfId="1960"/>
    <cellStyle name="Accent6 5" xfId="1961"/>
    <cellStyle name="Accent6 6" xfId="1962"/>
    <cellStyle name="Accent6 7" xfId="1963"/>
    <cellStyle name="Accent6 8" xfId="1964"/>
    <cellStyle name="adj_share" xfId="1965"/>
    <cellStyle name="ÅëÈ­ [0]_±âÅ¸" xfId="1966"/>
    <cellStyle name="ÅëÈ­_±âÅ¸" xfId="1967"/>
    <cellStyle name="Afjusted" xfId="1968"/>
    <cellStyle name="AMAR1" xfId="1969"/>
    <cellStyle name="amount" xfId="1970"/>
    <cellStyle name="amount 2" xfId="1971"/>
    <cellStyle name="Arial" xfId="1972"/>
    <cellStyle name="Arial1 - Style1" xfId="1973"/>
    <cellStyle name="Arial1 - Style2" xfId="1974"/>
    <cellStyle name="Arial10" xfId="1975"/>
    <cellStyle name="Arial10 2" xfId="1976"/>
    <cellStyle name="Arial10 3" xfId="1977"/>
    <cellStyle name="Arial10 4" xfId="1978"/>
    <cellStyle name="Arial10 5" xfId="1979"/>
    <cellStyle name="Arial10 6" xfId="1980"/>
    <cellStyle name="Array" xfId="1981"/>
    <cellStyle name="Array Enter" xfId="1982"/>
    <cellStyle name="ÄÞ¸¶ [0]_±âÅ¸" xfId="1983"/>
    <cellStyle name="ÄÞ¸¶_±âÅ¸" xfId="1984"/>
    <cellStyle name="AvantTotal" xfId="1985"/>
    <cellStyle name="b" xfId="1986"/>
    <cellStyle name="b_Cinderella Model v1" xfId="1987"/>
    <cellStyle name="b_Cinderella Model v1May 29" xfId="1988"/>
    <cellStyle name="b_Cinderella Model v8" xfId="1989"/>
    <cellStyle name="b_Cinderella Model v9_ML number" xfId="1990"/>
    <cellStyle name="b_Gazelle DDM May-15-2003" xfId="1991"/>
    <cellStyle name="b0" xfId="1992"/>
    <cellStyle name="b1x" xfId="1993"/>
    <cellStyle name="Bad 2" xfId="1994"/>
    <cellStyle name="Bad 2 2" xfId="1995"/>
    <cellStyle name="Bad 2_Sez_Boq_Superstructure part-FORMATED" xfId="1996"/>
    <cellStyle name="Bad 3" xfId="1997"/>
    <cellStyle name="Bad 3 2" xfId="1998"/>
    <cellStyle name="Bad 3_Sez_Boq_Superstructure part-FORMATED" xfId="1999"/>
    <cellStyle name="Bad 4" xfId="2000"/>
    <cellStyle name="Bad 5" xfId="2001"/>
    <cellStyle name="Bad 6" xfId="2002"/>
    <cellStyle name="Bad 7" xfId="2003"/>
    <cellStyle name="Bad 8" xfId="2004"/>
    <cellStyle name="Basis points" xfId="2005"/>
    <cellStyle name="Basis points 2" xfId="2006"/>
    <cellStyle name="Black" xfId="2007"/>
    <cellStyle name="Black 2" xfId="2008"/>
    <cellStyle name="Blank" xfId="2009"/>
    <cellStyle name="Blank [$]" xfId="2010"/>
    <cellStyle name="Blank [%]" xfId="2011"/>
    <cellStyle name="Blank [,]" xfId="2012"/>
    <cellStyle name="Blank [1$]" xfId="2013"/>
    <cellStyle name="Blank [1%]" xfId="2014"/>
    <cellStyle name="Blank [1,]" xfId="2015"/>
    <cellStyle name="Blank [2$]" xfId="2016"/>
    <cellStyle name="Blank [2%]" xfId="2017"/>
    <cellStyle name="Blank [2,]" xfId="2018"/>
    <cellStyle name="Blank [3$]" xfId="2019"/>
    <cellStyle name="Blank [3$] 2" xfId="2020"/>
    <cellStyle name="Blank [3%]" xfId="2021"/>
    <cellStyle name="Blank [3%] 2" xfId="2022"/>
    <cellStyle name="Blank [3,]" xfId="2023"/>
    <cellStyle name="Blank [3,] 2" xfId="2024"/>
    <cellStyle name="Blank [D-M-Y]" xfId="2025"/>
    <cellStyle name="Blank [D-M-Y] 2" xfId="2026"/>
    <cellStyle name="Blank [K,]" xfId="2027"/>
    <cellStyle name="Blank [K,] 2" xfId="2028"/>
    <cellStyle name="BldUnd - Style3" xfId="2029"/>
    <cellStyle name="blue" xfId="2030"/>
    <cellStyle name="Body" xfId="2031"/>
    <cellStyle name="Body text" xfId="2032"/>
    <cellStyle name="Bold - Style2" xfId="2033"/>
    <cellStyle name="Bold 10" xfId="2034"/>
    <cellStyle name="Bold 12" xfId="2035"/>
    <cellStyle name="Bold 8" xfId="2036"/>
    <cellStyle name="Bold Italic 10" xfId="2037"/>
    <cellStyle name="Bold Italic 12" xfId="2038"/>
    <cellStyle name="Bold Italic 8" xfId="2039"/>
    <cellStyle name="Bold/Border" xfId="2040"/>
    <cellStyle name="Border" xfId="2041"/>
    <cellStyle name="Border Heavy" xfId="2042"/>
    <cellStyle name="Border Thin" xfId="2043"/>
    <cellStyle name="bp--" xfId="2044"/>
    <cellStyle name="bt" xfId="2045"/>
    <cellStyle name="Bullet" xfId="2046"/>
    <cellStyle name="c" xfId="2047"/>
    <cellStyle name="C                      " xfId="2048"/>
    <cellStyle name="C?AØ_¿?¾÷CoE² " xfId="2049"/>
    <cellStyle name="c_Cinderella Model v1" xfId="2050"/>
    <cellStyle name="c_Cinderella Model v1May 29" xfId="2051"/>
    <cellStyle name="c_Cinderella Model v8" xfId="2052"/>
    <cellStyle name="c_Cinderella Model v9_ML number" xfId="2053"/>
    <cellStyle name="c_Gazelle DDM May-15-2003" xfId="2054"/>
    <cellStyle name="Ç¥ÁØ_¿¬°£´©°è¿¹»ó" xfId="2055"/>
    <cellStyle name="C￥AØ_¿μ¾÷CoE² " xfId="2056"/>
    <cellStyle name="Calc Currency (0)" xfId="2057"/>
    <cellStyle name="Calc Currency (2)" xfId="2058"/>
    <cellStyle name="Calc Percent (0)" xfId="2059"/>
    <cellStyle name="Calc Percent (1)" xfId="2060"/>
    <cellStyle name="Calc Percent (2)" xfId="2061"/>
    <cellStyle name="Calc Units (0)" xfId="2062"/>
    <cellStyle name="Calc Units (0) 2" xfId="2063"/>
    <cellStyle name="Calc Units (0) 2 2" xfId="2064"/>
    <cellStyle name="Calc Units (0) 3" xfId="2065"/>
    <cellStyle name="Calc Units (1)" xfId="2066"/>
    <cellStyle name="Calc Units (1) 2" xfId="2067"/>
    <cellStyle name="Calc Units (1) 2 2" xfId="2068"/>
    <cellStyle name="Calc Units (1) 3" xfId="2069"/>
    <cellStyle name="Calc Units (2)" xfId="2070"/>
    <cellStyle name="Calcul" xfId="2071"/>
    <cellStyle name="Calculation 2" xfId="2072"/>
    <cellStyle name="Calculation 2 2" xfId="2073"/>
    <cellStyle name="Calculation 2 2 2" xfId="2074"/>
    <cellStyle name="Calculation 2 3" xfId="2075"/>
    <cellStyle name="Calculation 2_Sez_Boq_Superstructure part-FORMATED" xfId="2076"/>
    <cellStyle name="Calculation 3" xfId="2077"/>
    <cellStyle name="Calculation 3 2" xfId="2078"/>
    <cellStyle name="Calculation 3 2 2" xfId="2079"/>
    <cellStyle name="Calculation 3 3" xfId="2080"/>
    <cellStyle name="Calculation 3_Sez_Boq_Superstructure part-FORMATED" xfId="2081"/>
    <cellStyle name="Calculation 4" xfId="2082"/>
    <cellStyle name="Calculation 4 2" xfId="2083"/>
    <cellStyle name="Calculation 5" xfId="2084"/>
    <cellStyle name="Calculation 5 2" xfId="2085"/>
    <cellStyle name="Calculation 6" xfId="2086"/>
    <cellStyle name="Calculation 7" xfId="2087"/>
    <cellStyle name="Calculation 8" xfId="2088"/>
    <cellStyle name="category" xfId="2089"/>
    <cellStyle name="Cell Label" xfId="2090"/>
    <cellStyle name="Center - Style5" xfId="2091"/>
    <cellStyle name="Changeable" xfId="2092"/>
    <cellStyle name="Check Cell 2" xfId="2093"/>
    <cellStyle name="Check Cell 2 2" xfId="2094"/>
    <cellStyle name="Check Cell 2_Sez_Boq_Superstructure part-FORMATED" xfId="2095"/>
    <cellStyle name="Check Cell 3" xfId="2096"/>
    <cellStyle name="Check Cell 3 2" xfId="2097"/>
    <cellStyle name="Check Cell 3_Sez_Boq_Superstructure part-FORMATED" xfId="2098"/>
    <cellStyle name="Check Cell 4" xfId="2099"/>
    <cellStyle name="Check Cell 5" xfId="2100"/>
    <cellStyle name="Check Cell 6" xfId="2101"/>
    <cellStyle name="Check Cell 7" xfId="2102"/>
    <cellStyle name="Check Cell 8" xfId="2103"/>
    <cellStyle name="Chiffre0" xfId="2104"/>
    <cellStyle name="Chiffre2" xfId="2105"/>
    <cellStyle name="Chiffre2 2" xfId="2106"/>
    <cellStyle name="Code" xfId="2107"/>
    <cellStyle name="Code Section" xfId="2108"/>
    <cellStyle name="Col Heads" xfId="2109"/>
    <cellStyle name="Column centered" xfId="2110"/>
    <cellStyle name="Column text left" xfId="2111"/>
    <cellStyle name="Comma" xfId="1" builtinId="3"/>
    <cellStyle name="Comma  - Style1" xfId="2112"/>
    <cellStyle name="Comma  - Style1 2" xfId="2113"/>
    <cellStyle name="Comma  - Style1 3" xfId="2114"/>
    <cellStyle name="Comma  - Style1 4" xfId="2115"/>
    <cellStyle name="Comma  - Style1 5" xfId="2116"/>
    <cellStyle name="Comma  - Style1 6" xfId="2117"/>
    <cellStyle name="Comma  - Style1_Cost_appraisal_Aliens_FPS" xfId="2118"/>
    <cellStyle name="Comma  - Style2" xfId="2119"/>
    <cellStyle name="Comma  - Style2 2" xfId="2120"/>
    <cellStyle name="Comma  - Style2 3" xfId="2121"/>
    <cellStyle name="Comma  - Style2 4" xfId="2122"/>
    <cellStyle name="Comma  - Style2 5" xfId="2123"/>
    <cellStyle name="Comma  - Style2 6" xfId="2124"/>
    <cellStyle name="Comma  - Style2_Cost_appraisal_Aliens_FPS" xfId="2125"/>
    <cellStyle name="Comma  - Style3" xfId="2126"/>
    <cellStyle name="Comma  - Style3 2" xfId="2127"/>
    <cellStyle name="Comma  - Style3 3" xfId="2128"/>
    <cellStyle name="Comma  - Style3 4" xfId="2129"/>
    <cellStyle name="Comma  - Style3 5" xfId="2130"/>
    <cellStyle name="Comma  - Style3 6" xfId="2131"/>
    <cellStyle name="Comma  - Style3_Cost_appraisal_Aliens_FPS" xfId="2132"/>
    <cellStyle name="Comma  - Style4" xfId="2133"/>
    <cellStyle name="Comma  - Style4 2" xfId="2134"/>
    <cellStyle name="Comma  - Style4 3" xfId="2135"/>
    <cellStyle name="Comma  - Style4 4" xfId="2136"/>
    <cellStyle name="Comma  - Style4 5" xfId="2137"/>
    <cellStyle name="Comma  - Style4 6" xfId="2138"/>
    <cellStyle name="Comma  - Style4_Cost_appraisal_Aliens_FPS" xfId="2139"/>
    <cellStyle name="Comma  - Style5" xfId="2140"/>
    <cellStyle name="Comma  - Style5 2" xfId="2141"/>
    <cellStyle name="Comma  - Style5 3" xfId="2142"/>
    <cellStyle name="Comma  - Style5 4" xfId="2143"/>
    <cellStyle name="Comma  - Style5 5" xfId="2144"/>
    <cellStyle name="Comma  - Style5 6" xfId="2145"/>
    <cellStyle name="Comma  - Style5_Cost_appraisal_Aliens_FPS" xfId="2146"/>
    <cellStyle name="Comma  - Style6" xfId="2147"/>
    <cellStyle name="Comma  - Style6 2" xfId="2148"/>
    <cellStyle name="Comma  - Style6 3" xfId="2149"/>
    <cellStyle name="Comma  - Style6 4" xfId="2150"/>
    <cellStyle name="Comma  - Style6 5" xfId="2151"/>
    <cellStyle name="Comma  - Style6 6" xfId="2152"/>
    <cellStyle name="Comma  - Style6_Cost_appraisal_Aliens_FPS" xfId="2153"/>
    <cellStyle name="Comma  - Style7" xfId="2154"/>
    <cellStyle name="Comma  - Style7 2" xfId="2155"/>
    <cellStyle name="Comma  - Style7 3" xfId="2156"/>
    <cellStyle name="Comma  - Style7 4" xfId="2157"/>
    <cellStyle name="Comma  - Style7 5" xfId="2158"/>
    <cellStyle name="Comma  - Style7 6" xfId="2159"/>
    <cellStyle name="Comma  - Style7_Cost_appraisal_Aliens_FPS" xfId="2160"/>
    <cellStyle name="Comma  - Style8" xfId="2161"/>
    <cellStyle name="Comma  - Style8 2" xfId="2162"/>
    <cellStyle name="Comma  - Style8 3" xfId="2163"/>
    <cellStyle name="Comma  - Style8 4" xfId="2164"/>
    <cellStyle name="Comma  - Style8 5" xfId="2165"/>
    <cellStyle name="Comma  - Style8 6" xfId="2166"/>
    <cellStyle name="Comma  - Style8_Cost_appraisal_Aliens_FPS" xfId="2167"/>
    <cellStyle name="Comma (1)" xfId="2168"/>
    <cellStyle name="Comma [0] 2" xfId="2169"/>
    <cellStyle name="Comma [00]" xfId="2170"/>
    <cellStyle name="Comma [00] 2" xfId="2171"/>
    <cellStyle name="Comma [00] 2 2" xfId="2172"/>
    <cellStyle name="Comma [00] 3" xfId="2173"/>
    <cellStyle name="Comma [1]" xfId="2174"/>
    <cellStyle name="Comma [2]" xfId="2175"/>
    <cellStyle name="Comma [3]" xfId="2176"/>
    <cellStyle name="Comma 10" xfId="2177"/>
    <cellStyle name="Comma 10 2" xfId="2178"/>
    <cellStyle name="Comma 10 2 2" xfId="2179"/>
    <cellStyle name="Comma 10 3" xfId="2180"/>
    <cellStyle name="Comma 11" xfId="2181"/>
    <cellStyle name="Comma 11 2" xfId="2182"/>
    <cellStyle name="Comma 12" xfId="2183"/>
    <cellStyle name="Comma 12 2" xfId="2184"/>
    <cellStyle name="Comma 13" xfId="2185"/>
    <cellStyle name="Comma 13 2" xfId="2186"/>
    <cellStyle name="Comma 13 2 2" xfId="2187"/>
    <cellStyle name="Comma 13 3" xfId="2188"/>
    <cellStyle name="Comma 13 4" xfId="2189"/>
    <cellStyle name="Comma 14" xfId="2190"/>
    <cellStyle name="Comma 14 2" xfId="2191"/>
    <cellStyle name="Comma 14 3" xfId="2192"/>
    <cellStyle name="Comma 15" xfId="2193"/>
    <cellStyle name="Comma 15 2" xfId="2194"/>
    <cellStyle name="Comma 15 2 2" xfId="2195"/>
    <cellStyle name="Comma 15 3" xfId="2196"/>
    <cellStyle name="Comma 16" xfId="2197"/>
    <cellStyle name="Comma 16 2" xfId="2198"/>
    <cellStyle name="Comma 16 2 2" xfId="2199"/>
    <cellStyle name="Comma 16 3" xfId="2200"/>
    <cellStyle name="Comma 17" xfId="2201"/>
    <cellStyle name="Comma 17 2" xfId="2202"/>
    <cellStyle name="Comma 18" xfId="2203"/>
    <cellStyle name="Comma 18 2" xfId="2204"/>
    <cellStyle name="Comma 19" xfId="2205"/>
    <cellStyle name="Comma 19 2" xfId="2206"/>
    <cellStyle name="Comma 2" xfId="10"/>
    <cellStyle name="Comma 2 10" xfId="2207"/>
    <cellStyle name="Comma 2 11" xfId="2208"/>
    <cellStyle name="Comma 2 12" xfId="2209"/>
    <cellStyle name="Comma 2 13" xfId="2210"/>
    <cellStyle name="Comma 2 14" xfId="2211"/>
    <cellStyle name="Comma 2 15" xfId="2212"/>
    <cellStyle name="Comma 2 16" xfId="2213"/>
    <cellStyle name="Comma 2 16 2" xfId="2214"/>
    <cellStyle name="Comma 2 17" xfId="2215"/>
    <cellStyle name="Comma 2 18" xfId="2216"/>
    <cellStyle name="Comma 2 2" xfId="11"/>
    <cellStyle name="Comma 2 2 2" xfId="2217"/>
    <cellStyle name="Comma 2 2 2 2" xfId="2218"/>
    <cellStyle name="Comma 2 2 2 2 2" xfId="2219"/>
    <cellStyle name="Comma 2 2 2 3" xfId="2220"/>
    <cellStyle name="Comma 2 2 2 4" xfId="2221"/>
    <cellStyle name="Comma 2 2 3" xfId="2222"/>
    <cellStyle name="Comma 2 2 3 2" xfId="2223"/>
    <cellStyle name="Comma 2 2 4" xfId="2224"/>
    <cellStyle name="Comma 2 2 4 2" xfId="2225"/>
    <cellStyle name="Comma 2 2 5" xfId="2226"/>
    <cellStyle name="Comma 2 2 5 2" xfId="2227"/>
    <cellStyle name="Comma 2 2 6" xfId="2228"/>
    <cellStyle name="Comma 2 2 6 2" xfId="2229"/>
    <cellStyle name="Comma 2 2 7" xfId="2230"/>
    <cellStyle name="Comma 2 3" xfId="41"/>
    <cellStyle name="Comma 2 3 2" xfId="2231"/>
    <cellStyle name="Comma 2 3 2 2" xfId="2232"/>
    <cellStyle name="Comma 2 3 2 2 2" xfId="2233"/>
    <cellStyle name="Comma 2 3 2 3" xfId="2234"/>
    <cellStyle name="Comma 2 3 3" xfId="2235"/>
    <cellStyle name="Comma 2 3 4" xfId="2236"/>
    <cellStyle name="Comma 2 4" xfId="2237"/>
    <cellStyle name="Comma 2 4 2" xfId="2238"/>
    <cellStyle name="Comma 2 4 3" xfId="2239"/>
    <cellStyle name="Comma 2 5" xfId="2240"/>
    <cellStyle name="Comma 2 5 2" xfId="2241"/>
    <cellStyle name="Comma 2 6" xfId="2242"/>
    <cellStyle name="Comma 2 6 2" xfId="2243"/>
    <cellStyle name="Comma 2 7" xfId="2244"/>
    <cellStyle name="Comma 2 8" xfId="2245"/>
    <cellStyle name="Comma 2 9" xfId="2246"/>
    <cellStyle name="Comma 2_5th FLOOR" xfId="2247"/>
    <cellStyle name="Comma 20" xfId="2248"/>
    <cellStyle name="Comma 20 2" xfId="2249"/>
    <cellStyle name="Comma 21" xfId="2250"/>
    <cellStyle name="Comma 21 2" xfId="2251"/>
    <cellStyle name="Comma 22" xfId="2252"/>
    <cellStyle name="Comma 22 2" xfId="2253"/>
    <cellStyle name="Comma 22 3" xfId="2254"/>
    <cellStyle name="Comma 23" xfId="2255"/>
    <cellStyle name="Comma 23 2" xfId="2256"/>
    <cellStyle name="Comma 24" xfId="2257"/>
    <cellStyle name="Comma 24 2" xfId="2258"/>
    <cellStyle name="Comma 25" xfId="2259"/>
    <cellStyle name="Comma 25 2" xfId="2260"/>
    <cellStyle name="Comma 26" xfId="2261"/>
    <cellStyle name="Comma 26 2" xfId="2262"/>
    <cellStyle name="Comma 27" xfId="2263"/>
    <cellStyle name="Comma 27 2" xfId="2264"/>
    <cellStyle name="Comma 28" xfId="2265"/>
    <cellStyle name="Comma 29" xfId="2266"/>
    <cellStyle name="Comma 3" xfId="4"/>
    <cellStyle name="Comma 3 2" xfId="12"/>
    <cellStyle name="Comma 3 2 2" xfId="2267"/>
    <cellStyle name="Comma 3 2 2 2" xfId="2268"/>
    <cellStyle name="Comma 3 2 3" xfId="2269"/>
    <cellStyle name="Comma 3 2 3 2" xfId="2270"/>
    <cellStyle name="Comma 3 2 4" xfId="2271"/>
    <cellStyle name="Comma 3 3" xfId="2272"/>
    <cellStyle name="Comma 3 3 2" xfId="2273"/>
    <cellStyle name="Comma 3 4" xfId="2274"/>
    <cellStyle name="Comma 3 5" xfId="2275"/>
    <cellStyle name="Comma 3 6" xfId="2276"/>
    <cellStyle name="Comma 3 6 2" xfId="2277"/>
    <cellStyle name="Comma 3 7" xfId="2278"/>
    <cellStyle name="Comma 3 8" xfId="2279"/>
    <cellStyle name="Comma 3_ARCH-GATE" xfId="2280"/>
    <cellStyle name="Comma 30" xfId="2281"/>
    <cellStyle name="Comma 31" xfId="2282"/>
    <cellStyle name="Comma 31 2" xfId="2283"/>
    <cellStyle name="Comma 32" xfId="2284"/>
    <cellStyle name="Comma 32 2" xfId="2285"/>
    <cellStyle name="Comma 33" xfId="2286"/>
    <cellStyle name="Comma 33 2" xfId="2287"/>
    <cellStyle name="Comma 34" xfId="2288"/>
    <cellStyle name="Comma 35" xfId="2289"/>
    <cellStyle name="Comma 36" xfId="13"/>
    <cellStyle name="Comma 37" xfId="2290"/>
    <cellStyle name="Comma 38" xfId="2291"/>
    <cellStyle name="Comma 38 2" xfId="2292"/>
    <cellStyle name="Comma 39" xfId="2293"/>
    <cellStyle name="Comma 39 2" xfId="2294"/>
    <cellStyle name="Comma 4" xfId="14"/>
    <cellStyle name="Comma 4 2" xfId="2295"/>
    <cellStyle name="Comma 4 2 2" xfId="2296"/>
    <cellStyle name="Comma 4 2 2 2" xfId="2297"/>
    <cellStyle name="Comma 4 2 3" xfId="2298"/>
    <cellStyle name="Comma 4 3" xfId="2299"/>
    <cellStyle name="Comma 4 3 2" xfId="2300"/>
    <cellStyle name="Comma 4 3 2 2" xfId="2301"/>
    <cellStyle name="Comma 4 3 3" xfId="2302"/>
    <cellStyle name="Comma 4 4" xfId="2303"/>
    <cellStyle name="Comma 4 4 2" xfId="2304"/>
    <cellStyle name="Comma 4_BOQ" xfId="2305"/>
    <cellStyle name="Comma 40" xfId="2306"/>
    <cellStyle name="Comma 40 2" xfId="2307"/>
    <cellStyle name="Comma 41" xfId="2308"/>
    <cellStyle name="Comma 41 2" xfId="2309"/>
    <cellStyle name="Comma 42" xfId="2310"/>
    <cellStyle name="Comma 42 2" xfId="2311"/>
    <cellStyle name="Comma 43" xfId="2312"/>
    <cellStyle name="Comma 43 2" xfId="2313"/>
    <cellStyle name="Comma 44" xfId="2314"/>
    <cellStyle name="Comma 44 2" xfId="2315"/>
    <cellStyle name="Comma 45" xfId="2316"/>
    <cellStyle name="Comma 45 2" xfId="2317"/>
    <cellStyle name="Comma 5" xfId="15"/>
    <cellStyle name="Comma 5 10" xfId="2318"/>
    <cellStyle name="Comma 5 11" xfId="2319"/>
    <cellStyle name="Comma 5 12" xfId="2320"/>
    <cellStyle name="Comma 5 13" xfId="2321"/>
    <cellStyle name="Comma 5 14" xfId="2322"/>
    <cellStyle name="Comma 5 15" xfId="2323"/>
    <cellStyle name="Comma 5 16" xfId="2324"/>
    <cellStyle name="Comma 5 2" xfId="2325"/>
    <cellStyle name="Comma 5 2 2" xfId="2326"/>
    <cellStyle name="Comma 5 3" xfId="2327"/>
    <cellStyle name="Comma 5 4" xfId="2328"/>
    <cellStyle name="Comma 5 5" xfId="2329"/>
    <cellStyle name="Comma 5 6" xfId="2330"/>
    <cellStyle name="Comma 5 7" xfId="2331"/>
    <cellStyle name="Comma 5 8" xfId="2332"/>
    <cellStyle name="Comma 5 9" xfId="2333"/>
    <cellStyle name="Comma 6" xfId="2334"/>
    <cellStyle name="Comma 6 2" xfId="2335"/>
    <cellStyle name="Comma 6 2 2" xfId="2336"/>
    <cellStyle name="Comma 6 3" xfId="2337"/>
    <cellStyle name="Comma 7" xfId="2338"/>
    <cellStyle name="Comma 7 2" xfId="2339"/>
    <cellStyle name="Comma 7 2 2" xfId="2340"/>
    <cellStyle name="Comma 7 3" xfId="2341"/>
    <cellStyle name="Comma 8" xfId="2342"/>
    <cellStyle name="Comma 8 2" xfId="2343"/>
    <cellStyle name="Comma 8 2 2" xfId="2344"/>
    <cellStyle name="Comma 8 3" xfId="2345"/>
    <cellStyle name="Comma 9" xfId="2346"/>
    <cellStyle name="Comma 9 2" xfId="2347"/>
    <cellStyle name="Comma 9 3" xfId="2348"/>
    <cellStyle name="comma zerodec" xfId="2349"/>
    <cellStyle name="comma zerodec 2" xfId="2350"/>
    <cellStyle name="Comma,0" xfId="2351"/>
    <cellStyle name="Comma,1" xfId="2352"/>
    <cellStyle name="Comma,2" xfId="2353"/>
    <cellStyle name="Comma0" xfId="16"/>
    <cellStyle name="Comŭa" xfId="2354"/>
    <cellStyle name="Comŭa 2" xfId="2355"/>
    <cellStyle name="Copied" xfId="2356"/>
    <cellStyle name="COURIER" xfId="2357"/>
    <cellStyle name="Cover Date" xfId="2358"/>
    <cellStyle name="Cover Subtitle" xfId="2359"/>
    <cellStyle name="Cover Title" xfId="2360"/>
    <cellStyle name="COVERAGE" xfId="2361"/>
    <cellStyle name="COVERAGE 2" xfId="2362"/>
    <cellStyle name="CSI" xfId="2363"/>
    <cellStyle name="Currency--" xfId="2364"/>
    <cellStyle name="Currency $" xfId="2365"/>
    <cellStyle name="Currency $ 2" xfId="2366"/>
    <cellStyle name="Currency $ 3" xfId="2367"/>
    <cellStyle name="Currency $ 4" xfId="2368"/>
    <cellStyle name="Currency $ 5" xfId="2369"/>
    <cellStyle name="Currency $ 6" xfId="2370"/>
    <cellStyle name="Currency $ 7" xfId="2371"/>
    <cellStyle name="Currency $_Cost_appraisal_Aliens_FPS" xfId="2372"/>
    <cellStyle name="Currency (0.00)" xfId="2373"/>
    <cellStyle name="Currency (0.00) 2" xfId="2374"/>
    <cellStyle name="Currency [00]" xfId="2375"/>
    <cellStyle name="Currency [1]" xfId="2376"/>
    <cellStyle name="Currency [2]" xfId="2377"/>
    <cellStyle name="Currency [3]" xfId="2378"/>
    <cellStyle name="Currency 2" xfId="2379"/>
    <cellStyle name="Currency 2 2" xfId="2380"/>
    <cellStyle name="Currency 3" xfId="2381"/>
    <cellStyle name="Currency 3 2" xfId="2382"/>
    <cellStyle name="Currency w/o $" xfId="2383"/>
    <cellStyle name="Currency w/o $ 2" xfId="2384"/>
    <cellStyle name="Currency,0" xfId="2385"/>
    <cellStyle name="Currency,2" xfId="2386"/>
    <cellStyle name="Currency--_Midland v40 (with HPI's projection)" xfId="2387"/>
    <cellStyle name="Currency0" xfId="17"/>
    <cellStyle name="Currency1" xfId="2388"/>
    <cellStyle name="Currency1 2" xfId="2389"/>
    <cellStyle name="Custom - Style8" xfId="2390"/>
    <cellStyle name="d" xfId="2391"/>
    <cellStyle name="d mmm yy" xfId="2392"/>
    <cellStyle name="d mmm yy 2" xfId="2393"/>
    <cellStyle name="da" xfId="2394"/>
    <cellStyle name="DarkBlueOutline" xfId="2395"/>
    <cellStyle name="DarkBlueOutlineYellow" xfId="2396"/>
    <cellStyle name="Dash" xfId="2397"/>
    <cellStyle name="Data   - Style2" xfId="2398"/>
    <cellStyle name="Data   - Style2 2" xfId="2399"/>
    <cellStyle name="Date" xfId="2400"/>
    <cellStyle name="Date [d-mmm-yy]" xfId="2401"/>
    <cellStyle name="Date [D-M-Y]" xfId="2402"/>
    <cellStyle name="Date [M/D/Y]" xfId="2403"/>
    <cellStyle name="Date [M/Y]" xfId="2404"/>
    <cellStyle name="Date [mm-d-yy]" xfId="2405"/>
    <cellStyle name="Date [mm-d-yyyy]" xfId="2406"/>
    <cellStyle name="Date [mmm-d-yyyy]" xfId="2407"/>
    <cellStyle name="Date [mmm-yy]" xfId="2408"/>
    <cellStyle name="Date [mmm-yyyy]" xfId="2409"/>
    <cellStyle name="Date [M-Y]" xfId="2410"/>
    <cellStyle name="Date [M-Y] 2" xfId="2411"/>
    <cellStyle name="Date 2" xfId="2412"/>
    <cellStyle name="Date 3" xfId="2413"/>
    <cellStyle name="Date 4" xfId="2414"/>
    <cellStyle name="Date 5" xfId="2415"/>
    <cellStyle name="Date 6" xfId="2416"/>
    <cellStyle name="Date Short" xfId="2417"/>
    <cellStyle name="DATE_66.Metroplex Model (with data input)-1" xfId="2418"/>
    <cellStyle name="date2" xfId="2419"/>
    <cellStyle name="date2 2" xfId="2420"/>
    <cellStyle name="Date2h" xfId="2421"/>
    <cellStyle name="DateTime" xfId="2422"/>
    <cellStyle name="DateTime 2" xfId="2423"/>
    <cellStyle name="DB Model Standard" xfId="2424"/>
    <cellStyle name="dd" xfId="2425"/>
    <cellStyle name="ddd" xfId="2426"/>
    <cellStyle name="Default 1" xfId="2427"/>
    <cellStyle name="DELTA" xfId="2428"/>
    <cellStyle name="DELTA 2" xfId="2429"/>
    <cellStyle name="DELTA 2 2" xfId="2430"/>
    <cellStyle name="DELTA 3" xfId="2431"/>
    <cellStyle name="Description" xfId="2432"/>
    <cellStyle name="Dezimal [0]_Compiling Utility Macros" xfId="2433"/>
    <cellStyle name="Dezimal_ Magirus " xfId="2434"/>
    <cellStyle name="Dollar (zero dec)" xfId="2435"/>
    <cellStyle name="Dollar (zero dec) 2" xfId="2436"/>
    <cellStyle name="dollars" xfId="2437"/>
    <cellStyle name="dr" xfId="2438"/>
    <cellStyle name="ds" xfId="2439"/>
    <cellStyle name="ds 2" xfId="2440"/>
    <cellStyle name="Editable" xfId="2441"/>
    <cellStyle name="Emphasis 1" xfId="2442"/>
    <cellStyle name="Emphasis 2" xfId="2443"/>
    <cellStyle name="Emphasis 3" xfId="2444"/>
    <cellStyle name="Enter Currency (0)" xfId="2445"/>
    <cellStyle name="Enter Currency (0) 2" xfId="2446"/>
    <cellStyle name="Enter Currency (0) 2 2" xfId="2447"/>
    <cellStyle name="Enter Currency (0) 3" xfId="2448"/>
    <cellStyle name="Enter Currency (2)" xfId="2449"/>
    <cellStyle name="Enter Units (0)" xfId="2450"/>
    <cellStyle name="Enter Units (0) 2" xfId="2451"/>
    <cellStyle name="Enter Units (0) 2 2" xfId="2452"/>
    <cellStyle name="Enter Units (0) 3" xfId="2453"/>
    <cellStyle name="Enter Units (1)" xfId="2454"/>
    <cellStyle name="Enter Units (1) 2" xfId="2455"/>
    <cellStyle name="Enter Units (1) 2 2" xfId="2456"/>
    <cellStyle name="Enter Units (1) 3" xfId="2457"/>
    <cellStyle name="Enter Units (2)" xfId="2458"/>
    <cellStyle name="Entered" xfId="2459"/>
    <cellStyle name="EPS" xfId="2460"/>
    <cellStyle name="EPS 2" xfId="2461"/>
    <cellStyle name="Ett" xfId="2462"/>
    <cellStyle name="Euro" xfId="2463"/>
    <cellStyle name="Euro 2" xfId="2464"/>
    <cellStyle name="Excel Built-in Comma" xfId="2465"/>
    <cellStyle name="Excel Built-in Explanatory Text" xfId="2466"/>
    <cellStyle name="Excel Built-in Normal" xfId="18"/>
    <cellStyle name="Excel Built-in Normal 2" xfId="2467"/>
    <cellStyle name="Excel Built-in Normal 3" xfId="2468"/>
    <cellStyle name="Excel_BuiltIn_Comma" xfId="2469"/>
    <cellStyle name="Explanatory Text 2" xfId="2470"/>
    <cellStyle name="Explanatory Text 2 2" xfId="2471"/>
    <cellStyle name="Explanatory Text 3" xfId="2472"/>
    <cellStyle name="Explanatory Text 3 2" xfId="2473"/>
    <cellStyle name="Explanatory Text 4" xfId="2474"/>
    <cellStyle name="Explanatory Text 5" xfId="2475"/>
    <cellStyle name="Explanatory Text 6" xfId="2476"/>
    <cellStyle name="Explanatory Text 7" xfId="2477"/>
    <cellStyle name="Explanatory Text 8" xfId="2478"/>
    <cellStyle name="EY House" xfId="2479"/>
    <cellStyle name="EY Narrative text" xfId="2480"/>
    <cellStyle name="ey%calc" xfId="2481"/>
    <cellStyle name="EY%colcalc" xfId="2482"/>
    <cellStyle name="EY%input" xfId="2483"/>
    <cellStyle name="EY%rowcalc" xfId="2484"/>
    <cellStyle name="EY0]" xfId="2485"/>
    <cellStyle name="EY0dp" xfId="2486"/>
    <cellStyle name="EY0dp 2" xfId="2487"/>
    <cellStyle name="EY0dp 2 2" xfId="2488"/>
    <cellStyle name="EY0dp 2 2 2" xfId="2489"/>
    <cellStyle name="EY0dp 3" xfId="2490"/>
    <cellStyle name="EY1dp" xfId="2491"/>
    <cellStyle name="EY2dp" xfId="2492"/>
    <cellStyle name="EY3dp" xfId="2493"/>
    <cellStyle name="EYChartTitle" xfId="2494"/>
    <cellStyle name="EYColumnHeading" xfId="2495"/>
    <cellStyle name="EYColumnHeading 2" xfId="2496"/>
    <cellStyle name="EYColumnHeadingItalic" xfId="2497"/>
    <cellStyle name="EYColumnHeadingItalic 2" xfId="2498"/>
    <cellStyle name="EYCoverDatabookName" xfId="2499"/>
    <cellStyle name="EYCoverDate" xfId="2500"/>
    <cellStyle name="EYCoverDraft" xfId="2501"/>
    <cellStyle name="EYCoverProjectName" xfId="2502"/>
    <cellStyle name="EYCurrency" xfId="2503"/>
    <cellStyle name="EYCurrency 2" xfId="2504"/>
    <cellStyle name="EYHeading1" xfId="2505"/>
    <cellStyle name="EYheading2" xfId="2506"/>
    <cellStyle name="EYheading3" xfId="2507"/>
    <cellStyle name="EYNotes" xfId="2508"/>
    <cellStyle name="EYNotesHeading" xfId="2509"/>
    <cellStyle name="EYNotesHeading 2" xfId="2510"/>
    <cellStyle name="EYnumber" xfId="2511"/>
    <cellStyle name="EYnumber 2" xfId="2512"/>
    <cellStyle name="EYRelianceRestricted" xfId="2513"/>
    <cellStyle name="EYSectionHeading" xfId="2514"/>
    <cellStyle name="EYSheetHeader1" xfId="2515"/>
    <cellStyle name="EYSheetHeading" xfId="2516"/>
    <cellStyle name="EYsmallheading" xfId="2517"/>
    <cellStyle name="EYsmallheading 2" xfId="2518"/>
    <cellStyle name="EYSource" xfId="2519"/>
    <cellStyle name="EYtext" xfId="2520"/>
    <cellStyle name="EYtextbold" xfId="2521"/>
    <cellStyle name="EYtextbolditalic" xfId="2522"/>
    <cellStyle name="EYtextitalic" xfId="2523"/>
    <cellStyle name="f" xfId="2524"/>
    <cellStyle name="f_Cinderella Model v1" xfId="2525"/>
    <cellStyle name="f_Cinderella Model v1May 29" xfId="2526"/>
    <cellStyle name="f_Cinderella Model v8" xfId="2527"/>
    <cellStyle name="f_Cinderella Model v9_ML number" xfId="2528"/>
    <cellStyle name="f_Gazelle DDM May-15-2003" xfId="2529"/>
    <cellStyle name="F2" xfId="2530"/>
    <cellStyle name="F2 2" xfId="2531"/>
    <cellStyle name="F2 3" xfId="2532"/>
    <cellStyle name="F2 4" xfId="2533"/>
    <cellStyle name="F2 5" xfId="2534"/>
    <cellStyle name="F2 6" xfId="2535"/>
    <cellStyle name="F2 7" xfId="2536"/>
    <cellStyle name="F3" xfId="2537"/>
    <cellStyle name="F3 2" xfId="2538"/>
    <cellStyle name="F3 3" xfId="2539"/>
    <cellStyle name="F3 4" xfId="2540"/>
    <cellStyle name="F3 5" xfId="2541"/>
    <cellStyle name="F3 6" xfId="2542"/>
    <cellStyle name="F3 7" xfId="2543"/>
    <cellStyle name="F4" xfId="2544"/>
    <cellStyle name="F4 2" xfId="2545"/>
    <cellStyle name="F4 3" xfId="2546"/>
    <cellStyle name="F4 4" xfId="2547"/>
    <cellStyle name="F4 5" xfId="2548"/>
    <cellStyle name="F4 6" xfId="2549"/>
    <cellStyle name="F4 7" xfId="2550"/>
    <cellStyle name="F5" xfId="2551"/>
    <cellStyle name="F5 2" xfId="2552"/>
    <cellStyle name="F5 3" xfId="2553"/>
    <cellStyle name="F5 4" xfId="2554"/>
    <cellStyle name="F5 5" xfId="2555"/>
    <cellStyle name="F5 6" xfId="2556"/>
    <cellStyle name="F5 7" xfId="2557"/>
    <cellStyle name="F6" xfId="2558"/>
    <cellStyle name="F6 2" xfId="2559"/>
    <cellStyle name="F6 3" xfId="2560"/>
    <cellStyle name="F6 4" xfId="2561"/>
    <cellStyle name="F6 5" xfId="2562"/>
    <cellStyle name="F6 6" xfId="2563"/>
    <cellStyle name="F6 7" xfId="2564"/>
    <cellStyle name="F7" xfId="2565"/>
    <cellStyle name="F7 2" xfId="2566"/>
    <cellStyle name="F7 3" xfId="2567"/>
    <cellStyle name="F7 4" xfId="2568"/>
    <cellStyle name="F7 5" xfId="2569"/>
    <cellStyle name="F7 6" xfId="2570"/>
    <cellStyle name="F7 7" xfId="2571"/>
    <cellStyle name="F8" xfId="2572"/>
    <cellStyle name="F8 2" xfId="2573"/>
    <cellStyle name="F8 3" xfId="2574"/>
    <cellStyle name="F8 4" xfId="2575"/>
    <cellStyle name="F8 5" xfId="2576"/>
    <cellStyle name="F8 6" xfId="2577"/>
    <cellStyle name="F8 7" xfId="2578"/>
    <cellStyle name="fact" xfId="2579"/>
    <cellStyle name="ff" xfId="2580"/>
    <cellStyle name="fff" xfId="2581"/>
    <cellStyle name="Fixed" xfId="2582"/>
    <cellStyle name="Fixed [0]" xfId="2583"/>
    <cellStyle name="Fixed [0] 2" xfId="2584"/>
    <cellStyle name="Fixed 2" xfId="2585"/>
    <cellStyle name="Fixed 3" xfId="2586"/>
    <cellStyle name="Fixed 4" xfId="2587"/>
    <cellStyle name="Fixed 5" xfId="2588"/>
    <cellStyle name="Fixed 6" xfId="2589"/>
    <cellStyle name="Fixed_exclusio-list" xfId="2590"/>
    <cellStyle name="Float" xfId="2591"/>
    <cellStyle name="Float 2" xfId="2592"/>
    <cellStyle name="fn" xfId="2593"/>
    <cellStyle name="ƒnƒCƒp[ƒŠƒ“ƒN" xfId="2594"/>
    <cellStyle name="Footer SBILogo1" xfId="2595"/>
    <cellStyle name="Footer SBILogo2" xfId="2596"/>
    <cellStyle name="Footnote" xfId="2597"/>
    <cellStyle name="Footnote Reference" xfId="2598"/>
    <cellStyle name="Foottitle" xfId="2599"/>
    <cellStyle name="FORM" xfId="2600"/>
    <cellStyle name="FORM 2" xfId="2601"/>
    <cellStyle name="FORM 3" xfId="2602"/>
    <cellStyle name="FORM 4" xfId="2603"/>
    <cellStyle name="FORM 5" xfId="2604"/>
    <cellStyle name="FORM 6" xfId="2605"/>
    <cellStyle name="FORM_Cost_appraisal_Aliens_FPS" xfId="2606"/>
    <cellStyle name="Formula" xfId="2607"/>
    <cellStyle name="Formula 2" xfId="2608"/>
    <cellStyle name="Formula 3" xfId="2609"/>
    <cellStyle name="Formula 4" xfId="2610"/>
    <cellStyle name="Formula 5" xfId="2611"/>
    <cellStyle name="Formula 6" xfId="2612"/>
    <cellStyle name="Formula_Cost_appraisal_Aliens_FPS" xfId="2613"/>
    <cellStyle name="Fraction" xfId="2614"/>
    <cellStyle name="Fraction [8]" xfId="2615"/>
    <cellStyle name="Fraction [Bl]" xfId="2616"/>
    <cellStyle name="fy" xfId="2617"/>
    <cellStyle name="General" xfId="2618"/>
    <cellStyle name="Good 2" xfId="2619"/>
    <cellStyle name="Good 2 2" xfId="2620"/>
    <cellStyle name="Good 2_Sez_Boq_Superstructure part-FORMATED" xfId="2621"/>
    <cellStyle name="Good 3" xfId="2622"/>
    <cellStyle name="Good 3 2" xfId="2623"/>
    <cellStyle name="Good 3_Sez_Boq_Superstructure part-FORMATED" xfId="2624"/>
    <cellStyle name="Good 4" xfId="2625"/>
    <cellStyle name="Good 5" xfId="2626"/>
    <cellStyle name="Good 6" xfId="2627"/>
    <cellStyle name="Good 7" xfId="2628"/>
    <cellStyle name="Good 8" xfId="2629"/>
    <cellStyle name="GRAY" xfId="2630"/>
    <cellStyle name="Grey" xfId="2631"/>
    <cellStyle name="GreyOrWhite" xfId="2632"/>
    <cellStyle name="GreyOrWhite 2" xfId="2633"/>
    <cellStyle name="Gross Margin" xfId="2634"/>
    <cellStyle name="GWh" xfId="2635"/>
    <cellStyle name="h" xfId="2636"/>
    <cellStyle name="h1" xfId="2637"/>
    <cellStyle name="h2" xfId="2638"/>
    <cellStyle name="header" xfId="2639"/>
    <cellStyle name="Header Draft Stamp" xfId="2640"/>
    <cellStyle name="Header Total" xfId="2641"/>
    <cellStyle name="Header1" xfId="2642"/>
    <cellStyle name="Header2" xfId="2643"/>
    <cellStyle name="Header2 2" xfId="2644"/>
    <cellStyle name="Header2 2 2" xfId="2645"/>
    <cellStyle name="Header2 3" xfId="2646"/>
    <cellStyle name="Header3" xfId="2647"/>
    <cellStyle name="Heading" xfId="2648"/>
    <cellStyle name="Heading 1 2" xfId="2649"/>
    <cellStyle name="Heading 1 2 2" xfId="2650"/>
    <cellStyle name="Heading 1 2_TCS-BUDGET format (Spectral)29 12 11 (2)" xfId="2651"/>
    <cellStyle name="Heading 1 3" xfId="2652"/>
    <cellStyle name="Heading 1 3 2" xfId="2653"/>
    <cellStyle name="Heading 1 3_TCS-BUDGET format (Spectral)29 12 11 (2)" xfId="2654"/>
    <cellStyle name="Heading 1 4" xfId="2655"/>
    <cellStyle name="Heading 1 5" xfId="2656"/>
    <cellStyle name="Heading 1 6" xfId="2657"/>
    <cellStyle name="Heading 1 7" xfId="2658"/>
    <cellStyle name="Heading 1 8" xfId="2659"/>
    <cellStyle name="Heading 1 Above" xfId="2660"/>
    <cellStyle name="Heading 1+" xfId="2661"/>
    <cellStyle name="Heading 2 2" xfId="2662"/>
    <cellStyle name="Heading 2 2 2" xfId="2663"/>
    <cellStyle name="Heading 2 2_TCS-BUDGET format (Spectral)29 12 11 (2)" xfId="2664"/>
    <cellStyle name="Heading 2 3" xfId="2665"/>
    <cellStyle name="Heading 2 3 2" xfId="2666"/>
    <cellStyle name="Heading 2 3_TCS-BUDGET format (Spectral)29 12 11 (2)" xfId="2667"/>
    <cellStyle name="Heading 2 4" xfId="2668"/>
    <cellStyle name="Heading 2 5" xfId="2669"/>
    <cellStyle name="Heading 2 6" xfId="2670"/>
    <cellStyle name="Heading 2 7" xfId="2671"/>
    <cellStyle name="Heading 2 8" xfId="2672"/>
    <cellStyle name="Heading 2 Below" xfId="2673"/>
    <cellStyle name="Heading 2+" xfId="2674"/>
    <cellStyle name="Heading 3 2" xfId="2675"/>
    <cellStyle name="Heading 3 2 2" xfId="2676"/>
    <cellStyle name="Heading 3 2_TCS-BUDGET format (Spectral)29 12 11 (2)" xfId="2677"/>
    <cellStyle name="Heading 3 3" xfId="2678"/>
    <cellStyle name="Heading 3 3 2" xfId="2679"/>
    <cellStyle name="Heading 3 3_TCS-BUDGET format (Spectral)29 12 11 (2)" xfId="2680"/>
    <cellStyle name="Heading 3 4" xfId="2681"/>
    <cellStyle name="Heading 3 5" xfId="2682"/>
    <cellStyle name="Heading 3 6" xfId="2683"/>
    <cellStyle name="Heading 3 7" xfId="2684"/>
    <cellStyle name="Heading 3 8" xfId="2685"/>
    <cellStyle name="Heading 3+" xfId="2686"/>
    <cellStyle name="Heading 4 2" xfId="2687"/>
    <cellStyle name="Heading 4 2 2" xfId="2688"/>
    <cellStyle name="Heading 4 3" xfId="2689"/>
    <cellStyle name="Heading 4 3 2" xfId="2690"/>
    <cellStyle name="Heading 4 4" xfId="2691"/>
    <cellStyle name="Heading 4 5" xfId="2692"/>
    <cellStyle name="Heading 4 6" xfId="2693"/>
    <cellStyle name="Heading 4 7" xfId="2694"/>
    <cellStyle name="Heading 4 8" xfId="2695"/>
    <cellStyle name="HEADING1" xfId="2696"/>
    <cellStyle name="Heading1 1" xfId="2697"/>
    <cellStyle name="Heading1 2" xfId="2698"/>
    <cellStyle name="Heading1 3" xfId="2699"/>
    <cellStyle name="Heading1 4" xfId="2700"/>
    <cellStyle name="Heading1 5" xfId="2701"/>
    <cellStyle name="Heading1 6" xfId="2702"/>
    <cellStyle name="Heading1_exclusio-list" xfId="2703"/>
    <cellStyle name="HEADING2" xfId="2704"/>
    <cellStyle name="Heading2 2" xfId="2705"/>
    <cellStyle name="Heading2 3" xfId="2706"/>
    <cellStyle name="Heading2 4" xfId="2707"/>
    <cellStyle name="Heading2 5" xfId="2708"/>
    <cellStyle name="Heading2 6" xfId="2709"/>
    <cellStyle name="HeadRow" xfId="2710"/>
    <cellStyle name="HeadRowCol" xfId="2711"/>
    <cellStyle name="hh" xfId="2712"/>
    <cellStyle name="Hidden" xfId="2713"/>
    <cellStyle name="Hide" xfId="2714"/>
    <cellStyle name="Hide'" xfId="2715"/>
    <cellStyle name="Hide 2" xfId="2716"/>
    <cellStyle name="Hide 3" xfId="2717"/>
    <cellStyle name="Hide 4" xfId="2718"/>
    <cellStyle name="Hide 5" xfId="2719"/>
    <cellStyle name="Hide_Financings v5" xfId="2720"/>
    <cellStyle name="hj" xfId="2721"/>
    <cellStyle name="Hyperlink 10" xfId="2722"/>
    <cellStyle name="Hyperlink 11" xfId="2723"/>
    <cellStyle name="Hyperlink 2" xfId="2724"/>
    <cellStyle name="Hyperlink 3" xfId="2725"/>
    <cellStyle name="Hyperlink 4" xfId="2726"/>
    <cellStyle name="Hyperlink 5" xfId="2727"/>
    <cellStyle name="Hyperlink 6" xfId="2728"/>
    <cellStyle name="Hyperlink 7" xfId="2729"/>
    <cellStyle name="Hyperlink 8" xfId="2730"/>
    <cellStyle name="Hyperlink 9" xfId="2731"/>
    <cellStyle name="Hypertextový odkaz" xfId="2732"/>
    <cellStyle name="Hypertextový odkaz 2" xfId="2733"/>
    <cellStyle name="Hypertextový odkaz 3" xfId="2734"/>
    <cellStyle name="Hypertextový odkaz 4" xfId="2735"/>
    <cellStyle name="Hypertextový odkaz 5" xfId="2736"/>
    <cellStyle name="Hypertextový odkaz 6" xfId="2737"/>
    <cellStyle name="Hypertextový odkaz_Cost_appraisal_Aliens_FPS" xfId="2738"/>
    <cellStyle name="i" xfId="2739"/>
    <cellStyle name="i_BEA Merger Analysis Nov 20" xfId="2740"/>
    <cellStyle name="i_BEA Merger Analysis Nov 20 2" xfId="2741"/>
    <cellStyle name="i_Cinderella Model v22a" xfId="2742"/>
    <cellStyle name="i_Mars Model v28" xfId="2743"/>
    <cellStyle name="Í¢" xfId="2744"/>
    <cellStyle name="Í¢ 2" xfId="2745"/>
    <cellStyle name="ii" xfId="2746"/>
    <cellStyle name="iii" xfId="2747"/>
    <cellStyle name="INCHES" xfId="2748"/>
    <cellStyle name="INCHES 2" xfId="2749"/>
    <cellStyle name="INCHES 3" xfId="2750"/>
    <cellStyle name="INCHES 4" xfId="2751"/>
    <cellStyle name="INCHES 5" xfId="2752"/>
    <cellStyle name="INCHES 6" xfId="2753"/>
    <cellStyle name="INCHES 7" xfId="2754"/>
    <cellStyle name="Indent" xfId="2755"/>
    <cellStyle name="Input [yellow]" xfId="2756"/>
    <cellStyle name="Input [yellow] 2" xfId="2757"/>
    <cellStyle name="Input 2" xfId="2758"/>
    <cellStyle name="Input 2 2" xfId="2759"/>
    <cellStyle name="Input 2 2 2" xfId="2760"/>
    <cellStyle name="Input 2 3" xfId="2761"/>
    <cellStyle name="Input 2_Sez_Boq_Superstructure part-FORMATED" xfId="2762"/>
    <cellStyle name="Input 3" xfId="2763"/>
    <cellStyle name="Input 3 2" xfId="2764"/>
    <cellStyle name="Input 3 2 2" xfId="2765"/>
    <cellStyle name="Input 3 3" xfId="2766"/>
    <cellStyle name="Input 3_Sez_Boq_Superstructure part-FORMATED" xfId="2767"/>
    <cellStyle name="Input 4" xfId="2768"/>
    <cellStyle name="Input 4 2" xfId="2769"/>
    <cellStyle name="Input 5" xfId="2770"/>
    <cellStyle name="Input 5 2" xfId="2771"/>
    <cellStyle name="Input 6" xfId="2772"/>
    <cellStyle name="Input 7" xfId="2773"/>
    <cellStyle name="Input 8" xfId="2774"/>
    <cellStyle name="Input Currency" xfId="2775"/>
    <cellStyle name="Input Date" xfId="2776"/>
    <cellStyle name="Input Fixed [0]" xfId="2777"/>
    <cellStyle name="Input Normal" xfId="2778"/>
    <cellStyle name="Input Percent" xfId="2779"/>
    <cellStyle name="Input Percent [2]" xfId="2780"/>
    <cellStyle name="Input Percent_NAV Template 北岸" xfId="2781"/>
    <cellStyle name="Input Titles" xfId="2782"/>
    <cellStyle name="input value" xfId="2783"/>
    <cellStyle name="InputBlueFont" xfId="2784"/>
    <cellStyle name="InputCurrency" xfId="2785"/>
    <cellStyle name="InputCurrency 2" xfId="2786"/>
    <cellStyle name="InputNormal" xfId="2787"/>
    <cellStyle name="InputNormal 2" xfId="2788"/>
    <cellStyle name="iu" xfId="2789"/>
    <cellStyle name="k" xfId="2790"/>
    <cellStyle name="L" xfId="2791"/>
    <cellStyle name="Labels - Style3" xfId="2792"/>
    <cellStyle name="Labels - Style3 2" xfId="2793"/>
    <cellStyle name="Length" xfId="2794"/>
    <cellStyle name="Length 2" xfId="2795"/>
    <cellStyle name="Length 3" xfId="2796"/>
    <cellStyle name="Length 4" xfId="2797"/>
    <cellStyle name="Length 5" xfId="2798"/>
    <cellStyle name="Length 6" xfId="2799"/>
    <cellStyle name="Level 2 Total" xfId="2800"/>
    <cellStyle name="Level 2 Total 2" xfId="2801"/>
    <cellStyle name="level 3" xfId="2802"/>
    <cellStyle name="level3" xfId="2803"/>
    <cellStyle name="ligne_detail" xfId="2804"/>
    <cellStyle name="Link Currency (0)" xfId="2805"/>
    <cellStyle name="Link Currency (0) 2" xfId="2806"/>
    <cellStyle name="Link Currency (0) 2 2" xfId="2807"/>
    <cellStyle name="Link Currency (0) 3" xfId="2808"/>
    <cellStyle name="Link Currency (2)" xfId="2809"/>
    <cellStyle name="Link Units (0)" xfId="2810"/>
    <cellStyle name="Link Units (0) 2" xfId="2811"/>
    <cellStyle name="Link Units (0) 2 2" xfId="2812"/>
    <cellStyle name="Link Units (0) 3" xfId="2813"/>
    <cellStyle name="Link Units (1)" xfId="2814"/>
    <cellStyle name="Link Units (1) 2" xfId="2815"/>
    <cellStyle name="Link Units (1) 2 2" xfId="2816"/>
    <cellStyle name="Link Units (1) 3" xfId="2817"/>
    <cellStyle name="Link Units (2)" xfId="2818"/>
    <cellStyle name="Linked Cell 2" xfId="2819"/>
    <cellStyle name="Linked Cell 2 2" xfId="2820"/>
    <cellStyle name="Linked Cell 2_TCS-BUDGET format (Spectral)29 12 11 (2)" xfId="2821"/>
    <cellStyle name="Linked Cell 3" xfId="2822"/>
    <cellStyle name="Linked Cell 3 2" xfId="2823"/>
    <cellStyle name="Linked Cell 3_TCS-BUDGET format (Spectral)29 12 11 (2)" xfId="2824"/>
    <cellStyle name="Linked Cell 4" xfId="2825"/>
    <cellStyle name="Linked Cell 5" xfId="2826"/>
    <cellStyle name="Linked Cell 6" xfId="2827"/>
    <cellStyle name="Linked Cell 7" xfId="2828"/>
    <cellStyle name="Linked Cell 8" xfId="2829"/>
    <cellStyle name="M" xfId="2830"/>
    <cellStyle name="m/d/yy" xfId="2831"/>
    <cellStyle name="m_Macros" xfId="2832"/>
    <cellStyle name="m_Manager" xfId="2833"/>
    <cellStyle name="M-0" xfId="2834"/>
    <cellStyle name="MacroCode" xfId="2835"/>
    <cellStyle name="MainDescription" xfId="2836"/>
    <cellStyle name="Major Total" xfId="2837"/>
    <cellStyle name="Marge" xfId="2838"/>
    <cellStyle name="Measure" xfId="2839"/>
    <cellStyle name="Measure 2" xfId="2840"/>
    <cellStyle name="Measure 3" xfId="2841"/>
    <cellStyle name="Measure 4" xfId="2842"/>
    <cellStyle name="Measure 5" xfId="2843"/>
    <cellStyle name="Measure 6" xfId="2844"/>
    <cellStyle name="MidTotal" xfId="2845"/>
    <cellStyle name="MidTotal 2" xfId="2846"/>
    <cellStyle name="Migliaia (0)_Camera matrimoniale (3) megaros" xfId="2847"/>
    <cellStyle name="Migliaia_cross border" xfId="2848"/>
    <cellStyle name="Mike" xfId="2849"/>
    <cellStyle name="mil" xfId="2850"/>
    <cellStyle name="Millares [0]_2AV_M_M " xfId="2851"/>
    <cellStyle name="Millares_2AV_M_M " xfId="2852"/>
    <cellStyle name="Milliers [0]_AR1194" xfId="2853"/>
    <cellStyle name="Milliers_AR1194" xfId="2854"/>
    <cellStyle name="m-o" xfId="2855"/>
    <cellStyle name="Model" xfId="2856"/>
    <cellStyle name="Moneda [0]_2AV_M_M " xfId="2857"/>
    <cellStyle name="Moneda_2AV_M_M " xfId="2858"/>
    <cellStyle name="Monétaire [0]_AR1194" xfId="2859"/>
    <cellStyle name="Monétaire_AR1194" xfId="2860"/>
    <cellStyle name="Multiple" xfId="2861"/>
    <cellStyle name="n" xfId="2862"/>
    <cellStyle name="n2" xfId="2863"/>
    <cellStyle name="NA is zero" xfId="2864"/>
    <cellStyle name="Neutral 2" xfId="2865"/>
    <cellStyle name="Neutral 2 2" xfId="2866"/>
    <cellStyle name="Neutral 2_Sez_Boq_Superstructure part-FORMATED" xfId="2867"/>
    <cellStyle name="Neutral 3" xfId="2868"/>
    <cellStyle name="Neutral 3 2" xfId="2869"/>
    <cellStyle name="Neutral 3_Sez_Boq_Superstructure part-FORMATED" xfId="2870"/>
    <cellStyle name="Neutral 4" xfId="2871"/>
    <cellStyle name="Neutral 5" xfId="2872"/>
    <cellStyle name="Neutral 6" xfId="2873"/>
    <cellStyle name="Neutral 7" xfId="2874"/>
    <cellStyle name="Neutral 8" xfId="2875"/>
    <cellStyle name="NewPeso" xfId="2876"/>
    <cellStyle name="nf" xfId="2877"/>
    <cellStyle name="no dec" xfId="2878"/>
    <cellStyle name="no dec 2" xfId="2879"/>
    <cellStyle name="no dec 3" xfId="2880"/>
    <cellStyle name="no dec 4" xfId="2881"/>
    <cellStyle name="no dec 5" xfId="2882"/>
    <cellStyle name="no dec 6" xfId="2883"/>
    <cellStyle name="no dec_Cost_appraisal_Aliens_FPS" xfId="2884"/>
    <cellStyle name="Non défini" xfId="2885"/>
    <cellStyle name="NonPrint_TemTitle" xfId="2886"/>
    <cellStyle name="Nor}al" xfId="2887"/>
    <cellStyle name="Nor}al 2" xfId="2888"/>
    <cellStyle name="Normal" xfId="0" builtinId="0"/>
    <cellStyle name="Normal--" xfId="2889"/>
    <cellStyle name="Normal - Style1" xfId="2890"/>
    <cellStyle name="Normal [0]" xfId="2891"/>
    <cellStyle name="Normal [1]" xfId="2892"/>
    <cellStyle name="Normal [1] 2" xfId="2893"/>
    <cellStyle name="Normal [2]" xfId="2894"/>
    <cellStyle name="Normal [3]" xfId="2895"/>
    <cellStyle name="Normal 10" xfId="5"/>
    <cellStyle name="Normal 10 11" xfId="9"/>
    <cellStyle name="Normal 10 2" xfId="19"/>
    <cellStyle name="Normal 10 2 2" xfId="2896"/>
    <cellStyle name="Normal 10 2 2 2" xfId="2897"/>
    <cellStyle name="Normal 10 2 2 2 2" xfId="2898"/>
    <cellStyle name="Normal 10 3" xfId="20"/>
    <cellStyle name="Normal 10 3 2" xfId="2899"/>
    <cellStyle name="Normal 10 4" xfId="2900"/>
    <cellStyle name="Normal 11" xfId="21"/>
    <cellStyle name="Normal 11 2" xfId="2901"/>
    <cellStyle name="Normal 11 2 2" xfId="2902"/>
    <cellStyle name="Normal 11 3" xfId="2903"/>
    <cellStyle name="Normal 12" xfId="22"/>
    <cellStyle name="Normal 12 2" xfId="2"/>
    <cellStyle name="Normal 12 2 2" xfId="2904"/>
    <cellStyle name="Normal 12 3" xfId="2905"/>
    <cellStyle name="Normal 13" xfId="23"/>
    <cellStyle name="Normal 13 2" xfId="24"/>
    <cellStyle name="Normal 13 3" xfId="2906"/>
    <cellStyle name="Normal 13_00-REV-ESTIMATE-04.04.12" xfId="2907"/>
    <cellStyle name="Normal 14" xfId="25"/>
    <cellStyle name="Normal 14 2" xfId="2908"/>
    <cellStyle name="Normal 15" xfId="2909"/>
    <cellStyle name="Normal 15 2" xfId="2910"/>
    <cellStyle name="Normal 15 2 2" xfId="2911"/>
    <cellStyle name="Normal 15 3" xfId="2912"/>
    <cellStyle name="Normal 15 4" xfId="2913"/>
    <cellStyle name="Normal 16" xfId="26"/>
    <cellStyle name="Normal 16 10" xfId="2914"/>
    <cellStyle name="Normal 16 2" xfId="2915"/>
    <cellStyle name="Normal 16 2 2" xfId="2916"/>
    <cellStyle name="Normal 16 2 2 2" xfId="2917"/>
    <cellStyle name="Normal 16 2 2_00-REV-ESTIMATE-04.04.12" xfId="2918"/>
    <cellStyle name="Normal 16 2 3" xfId="2919"/>
    <cellStyle name="Normal 16 2_00-REV-ESTIMATE-04.04.12" xfId="2920"/>
    <cellStyle name="Normal 16 3" xfId="2921"/>
    <cellStyle name="Normal 16 3 2" xfId="2922"/>
    <cellStyle name="Normal 16 3_00-REV-ESTIMATE-04.04.12" xfId="2923"/>
    <cellStyle name="Normal 16 4" xfId="2924"/>
    <cellStyle name="Normal 16 4 2" xfId="2925"/>
    <cellStyle name="Normal 16 4_00-REV-ESTIMATE-04.04.12" xfId="2926"/>
    <cellStyle name="Normal 16 5" xfId="2927"/>
    <cellStyle name="Normal 16 6" xfId="2928"/>
    <cellStyle name="Normal 16 7" xfId="2929"/>
    <cellStyle name="Normal 16 8" xfId="2930"/>
    <cellStyle name="Normal 16 9" xfId="2931"/>
    <cellStyle name="Normal 16_00-REV-ESTIMATE-04.04.12" xfId="2932"/>
    <cellStyle name="Normal 17" xfId="27"/>
    <cellStyle name="Normal 17 2" xfId="2933"/>
    <cellStyle name="Normal 17 3" xfId="2934"/>
    <cellStyle name="Normal 18" xfId="2935"/>
    <cellStyle name="Normal 18 2" xfId="2936"/>
    <cellStyle name="Normal 18 2 2" xfId="2937"/>
    <cellStyle name="Normal 18 3" xfId="2938"/>
    <cellStyle name="Normal 19" xfId="2939"/>
    <cellStyle name="Normal 2" xfId="28"/>
    <cellStyle name="Normal 2 10" xfId="2940"/>
    <cellStyle name="Normal 2 10 2" xfId="2941"/>
    <cellStyle name="Normal 2 10 2 2" xfId="43"/>
    <cellStyle name="Normal 2 10 3" xfId="2942"/>
    <cellStyle name="Normal 2 11" xfId="2943"/>
    <cellStyle name="Normal 2 11 2" xfId="2944"/>
    <cellStyle name="Normal 2 12" xfId="2945"/>
    <cellStyle name="Normal 2 12 2" xfId="2946"/>
    <cellStyle name="Normal 2 13" xfId="2947"/>
    <cellStyle name="Normal 2 13 2" xfId="2948"/>
    <cellStyle name="Normal 2 14" xfId="2949"/>
    <cellStyle name="Normal 2 14 2" xfId="2950"/>
    <cellStyle name="Normal 2 15" xfId="2951"/>
    <cellStyle name="Normal 2 15 2" xfId="2952"/>
    <cellStyle name="Normal 2 16" xfId="2953"/>
    <cellStyle name="Normal 2 17" xfId="2954"/>
    <cellStyle name="Normal 2 2" xfId="29"/>
    <cellStyle name="Normal 2 2 10" xfId="2955"/>
    <cellStyle name="Normal 2 2 11" xfId="2956"/>
    <cellStyle name="Normal 2 2 12" xfId="2957"/>
    <cellStyle name="Normal 2 2 13" xfId="2958"/>
    <cellStyle name="Normal 2 2 2" xfId="3"/>
    <cellStyle name="Normal 2 2 2 10" xfId="2959"/>
    <cellStyle name="Normal 2 2 2 10 2" xfId="2960"/>
    <cellStyle name="Normal 2 2 2 2" xfId="2961"/>
    <cellStyle name="Normal 2 2 2 2 2" xfId="2962"/>
    <cellStyle name="Normal 2 2 2 2 2 2" xfId="2963"/>
    <cellStyle name="Normal 2 2 2 2 3" xfId="2964"/>
    <cellStyle name="Normal 2 2 2 2_arch-4th floor" xfId="2965"/>
    <cellStyle name="Normal 2 2 2 3" xfId="2966"/>
    <cellStyle name="Normal 2 2 2 3 2" xfId="2967"/>
    <cellStyle name="Normal 2 2 2 4" xfId="2968"/>
    <cellStyle name="Normal 2 2 2 4 2" xfId="2969"/>
    <cellStyle name="Normal 2 2 2 5" xfId="2970"/>
    <cellStyle name="Normal 2 2 2 5 2" xfId="2971"/>
    <cellStyle name="Normal 2 2 2 6" xfId="2972"/>
    <cellStyle name="Normal 2 2 2 6 2" xfId="2973"/>
    <cellStyle name="Normal 2 2 2 7" xfId="2974"/>
    <cellStyle name="Normal 2 2 2 7 2" xfId="2975"/>
    <cellStyle name="Normal 2 2 2 8" xfId="2976"/>
    <cellStyle name="Normal 2 2 2 8 2" xfId="2977"/>
    <cellStyle name="Normal 2 2 2 9" xfId="2978"/>
    <cellStyle name="Normal 2 2 2 9 2" xfId="2979"/>
    <cellStyle name="Normal 2 2 2_arch-4th floor" xfId="2980"/>
    <cellStyle name="Normal 2 2 3" xfId="2981"/>
    <cellStyle name="Normal 2 2 3 2" xfId="2982"/>
    <cellStyle name="Normal 2 2 3 2 2" xfId="2983"/>
    <cellStyle name="Normal 2 2 3 3" xfId="2984"/>
    <cellStyle name="Normal 2 2 4" xfId="2985"/>
    <cellStyle name="Normal 2 2 4 2" xfId="2986"/>
    <cellStyle name="Normal 2 2 5" xfId="2987"/>
    <cellStyle name="Normal 2 2 5 2" xfId="2988"/>
    <cellStyle name="Normal 2 2 6" xfId="2989"/>
    <cellStyle name="Normal 2 2 7" xfId="2990"/>
    <cellStyle name="Normal 2 2 8" xfId="2991"/>
    <cellStyle name="Normal 2 2 9" xfId="2992"/>
    <cellStyle name="Normal 2 2_00-REV-ESTIMATE-04.04.12" xfId="2993"/>
    <cellStyle name="Normal 2 23" xfId="2994"/>
    <cellStyle name="Normal 2 23 2" xfId="2995"/>
    <cellStyle name="Normal 2 3" xfId="2996"/>
    <cellStyle name="Normal 2 3 2" xfId="2997"/>
    <cellStyle name="Normal 2 3 2 2" xfId="2998"/>
    <cellStyle name="Normal 2 3 3" xfId="2999"/>
    <cellStyle name="Normal 2 4" xfId="3000"/>
    <cellStyle name="Normal 2 4 10" xfId="3001"/>
    <cellStyle name="Normal 2 4 11" xfId="3002"/>
    <cellStyle name="Normal 2 4 2" xfId="3003"/>
    <cellStyle name="Normal 2 4 3" xfId="3004"/>
    <cellStyle name="Normal 2 4 4" xfId="3005"/>
    <cellStyle name="Normal 2 4 5" xfId="3006"/>
    <cellStyle name="Normal 2 4 6" xfId="3007"/>
    <cellStyle name="Normal 2 4 7" xfId="3008"/>
    <cellStyle name="Normal 2 4 8" xfId="3009"/>
    <cellStyle name="Normal 2 4 9" xfId="3010"/>
    <cellStyle name="Normal 2 4_arch-4th floor" xfId="3011"/>
    <cellStyle name="Normal 2 5" xfId="3012"/>
    <cellStyle name="Normal 2 5 2" xfId="3013"/>
    <cellStyle name="Normal 2 6" xfId="3014"/>
    <cellStyle name="Normal 2 6 2" xfId="3015"/>
    <cellStyle name="Normal 2 6 2 2" xfId="3016"/>
    <cellStyle name="Normal 2 7" xfId="3017"/>
    <cellStyle name="Normal 2 7 2" xfId="3018"/>
    <cellStyle name="Normal 2 7 3" xfId="3019"/>
    <cellStyle name="Normal 2 8" xfId="3020"/>
    <cellStyle name="Normal 2 8 2" xfId="3021"/>
    <cellStyle name="Normal 2 9" xfId="3022"/>
    <cellStyle name="Normal 2 9 2" xfId="3023"/>
    <cellStyle name="Normal 2_01 ESTIMATE Plumbing,fire (towers)." xfId="3024"/>
    <cellStyle name="Normal 20" xfId="3025"/>
    <cellStyle name="Normal 20 2" xfId="3026"/>
    <cellStyle name="Normal 21" xfId="3027"/>
    <cellStyle name="Normal 21 2" xfId="3028"/>
    <cellStyle name="Normal 22" xfId="3029"/>
    <cellStyle name="Normal 22 2" xfId="3030"/>
    <cellStyle name="Normal 23" xfId="3031"/>
    <cellStyle name="Normal 24" xfId="3032"/>
    <cellStyle name="Normal 24 2" xfId="3033"/>
    <cellStyle name="Normal 25" xfId="3034"/>
    <cellStyle name="Normal 25 2" xfId="3035"/>
    <cellStyle name="Normal 26" xfId="3036"/>
    <cellStyle name="Normal 27" xfId="3037"/>
    <cellStyle name="Normal 28" xfId="3038"/>
    <cellStyle name="Normal 29" xfId="3039"/>
    <cellStyle name="Normal 3" xfId="7"/>
    <cellStyle name="Normal 3 2" xfId="3040"/>
    <cellStyle name="Normal 3 2 2" xfId="3041"/>
    <cellStyle name="Normal 3 2 2 2" xfId="3042"/>
    <cellStyle name="Normal 3 2 2 2 2" xfId="3043"/>
    <cellStyle name="Normal 3 2 3" xfId="3044"/>
    <cellStyle name="Normal 3 2 3 2" xfId="3045"/>
    <cellStyle name="Normal 3 3" xfId="3046"/>
    <cellStyle name="Normal 3 3 2" xfId="3047"/>
    <cellStyle name="Normal 3 3 2 2" xfId="3048"/>
    <cellStyle name="Normal 3 3 2 2 2" xfId="3049"/>
    <cellStyle name="Normal 3 3 2 3" xfId="3050"/>
    <cellStyle name="Normal 3 3 3" xfId="3051"/>
    <cellStyle name="Normal 3 3 3 2" xfId="3052"/>
    <cellStyle name="Normal 3 3 4" xfId="3053"/>
    <cellStyle name="Normal 3 3 4 2" xfId="3054"/>
    <cellStyle name="Normal 3 3 5" xfId="3055"/>
    <cellStyle name="Normal 3 3 5 2" xfId="3056"/>
    <cellStyle name="Normal 3 3 6" xfId="3057"/>
    <cellStyle name="Normal 3 3 6 2" xfId="3058"/>
    <cellStyle name="Normal 3 4" xfId="3059"/>
    <cellStyle name="Normal 3 4 2" xfId="3060"/>
    <cellStyle name="Normal 3 4 2 2" xfId="3061"/>
    <cellStyle name="Normal 3 4 3" xfId="3062"/>
    <cellStyle name="Normal 3 5" xfId="3063"/>
    <cellStyle name="Normal 3 5 2" xfId="3064"/>
    <cellStyle name="Normal 3 6" xfId="3065"/>
    <cellStyle name="Normal 3 7" xfId="3066"/>
    <cellStyle name="Normal 3_ARCH-GATE" xfId="3067"/>
    <cellStyle name="Normal 30" xfId="3068"/>
    <cellStyle name="Normal 30 2" xfId="3069"/>
    <cellStyle name="Normal 30 2 2" xfId="3070"/>
    <cellStyle name="Normal 30 3" xfId="3071"/>
    <cellStyle name="Normal 30 4" xfId="3072"/>
    <cellStyle name="Normal 31" xfId="3073"/>
    <cellStyle name="Normal 31 2" xfId="3074"/>
    <cellStyle name="Normal 32" xfId="3075"/>
    <cellStyle name="Normal 32 2" xfId="3076"/>
    <cellStyle name="Normal 33" xfId="3077"/>
    <cellStyle name="Normal 33 2" xfId="3078"/>
    <cellStyle name="Normal 34" xfId="3079"/>
    <cellStyle name="Normal 34 2" xfId="3080"/>
    <cellStyle name="Normal 35" xfId="3081"/>
    <cellStyle name="Normal 35 2" xfId="3082"/>
    <cellStyle name="Normal 36" xfId="3083"/>
    <cellStyle name="Normal 36 2" xfId="3084"/>
    <cellStyle name="Normal 37" xfId="3085"/>
    <cellStyle name="Normal 37 2" xfId="3086"/>
    <cellStyle name="Normal 38" xfId="3087"/>
    <cellStyle name="Normal 38 2" xfId="3088"/>
    <cellStyle name="Normal 39" xfId="3089"/>
    <cellStyle name="Normal 39 2" xfId="3090"/>
    <cellStyle name="Normal 4" xfId="30"/>
    <cellStyle name="Normal 4 10" xfId="3091"/>
    <cellStyle name="Normal 4 11" xfId="3092"/>
    <cellStyle name="Normal 4 12" xfId="3093"/>
    <cellStyle name="Normal 4 2" xfId="31"/>
    <cellStyle name="Normal 4 2 2" xfId="3094"/>
    <cellStyle name="Normal 4 3" xfId="3095"/>
    <cellStyle name="Normal 4 3 2" xfId="3096"/>
    <cellStyle name="Normal 4 4" xfId="3097"/>
    <cellStyle name="Normal 4 5" xfId="3098"/>
    <cellStyle name="Normal 4 6" xfId="3099"/>
    <cellStyle name="Normal 4 7" xfId="3100"/>
    <cellStyle name="Normal 4 8" xfId="3101"/>
    <cellStyle name="Normal 4 9" xfId="3102"/>
    <cellStyle name="Normal 4_BOQ" xfId="3103"/>
    <cellStyle name="Normal 40" xfId="3104"/>
    <cellStyle name="Normal 40 2" xfId="3105"/>
    <cellStyle name="Normal 41" xfId="3106"/>
    <cellStyle name="Normal 42" xfId="3107"/>
    <cellStyle name="Normal 43" xfId="3108"/>
    <cellStyle name="Normal 44" xfId="3653"/>
    <cellStyle name="Normal 45" xfId="3656"/>
    <cellStyle name="Normal 5" xfId="32"/>
    <cellStyle name="Normal 5 10" xfId="3109"/>
    <cellStyle name="Normal 5 10 2" xfId="3110"/>
    <cellStyle name="Normal 5 10 2 2" xfId="3111"/>
    <cellStyle name="Normal 5 10 2 2 2" xfId="3112"/>
    <cellStyle name="Normal 5 2" xfId="33"/>
    <cellStyle name="Normal 5 2 2" xfId="3113"/>
    <cellStyle name="Normal 5 3" xfId="3114"/>
    <cellStyle name="Normal 5_MEAS-RCC (BPO BUILDING) (M)(23-02-12)" xfId="3115"/>
    <cellStyle name="Normal 57" xfId="34"/>
    <cellStyle name="Normal 6" xfId="35"/>
    <cellStyle name="Normal 6 2" xfId="3116"/>
    <cellStyle name="Normal 6 2 3" xfId="3117"/>
    <cellStyle name="Normal 6 2 3 2" xfId="3118"/>
    <cellStyle name="Normal 6 2 3_00-REV-ESTIMATE-04.04.12" xfId="3119"/>
    <cellStyle name="Normal 6 3" xfId="3120"/>
    <cellStyle name="Normal 6 4" xfId="3121"/>
    <cellStyle name="Normal 6 5" xfId="3122"/>
    <cellStyle name="Normal 6 6" xfId="3123"/>
    <cellStyle name="Normal 6 7" xfId="3124"/>
    <cellStyle name="Normal 6_TCS-BUDGET format (Spectral)29 12 11 (2)" xfId="3125"/>
    <cellStyle name="Normal 69" xfId="3657"/>
    <cellStyle name="Normal 7" xfId="36"/>
    <cellStyle name="Normal 7 2" xfId="3126"/>
    <cellStyle name="Normal 7 3" xfId="3127"/>
    <cellStyle name="Normal 7 3 2" xfId="3128"/>
    <cellStyle name="Normal 7 4" xfId="3129"/>
    <cellStyle name="Normal 7 6" xfId="3130"/>
    <cellStyle name="Normal 8" xfId="37"/>
    <cellStyle name="Normal 8 2" xfId="3131"/>
    <cellStyle name="Normal 8 2 2" xfId="3132"/>
    <cellStyle name="Normal 8 3" xfId="3133"/>
    <cellStyle name="Normal 9" xfId="38"/>
    <cellStyle name="Normal 9 2" xfId="3134"/>
    <cellStyle name="Normal 9 2 2" xfId="3135"/>
    <cellStyle name="Normal 9 2 2 2" xfId="3136"/>
    <cellStyle name="Normal 9 2 3" xfId="3137"/>
    <cellStyle name="Normal 9 2 3 2" xfId="3138"/>
    <cellStyle name="Normal 9 2 4" xfId="3139"/>
    <cellStyle name="Normal 9 2 4 2" xfId="3140"/>
    <cellStyle name="Normal 9 2 5" xfId="3141"/>
    <cellStyle name="Normal 9 2_2.BOQ-Civil &amp; Structural Works" xfId="3142"/>
    <cellStyle name="Normal 9 3" xfId="3143"/>
    <cellStyle name="Normal 9 4" xfId="3144"/>
    <cellStyle name="Normal 9 5" xfId="3145"/>
    <cellStyle name="Normal 9 6" xfId="3146"/>
    <cellStyle name="Normal 9 7" xfId="3147"/>
    <cellStyle name="Normal 9_2.BOQ-Civil &amp; Structural Works" xfId="3148"/>
    <cellStyle name="Normal a" xfId="3149"/>
    <cellStyle name="Normal a 2" xfId="3150"/>
    <cellStyle name="Normal Bold" xfId="3151"/>
    <cellStyle name="Normal Pct" xfId="3152"/>
    <cellStyle name="Normal Tiger" xfId="3153"/>
    <cellStyle name="Normal$" xfId="3154"/>
    <cellStyle name="Normal$ 2" xfId="3155"/>
    <cellStyle name="Normal_boq" xfId="6"/>
    <cellStyle name="Normal_CEMENT RATE" xfId="3655"/>
    <cellStyle name="Normal_RA 01 23-12-13" xfId="3156"/>
    <cellStyle name="Normal_Steel Rate" xfId="3654"/>
    <cellStyle name="normal0" xfId="3157"/>
    <cellStyle name="Normal1" xfId="3158"/>
    <cellStyle name="Normal1 2" xfId="3159"/>
    <cellStyle name="normal1$" xfId="3160"/>
    <cellStyle name="normal1$ 2" xfId="3161"/>
    <cellStyle name="normal12" xfId="3162"/>
    <cellStyle name="normal1R" xfId="3163"/>
    <cellStyle name="normal1R 2" xfId="3164"/>
    <cellStyle name="normal2" xfId="3165"/>
    <cellStyle name="Normale_Astelit bp fix" xfId="3166"/>
    <cellStyle name="NormalMultiple" xfId="3167"/>
    <cellStyle name="NormalR" xfId="3168"/>
    <cellStyle name="NormalR 2" xfId="3169"/>
    <cellStyle name="NormalRed" xfId="3170"/>
    <cellStyle name="Normalx" xfId="3171"/>
    <cellStyle name="NormalxShadow" xfId="3172"/>
    <cellStyle name="Note 2" xfId="3173"/>
    <cellStyle name="Note 2 2" xfId="3174"/>
    <cellStyle name="Note 2 2 2" xfId="3175"/>
    <cellStyle name="Note 2 3" xfId="3176"/>
    <cellStyle name="Note 2_Sez_Boq_Superstructure part-FORMATED" xfId="3177"/>
    <cellStyle name="Note 3" xfId="3178"/>
    <cellStyle name="Note 3 2" xfId="3179"/>
    <cellStyle name="Note 3 2 2" xfId="3180"/>
    <cellStyle name="Note 3 3" xfId="3181"/>
    <cellStyle name="Note 3_Sez_Boq_Superstructure part-FORMATED" xfId="3182"/>
    <cellStyle name="Note 4" xfId="3183"/>
    <cellStyle name="Note 4 2" xfId="3184"/>
    <cellStyle name="Note 5" xfId="3185"/>
    <cellStyle name="Note 5 2" xfId="3186"/>
    <cellStyle name="Note 6" xfId="3187"/>
    <cellStyle name="Note 7" xfId="3188"/>
    <cellStyle name="Note 8" xfId="3189"/>
    <cellStyle name="NPPESalesPct" xfId="3190"/>
    <cellStyle name="Nr" xfId="3191"/>
    <cellStyle name="Nr 2" xfId="3192"/>
    <cellStyle name="Nr 3" xfId="3193"/>
    <cellStyle name="Nr 4" xfId="3194"/>
    <cellStyle name="Nr 5" xfId="3195"/>
    <cellStyle name="Nr 6" xfId="3196"/>
    <cellStyle name="NWI%S" xfId="3197"/>
    <cellStyle name="o" xfId="3198"/>
    <cellStyle name="o 2" xfId="3199"/>
    <cellStyle name="o_Assumption sheet Elegance (2)" xfId="3200"/>
    <cellStyle name="o_Assumption sheet Elegance (2) 2" xfId="3201"/>
    <cellStyle name="o_Assumption sheet Elegance (9 May 05)" xfId="3202"/>
    <cellStyle name="o_Assumption sheet Elegance (9 May 05) 2" xfId="3203"/>
    <cellStyle name="o_BEA Merger Analysis Nov 20" xfId="3204"/>
    <cellStyle name="o_BEA Merger Analysis Nov 20_Cinderella Model v1" xfId="3205"/>
    <cellStyle name="o_BEA Merger Analysis Nov 20_Cinderella Model v1May 29" xfId="3206"/>
    <cellStyle name="o_BEA Merger Analysis Nov 20_Cinderella Model v8" xfId="3207"/>
    <cellStyle name="o_BEA Merger Analysis Nov 20_Cinderella Model v9_ML number" xfId="3208"/>
    <cellStyle name="o_BEA Merger Analysis Nov 20_Gazelle DDM May-15-2003" xfId="3209"/>
    <cellStyle name="o_Elegance Valuation Model (Aug 25 05) v7JM" xfId="3210"/>
    <cellStyle name="o_Elegance Valuation Model (Aug 25 05) v7JM 2" xfId="3211"/>
    <cellStyle name="o_Elegance Valuation Model (July 12 05) v4" xfId="3212"/>
    <cellStyle name="o_Elegance Valuation Model (July 12 05) v4 2" xfId="3213"/>
    <cellStyle name="o_Elegance Valuation Model (July 4 05) v3b" xfId="3214"/>
    <cellStyle name="o_Elegance Valuation Model (July 4 05) v3b 2" xfId="3215"/>
    <cellStyle name="o_Elegance Valuation Model (July 5 05) v3ee" xfId="3216"/>
    <cellStyle name="o_Elegance Valuation Model (July 5 05) v3ee 2" xfId="3217"/>
    <cellStyle name="o_Project Forecast - 2005-06-01 (With LAT)" xfId="3218"/>
    <cellStyle name="o_Project Forecast - 2005-06-01 (With LAT) 2" xfId="3219"/>
    <cellStyle name="o_Project Forecast - 2005-06-25 (With LAT)" xfId="3220"/>
    <cellStyle name="o_Project Forecast - 2005-06-25 (With LAT) 2" xfId="3221"/>
    <cellStyle name="Œ…‹æØ‚è [0.00]_CF(5yrs)" xfId="3222"/>
    <cellStyle name="oo" xfId="3223"/>
    <cellStyle name="OrdinaryNo" xfId="3224"/>
    <cellStyle name="Output 2" xfId="3225"/>
    <cellStyle name="Output 2 2" xfId="3226"/>
    <cellStyle name="Output 2 2 2" xfId="3227"/>
    <cellStyle name="Output 2 3" xfId="3228"/>
    <cellStyle name="Output 2_Sez_Boq_Superstructure part-FORMATED" xfId="3229"/>
    <cellStyle name="Output 3" xfId="3230"/>
    <cellStyle name="Output 3 2" xfId="3231"/>
    <cellStyle name="Output 3 2 2" xfId="3232"/>
    <cellStyle name="Output 3 3" xfId="3233"/>
    <cellStyle name="Output 3_Sez_Boq_Superstructure part-FORMATED" xfId="3234"/>
    <cellStyle name="Output 4" xfId="3235"/>
    <cellStyle name="Output 4 2" xfId="3236"/>
    <cellStyle name="Output 5" xfId="3237"/>
    <cellStyle name="Output 5 2" xfId="3238"/>
    <cellStyle name="Output 6" xfId="3239"/>
    <cellStyle name="Output 7" xfId="3240"/>
    <cellStyle name="Output 8" xfId="3241"/>
    <cellStyle name="p" xfId="3242"/>
    <cellStyle name="Page Number" xfId="3243"/>
    <cellStyle name="paint" xfId="3244"/>
    <cellStyle name="Patterna" xfId="3245"/>
    <cellStyle name="Patterna 2" xfId="3246"/>
    <cellStyle name="pd" xfId="3247"/>
    <cellStyle name="Percent" xfId="3658" builtinId="5"/>
    <cellStyle name="Percent [0]" xfId="3248"/>
    <cellStyle name="Percent [00]" xfId="3249"/>
    <cellStyle name="Percent [00] 2" xfId="3250"/>
    <cellStyle name="Percent [00] 2 2" xfId="3251"/>
    <cellStyle name="Percent [00] 3" xfId="3252"/>
    <cellStyle name="Percent [1]" xfId="3253"/>
    <cellStyle name="Percent [1] --" xfId="3254"/>
    <cellStyle name="Percent [1]_GoldenAutumn 0830" xfId="3255"/>
    <cellStyle name="Percent [2]" xfId="3256"/>
    <cellStyle name="Percent [2] 2" xfId="3257"/>
    <cellStyle name="Percent [2] 2 2" xfId="3258"/>
    <cellStyle name="Percent [2] 3" xfId="3259"/>
    <cellStyle name="Percent [2] 4" xfId="3260"/>
    <cellStyle name="Percent [2] 5" xfId="3261"/>
    <cellStyle name="Percent [2] 6" xfId="3262"/>
    <cellStyle name="Percent [2]_FINAL-DE-RGIPT-12.02.2010-WITH RA MKT-1 April-A-Dt.27-01-11" xfId="3263"/>
    <cellStyle name="Percent [3]" xfId="3264"/>
    <cellStyle name="Percent [3]--" xfId="3265"/>
    <cellStyle name="Percent [3] 2" xfId="3266"/>
    <cellStyle name="Percent [3] 3" xfId="3267"/>
    <cellStyle name="Percent [3] 4" xfId="3268"/>
    <cellStyle name="Percent [3] 5" xfId="3269"/>
    <cellStyle name="Percent [3]_Airport Road 24 July 2006 V4.0" xfId="3270"/>
    <cellStyle name="Percent 10" xfId="3271"/>
    <cellStyle name="Percent 10 2" xfId="3272"/>
    <cellStyle name="Percent 11" xfId="3273"/>
    <cellStyle name="Percent 11 2" xfId="3274"/>
    <cellStyle name="Percent 12" xfId="3275"/>
    <cellStyle name="Percent 12 2" xfId="3276"/>
    <cellStyle name="Percent 13" xfId="3277"/>
    <cellStyle name="Percent 13 2" xfId="3278"/>
    <cellStyle name="Percent 14" xfId="3279"/>
    <cellStyle name="Percent 15" xfId="3280"/>
    <cellStyle name="Percent 16" xfId="3281"/>
    <cellStyle name="Percent 17" xfId="3282"/>
    <cellStyle name="Percent 18" xfId="3283"/>
    <cellStyle name="Percent 19" xfId="3284"/>
    <cellStyle name="Percent 2" xfId="39"/>
    <cellStyle name="Percent 2 2" xfId="40"/>
    <cellStyle name="Percent 2 2 2" xfId="3285"/>
    <cellStyle name="Percent 2 2 2 2" xfId="3286"/>
    <cellStyle name="Percent 2 2 2 2 2" xfId="3287"/>
    <cellStyle name="Percent 2 2 2 3" xfId="3288"/>
    <cellStyle name="Percent 2 2 3" xfId="3289"/>
    <cellStyle name="Percent 2 2 3 2" xfId="3290"/>
    <cellStyle name="Percent 2 3" xfId="42"/>
    <cellStyle name="Percent 2 3 2" xfId="3291"/>
    <cellStyle name="Percent 2 3 2 2" xfId="3292"/>
    <cellStyle name="Percent 2 3 2 2 2" xfId="3293"/>
    <cellStyle name="Percent 2 3 2 3" xfId="3294"/>
    <cellStyle name="Percent 2 3 3" xfId="3295"/>
    <cellStyle name="Percent 2 3 3 2" xfId="3296"/>
    <cellStyle name="Percent 2 3 4" xfId="3297"/>
    <cellStyle name="Percent 2 4" xfId="3298"/>
    <cellStyle name="Percent 2 4 2" xfId="3299"/>
    <cellStyle name="Percent 2 4 2 2" xfId="3300"/>
    <cellStyle name="Percent 2 4 3" xfId="3301"/>
    <cellStyle name="Percent 2 5" xfId="3302"/>
    <cellStyle name="Percent 2 5 2" xfId="3303"/>
    <cellStyle name="Percent 2 6" xfId="3304"/>
    <cellStyle name="Percent 2 6 2" xfId="3305"/>
    <cellStyle name="Percent 2 7" xfId="3306"/>
    <cellStyle name="Percent 20" xfId="3307"/>
    <cellStyle name="Percent 21" xfId="3308"/>
    <cellStyle name="Percent 22" xfId="3309"/>
    <cellStyle name="Percent 23" xfId="3310"/>
    <cellStyle name="Percent 24" xfId="3311"/>
    <cellStyle name="Percent 25" xfId="3312"/>
    <cellStyle name="Percent 26" xfId="3313"/>
    <cellStyle name="Percent 27" xfId="3314"/>
    <cellStyle name="Percent 28" xfId="3315"/>
    <cellStyle name="Percent 29" xfId="3316"/>
    <cellStyle name="Percent 3" xfId="3317"/>
    <cellStyle name="Percent 3 2" xfId="3318"/>
    <cellStyle name="Percent 3 2 2" xfId="3319"/>
    <cellStyle name="Percent 3 3" xfId="3320"/>
    <cellStyle name="Percent 30" xfId="3321"/>
    <cellStyle name="Percent 31" xfId="3322"/>
    <cellStyle name="Percent 32" xfId="3323"/>
    <cellStyle name="Percent 33" xfId="3324"/>
    <cellStyle name="Percent 34" xfId="3325"/>
    <cellStyle name="Percent 35" xfId="3326"/>
    <cellStyle name="Percent 36" xfId="3327"/>
    <cellStyle name="Percent 37" xfId="3328"/>
    <cellStyle name="Percent 4" xfId="3329"/>
    <cellStyle name="Percent 4 2" xfId="3330"/>
    <cellStyle name="Percent 4 2 2" xfId="3331"/>
    <cellStyle name="Percent 4 3" xfId="3332"/>
    <cellStyle name="Percent 5" xfId="3333"/>
    <cellStyle name="Percent 5 2" xfId="3334"/>
    <cellStyle name="Percent 5 2 2" xfId="3335"/>
    <cellStyle name="Percent 6" xfId="3336"/>
    <cellStyle name="Percent 6 2" xfId="3337"/>
    <cellStyle name="Percent 7" xfId="3338"/>
    <cellStyle name="Percent 7 2" xfId="3339"/>
    <cellStyle name="Percent 8" xfId="3340"/>
    <cellStyle name="Percent 8 2" xfId="3341"/>
    <cellStyle name="Percent 8 2 2" xfId="3342"/>
    <cellStyle name="Percent 8 3" xfId="3343"/>
    <cellStyle name="Percent 9" xfId="3344"/>
    <cellStyle name="Percent 9 2" xfId="3345"/>
    <cellStyle name="Percent.0" xfId="3346"/>
    <cellStyle name="Percent.0 2" xfId="3347"/>
    <cellStyle name="Percent.00" xfId="3348"/>
    <cellStyle name="Percent.00 2" xfId="3349"/>
    <cellStyle name="Percent1" xfId="3350"/>
    <cellStyle name="PERCENTAGE" xfId="3351"/>
    <cellStyle name="percentr" xfId="3352"/>
    <cellStyle name="PercentSales" xfId="3353"/>
    <cellStyle name="percnet" xfId="3354"/>
    <cellStyle name="pf" xfId="3355"/>
    <cellStyle name="Pf / kWh" xfId="3356"/>
    <cellStyle name="Poneet Standard" xfId="3357"/>
    <cellStyle name="Popis" xfId="3358"/>
    <cellStyle name="pound" xfId="3359"/>
    <cellStyle name="pound 2" xfId="3360"/>
    <cellStyle name="Pourcentage_PLDT" xfId="3361"/>
    <cellStyle name="pp" xfId="3362"/>
    <cellStyle name="ppp" xfId="3363"/>
    <cellStyle name="PrePop Currency (0)" xfId="3364"/>
    <cellStyle name="PrePop Currency (0) 2" xfId="3365"/>
    <cellStyle name="PrePop Currency (0) 2 2" xfId="3366"/>
    <cellStyle name="PrePop Currency (0) 3" xfId="3367"/>
    <cellStyle name="PrePop Currency (2)" xfId="3368"/>
    <cellStyle name="PrePop Units (0)" xfId="3369"/>
    <cellStyle name="PrePop Units (0) 2" xfId="3370"/>
    <cellStyle name="PrePop Units (0) 2 2" xfId="3371"/>
    <cellStyle name="PrePop Units (0) 3" xfId="3372"/>
    <cellStyle name="PrePop Units (1)" xfId="3373"/>
    <cellStyle name="PrePop Units (1) 2" xfId="3374"/>
    <cellStyle name="PrePop Units (1) 2 2" xfId="3375"/>
    <cellStyle name="PrePop Units (1) 3" xfId="3376"/>
    <cellStyle name="PrePop Units (2)" xfId="3377"/>
    <cellStyle name="Proj" xfId="3378"/>
    <cellStyle name="PROJECT" xfId="3379"/>
    <cellStyle name="PROJECT R" xfId="3380"/>
    <cellStyle name="Projections" xfId="3381"/>
    <cellStyle name="Projections;0" xfId="3382"/>
    <cellStyle name="Projections;C" xfId="3383"/>
    <cellStyle name="Projections_artek98" xfId="3384"/>
    <cellStyle name="ProjRevenue" xfId="3385"/>
    <cellStyle name="ProjRevenue 2" xfId="3386"/>
    <cellStyle name="ProjRevenue.total" xfId="3387"/>
    <cellStyle name="ProjRevenue.total 2" xfId="3388"/>
    <cellStyle name="PSChar" xfId="3389"/>
    <cellStyle name="PSDate" xfId="3390"/>
    <cellStyle name="PSDec" xfId="3391"/>
    <cellStyle name="PSHeading" xfId="3392"/>
    <cellStyle name="PSInt" xfId="3393"/>
    <cellStyle name="PSSpacer" xfId="3394"/>
    <cellStyle name="r" xfId="3395"/>
    <cellStyle name="Rate" xfId="3396"/>
    <cellStyle name="RateBold" xfId="3397"/>
    <cellStyle name="Ratios" xfId="3398"/>
    <cellStyle name="Red" xfId="3399"/>
    <cellStyle name="Red font" xfId="3400"/>
    <cellStyle name="RED POSTED" xfId="3401"/>
    <cellStyle name="Red Text" xfId="3402"/>
    <cellStyle name="Red Text 2" xfId="3403"/>
    <cellStyle name="Reset  - Style7" xfId="3404"/>
    <cellStyle name="Result" xfId="3405"/>
    <cellStyle name="Result2" xfId="3406"/>
    <cellStyle name="RevList" xfId="3407"/>
    <cellStyle name="s" xfId="3408"/>
    <cellStyle name="s 2" xfId="3409"/>
    <cellStyle name="s_Cinderella Model v1" xfId="3410"/>
    <cellStyle name="s_Cinderella Model v1 2" xfId="3411"/>
    <cellStyle name="s_Cinderella Model v1May 29" xfId="3412"/>
    <cellStyle name="s_Cinderella Model v1May 29 2" xfId="3413"/>
    <cellStyle name="s_Cinderella Model v8" xfId="3414"/>
    <cellStyle name="s_Cinderella Model v8 2" xfId="3415"/>
    <cellStyle name="s_Cinderella Model v9_ML number" xfId="3416"/>
    <cellStyle name="s_Cinderella Model v9_ML number 2" xfId="3417"/>
    <cellStyle name="s_Gazelle DDM May-15-2003" xfId="3418"/>
    <cellStyle name="s_Gazelle DDM May-15-2003 2" xfId="3419"/>
    <cellStyle name="SAPBEXHLevel1" xfId="3420"/>
    <cellStyle name="SAPBEXHLevel1 2" xfId="3421"/>
    <cellStyle name="SAPBEXstdData" xfId="3422"/>
    <cellStyle name="SAPBEXstdData 2" xfId="3423"/>
    <cellStyle name="sbt2" xfId="3424"/>
    <cellStyle name="sbt2 2" xfId="3425"/>
    <cellStyle name="sd" xfId="3426"/>
    <cellStyle name="sebi" xfId="3427"/>
    <cellStyle name="Section Title" xfId="3428"/>
    <cellStyle name="sf" xfId="3429"/>
    <cellStyle name="sff" xfId="3430"/>
    <cellStyle name="Shares" xfId="3431"/>
    <cellStyle name="Sheet Title" xfId="3432"/>
    <cellStyle name="Sledovaný hypertextový odkaz" xfId="3433"/>
    <cellStyle name="Sledovaný hypertextový odkaz 2" xfId="3434"/>
    <cellStyle name="Sledovaný hypertextový odkaz 3" xfId="3435"/>
    <cellStyle name="Sledovaný hypertextový odkaz 4" xfId="3436"/>
    <cellStyle name="Sledovaný hypertextový odkaz 5" xfId="3437"/>
    <cellStyle name="Sledovaný hypertextový odkaz 6" xfId="3438"/>
    <cellStyle name="Sledovaný hypertextový odkaz_Cost_appraisal_Aliens_FPS" xfId="3439"/>
    <cellStyle name="Special%" xfId="3440"/>
    <cellStyle name="Special% 2" xfId="3441"/>
    <cellStyle name="ss" xfId="3442"/>
    <cellStyle name="st" xfId="3443"/>
    <cellStyle name="Standard_aktuell" xfId="3444"/>
    <cellStyle name="Static Cell" xfId="3445"/>
    <cellStyle name="Style 1" xfId="8"/>
    <cellStyle name="Style 1 2" xfId="3446"/>
    <cellStyle name="Style 1_DRAFT-EST-CIVIL-10.12.09" xfId="3447"/>
    <cellStyle name="Style 2" xfId="3448"/>
    <cellStyle name="Style 21" xfId="3449"/>
    <cellStyle name="Style 21 2" xfId="3450"/>
    <cellStyle name="Style 22" xfId="3451"/>
    <cellStyle name="Style 22 2" xfId="3452"/>
    <cellStyle name="Style 23" xfId="3453"/>
    <cellStyle name="Style 23 2" xfId="3454"/>
    <cellStyle name="Style 24" xfId="3455"/>
    <cellStyle name="Style 25" xfId="3456"/>
    <cellStyle name="Style 26" xfId="3457"/>
    <cellStyle name="Style 27" xfId="3458"/>
    <cellStyle name="Style 28" xfId="3459"/>
    <cellStyle name="Style 28 2" xfId="3460"/>
    <cellStyle name="Style 29" xfId="3461"/>
    <cellStyle name="Style 29 2" xfId="3462"/>
    <cellStyle name="Style 3" xfId="3463"/>
    <cellStyle name="Style 30" xfId="3464"/>
    <cellStyle name="Style 31" xfId="3465"/>
    <cellStyle name="Style 4" xfId="3466"/>
    <cellStyle name="Style 5" xfId="3467"/>
    <cellStyle name="Style 6" xfId="3468"/>
    <cellStyle name="SubDescription" xfId="3469"/>
    <cellStyle name="subhead" xfId="3470"/>
    <cellStyle name="subt1" xfId="3471"/>
    <cellStyle name="Subtitle" xfId="3472"/>
    <cellStyle name="Subtotal" xfId="3473"/>
    <cellStyle name="sum" xfId="3474"/>
    <cellStyle name="sum8" xfId="3475"/>
    <cellStyle name="Summary_back" xfId="3476"/>
    <cellStyle name="t" xfId="3477"/>
    <cellStyle name="t_Cinderella Model v1" xfId="3478"/>
    <cellStyle name="t_Cinderella Model v1May 29" xfId="3479"/>
    <cellStyle name="t_Cinderella Model v8" xfId="3480"/>
    <cellStyle name="t_Cinderella Model v9_ML number" xfId="3481"/>
    <cellStyle name="t_Gazelle DDM May-15-2003" xfId="3482"/>
    <cellStyle name="t1" xfId="3483"/>
    <cellStyle name="Table  - Style6" xfId="3484"/>
    <cellStyle name="Table  - Style6 2" xfId="3485"/>
    <cellStyle name="Table Head" xfId="3486"/>
    <cellStyle name="Table Head 2" xfId="3487"/>
    <cellStyle name="Table Source" xfId="3488"/>
    <cellStyle name="Table Sub Head" xfId="3489"/>
    <cellStyle name="Table Text" xfId="3490"/>
    <cellStyle name="Table Title" xfId="3491"/>
    <cellStyle name="Table Units" xfId="3492"/>
    <cellStyle name="TableStyleLight1" xfId="3493"/>
    <cellStyle name="TableStyleLight1 2" xfId="3494"/>
    <cellStyle name="TableStyleLight1 2 2" xfId="3495"/>
    <cellStyle name="TableStyleLight1 3" xfId="3496"/>
    <cellStyle name="tear" xfId="3497"/>
    <cellStyle name="tear 2" xfId="3498"/>
    <cellStyle name="Text" xfId="3499"/>
    <cellStyle name="Text [Bullet]" xfId="3500"/>
    <cellStyle name="Text [Dash]" xfId="3501"/>
    <cellStyle name="Text [Em-Dash]" xfId="3502"/>
    <cellStyle name="Text 1" xfId="3503"/>
    <cellStyle name="Text 1 2" xfId="3504"/>
    <cellStyle name="Text 2" xfId="3505"/>
    <cellStyle name="Text 2 2" xfId="3506"/>
    <cellStyle name="Text bold" xfId="3507"/>
    <cellStyle name="Text Head 1" xfId="3508"/>
    <cellStyle name="Text Head 1 2" xfId="3509"/>
    <cellStyle name="Text Head 2" xfId="3510"/>
    <cellStyle name="Text Head 2 2" xfId="3511"/>
    <cellStyle name="Text Indent 1" xfId="3512"/>
    <cellStyle name="Text Indent 1 2" xfId="3513"/>
    <cellStyle name="Text Indent 2" xfId="3514"/>
    <cellStyle name="Text Indent 2 2" xfId="3515"/>
    <cellStyle name="Text Indent A" xfId="3516"/>
    <cellStyle name="Text Indent B" xfId="3517"/>
    <cellStyle name="Text Indent B 2" xfId="3518"/>
    <cellStyle name="Text Indent B 2 2" xfId="3519"/>
    <cellStyle name="Text Indent B 3" xfId="3520"/>
    <cellStyle name="Text Indent C" xfId="3521"/>
    <cellStyle name="Text Indent C 2" xfId="3522"/>
    <cellStyle name="Text Indent C 2 2" xfId="3523"/>
    <cellStyle name="Text Indent C 3" xfId="3524"/>
    <cellStyle name="Text_ESTIMATE-29.03.12" xfId="3525"/>
    <cellStyle name="TFCF" xfId="3526"/>
    <cellStyle name="thousands" xfId="3527"/>
    <cellStyle name="threedec" xfId="3528"/>
    <cellStyle name="Times" xfId="3529"/>
    <cellStyle name="Times [1]" xfId="3530"/>
    <cellStyle name="Times [2]" xfId="3531"/>
    <cellStyle name="Times New Roman" xfId="3532"/>
    <cellStyle name="Title  - Style1" xfId="3533"/>
    <cellStyle name="Title - Style4" xfId="3534"/>
    <cellStyle name="Title 2" xfId="3535"/>
    <cellStyle name="Title 2 2" xfId="3536"/>
    <cellStyle name="Title 3" xfId="3537"/>
    <cellStyle name="Title 3 2" xfId="3538"/>
    <cellStyle name="Title 4" xfId="3539"/>
    <cellStyle name="Title 5" xfId="3540"/>
    <cellStyle name="Title 6" xfId="3541"/>
    <cellStyle name="Title 7" xfId="3542"/>
    <cellStyle name="Title 8" xfId="3543"/>
    <cellStyle name="Title Row" xfId="3544"/>
    <cellStyle name="Title1" xfId="3545"/>
    <cellStyle name="Title2" xfId="3546"/>
    <cellStyle name="Title3" xfId="3547"/>
    <cellStyle name="Titre 1" xfId="3548"/>
    <cellStyle name="titre_col" xfId="3549"/>
    <cellStyle name="TmsRmn10BlueItalic" xfId="3550"/>
    <cellStyle name="TmsRmn10Bold" xfId="3551"/>
    <cellStyle name="TOC 1" xfId="3552"/>
    <cellStyle name="TOC 1 2" xfId="3553"/>
    <cellStyle name="TOC 2" xfId="3554"/>
    <cellStyle name="TOC 2 2" xfId="3555"/>
    <cellStyle name="TopGrey" xfId="3556"/>
    <cellStyle name="Total 2" xfId="3557"/>
    <cellStyle name="Total 2 2" xfId="3558"/>
    <cellStyle name="Total 2 2 2" xfId="3559"/>
    <cellStyle name="Total 2 3" xfId="3560"/>
    <cellStyle name="Total 2_TCS-BUDGET format (Spectral)29 12 11 (2)" xfId="3561"/>
    <cellStyle name="Total 3" xfId="3562"/>
    <cellStyle name="Total 3 2" xfId="3563"/>
    <cellStyle name="Total 3 2 2" xfId="3564"/>
    <cellStyle name="Total 3 3" xfId="3565"/>
    <cellStyle name="Total 3_TCS-BUDGET format (Spectral)29 12 11 (2)" xfId="3566"/>
    <cellStyle name="Total 4" xfId="3567"/>
    <cellStyle name="Total 4 2" xfId="3568"/>
    <cellStyle name="Total 5" xfId="3569"/>
    <cellStyle name="Total 5 2" xfId="3570"/>
    <cellStyle name="Total 6" xfId="3571"/>
    <cellStyle name="Total 7" xfId="3572"/>
    <cellStyle name="Total 8" xfId="3573"/>
    <cellStyle name="totalbold" xfId="3574"/>
    <cellStyle name="Totals" xfId="3575"/>
    <cellStyle name="TotCol - Style5" xfId="3576"/>
    <cellStyle name="TotRow - Style4" xfId="3577"/>
    <cellStyle name="TotRow - Style4 2" xfId="3578"/>
    <cellStyle name="tt" xfId="3579"/>
    <cellStyle name="Tusental (0)_pldt" xfId="3580"/>
    <cellStyle name="Tusental_pldt" xfId="3581"/>
    <cellStyle name="u" xfId="3582"/>
    <cellStyle name="ultant" xfId="3583"/>
    <cellStyle name="ultant 2" xfId="3584"/>
    <cellStyle name="Underl - Style1" xfId="3585"/>
    <cellStyle name="uni" xfId="3586"/>
    <cellStyle name="Unit" xfId="3587"/>
    <cellStyle name="v" xfId="3588"/>
    <cellStyle name="v 2" xfId="3589"/>
    <cellStyle name="v 2 2" xfId="3590"/>
    <cellStyle name="v 3" xfId="3591"/>
    <cellStyle name="v_APPENDIX-1-29-04-09" xfId="3592"/>
    <cellStyle name="v_exclusio-list" xfId="3593"/>
    <cellStyle name="Valuta (0)_Customer" xfId="3594"/>
    <cellStyle name="Valuta_cross border" xfId="3595"/>
    <cellStyle name="vil" xfId="3596"/>
    <cellStyle name="vil 2" xfId="3597"/>
    <cellStyle name="w" xfId="3598"/>
    <cellStyle name="Währung [0]_Compiling Utility Macros" xfId="3599"/>
    <cellStyle name="Währung_Compiling Utility Macros" xfId="3600"/>
    <cellStyle name="Warning Text 2" xfId="3601"/>
    <cellStyle name="Warning Text 2 2" xfId="3602"/>
    <cellStyle name="Warning Text 3" xfId="3603"/>
    <cellStyle name="Warning Text 3 2" xfId="3604"/>
    <cellStyle name="Warning Text 4" xfId="3605"/>
    <cellStyle name="Warning Text 5" xfId="3606"/>
    <cellStyle name="Warning Text 6" xfId="3607"/>
    <cellStyle name="Warning Text 7" xfId="3608"/>
    <cellStyle name="Warning Text 8" xfId="3609"/>
    <cellStyle name="WP" xfId="3610"/>
    <cellStyle name="x Men" xfId="3611"/>
    <cellStyle name="YEAR" xfId="3612"/>
    <cellStyle name="YEAR 2" xfId="3613"/>
    <cellStyle name="Yellow" xfId="3614"/>
    <cellStyle name="Yellow 2" xfId="3615"/>
    <cellStyle name="Yera" xfId="3616"/>
    <cellStyle name="YesNo" xfId="3617"/>
    <cellStyle name="YesNo 2" xfId="3618"/>
    <cellStyle name="yh" xfId="3619"/>
    <cellStyle name="yt" xfId="3620"/>
    <cellStyle name="z" xfId="3621"/>
    <cellStyle name="z_Cinderella Model v1" xfId="3622"/>
    <cellStyle name="z_Cinderella Model v1May 29" xfId="3623"/>
    <cellStyle name="z_Cinderella Model v8" xfId="3624"/>
    <cellStyle name="z_Cinderella Model v9_ML number" xfId="3625"/>
    <cellStyle name="z_Gazelle DDM May-15-2003" xfId="3626"/>
    <cellStyle name="ハイパーリンク_勘定科目明細書" xfId="3627"/>
    <cellStyle name="똿뗦먛귟 [0.00]_PRODUCT DETAIL Q1" xfId="3628"/>
    <cellStyle name="똿뗦먛귟_PRODUCT DETAIL Q1" xfId="3629"/>
    <cellStyle name="믅됞 [0.00]_PRODUCT DETAIL Q1" xfId="3630"/>
    <cellStyle name="믅됞_PRODUCT DETAIL Q1" xfId="3631"/>
    <cellStyle name="백분율_HOBONG" xfId="3632"/>
    <cellStyle name="뷭?_BOOKSHIP" xfId="3633"/>
    <cellStyle name="쉼표 [0]_ML_Maintenance_Quo_060628" xfId="3634"/>
    <cellStyle name="콤마 [0]_1202" xfId="3635"/>
    <cellStyle name="콤마_1202" xfId="3636"/>
    <cellStyle name="통화 [0]_1202" xfId="3637"/>
    <cellStyle name="통화_1202" xfId="3638"/>
    <cellStyle name="표준_(정보부문)월별인원계획" xfId="3639"/>
    <cellStyle name="一般_2005銷售預測-財務預測" xfId="3640"/>
    <cellStyle name="千位[0]_财务费 " xfId="3641"/>
    <cellStyle name="千位_财务费 " xfId="3642"/>
    <cellStyle name="千位分隔_GZCCD_AppexB_PUD报出2003上半年在建项目(update)" xfId="3643"/>
    <cellStyle name="千分位[0]_Sheet2 (2)" xfId="3644"/>
    <cellStyle name="千分位_2005銷售預測-財務預測" xfId="3645"/>
    <cellStyle name="常规_geotextile cost" xfId="3646"/>
    <cellStyle name="普通_BHBGT-96" xfId="3647"/>
    <cellStyle name="桁区切り [0.00]_0098 China Embassy AQ Summary" xfId="3648"/>
    <cellStyle name="桁区切り_0098 China Embassy AQ Summary" xfId="3649"/>
    <cellStyle name="標準_0098 China Embassy AQ Summary" xfId="3650"/>
    <cellStyle name="通貨 [0.00]_0098 China Embassy AQ Summary" xfId="3651"/>
    <cellStyle name="通貨_0098 China Embassy AQ Summary" xfId="3652"/>
  </cellStyles>
  <dxfs count="32">
    <dxf>
      <font>
        <color rgb="FFFF0000"/>
      </font>
    </dxf>
    <dxf>
      <font>
        <condense val="0"/>
        <extend val="0"/>
        <color auto="1"/>
      </font>
    </dxf>
    <dxf>
      <font>
        <condense val="0"/>
        <extend val="0"/>
        <color auto="1"/>
      </font>
    </dxf>
    <dxf>
      <font>
        <condense val="0"/>
        <extend val="0"/>
        <color auto="1"/>
      </font>
    </dxf>
    <dxf>
      <font>
        <condense val="0"/>
        <extend val="0"/>
        <color auto="1"/>
      </font>
    </dxf>
    <dxf>
      <font>
        <b/>
        <i val="0"/>
        <color rgb="FFFF0000"/>
      </font>
    </dxf>
    <dxf>
      <font>
        <color rgb="FFFF0000"/>
      </font>
    </dxf>
    <dxf>
      <font>
        <color rgb="FFFF0000"/>
      </font>
    </dxf>
    <dxf>
      <font>
        <color rgb="FFFF0000"/>
      </font>
    </dxf>
    <dxf>
      <font>
        <color rgb="FFFF0000"/>
      </font>
    </dxf>
    <dxf>
      <font>
        <condense val="0"/>
        <extend val="0"/>
        <color indexed="9"/>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b/>
        <i val="0"/>
        <color rgb="FFFF0000"/>
      </font>
    </dxf>
    <dxf>
      <font>
        <color rgb="FFFF0000"/>
      </font>
    </dxf>
    <dxf>
      <font>
        <color rgb="FFFF0000"/>
      </font>
    </dxf>
    <dxf>
      <font>
        <color rgb="FFFF0000"/>
      </font>
    </dxf>
    <dxf>
      <font>
        <color rgb="FFFF0000"/>
      </font>
    </dxf>
    <dxf>
      <font>
        <condense val="0"/>
        <extend val="0"/>
        <color indexed="9"/>
      </font>
    </dxf>
    <dxf>
      <font>
        <condense val="0"/>
        <extend val="0"/>
        <color auto="1"/>
      </font>
    </dxf>
    <dxf>
      <fill>
        <patternFill>
          <bgColor indexed="13"/>
        </patternFill>
      </fill>
    </dxf>
    <dxf>
      <font>
        <condense val="0"/>
        <extend val="0"/>
        <color indexed="9"/>
      </font>
    </dxf>
    <dxf>
      <fill>
        <patternFill>
          <bgColor indexed="13"/>
        </patternFill>
      </fill>
    </dxf>
    <dxf>
      <font>
        <condense val="0"/>
        <extend val="0"/>
        <color indexed="9"/>
      </font>
    </dxf>
    <dxf>
      <fill>
        <patternFill>
          <bgColor indexed="13"/>
        </patternFill>
      </fill>
    </dxf>
    <dxf>
      <font>
        <condense val="0"/>
        <extend val="0"/>
        <color indexed="9"/>
      </font>
    </dxf>
    <dxf>
      <font>
        <condense val="0"/>
        <extend val="0"/>
        <color auto="1"/>
      </font>
    </dxf>
  </dxfs>
  <tableStyles count="0" defaultTableStyle="TableStyleMedium2" defaultPivotStyle="PivotStyleLight16"/>
  <colors>
    <mruColors>
      <color rgb="FF299E16"/>
      <color rgb="FF006600"/>
      <color rgb="FF3333CC"/>
      <color rgb="FFCC00CC"/>
      <color rgb="FF6699FF"/>
      <color rgb="FFABE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externalLink" Target="externalLinks/externalLink124.xml"/><Relationship Id="rId138" Type="http://schemas.openxmlformats.org/officeDocument/2006/relationships/externalLink" Target="externalLinks/externalLink129.xml"/><Relationship Id="rId154" Type="http://schemas.openxmlformats.org/officeDocument/2006/relationships/externalLink" Target="externalLinks/externalLink145.xml"/><Relationship Id="rId159" Type="http://schemas.openxmlformats.org/officeDocument/2006/relationships/externalLink" Target="externalLinks/externalLink150.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28" Type="http://schemas.openxmlformats.org/officeDocument/2006/relationships/externalLink" Target="externalLinks/externalLink119.xml"/><Relationship Id="rId144" Type="http://schemas.openxmlformats.org/officeDocument/2006/relationships/externalLink" Target="externalLinks/externalLink135.xml"/><Relationship Id="rId149" Type="http://schemas.openxmlformats.org/officeDocument/2006/relationships/externalLink" Target="externalLinks/externalLink140.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60" Type="http://schemas.openxmlformats.org/officeDocument/2006/relationships/externalLink" Target="externalLinks/externalLink151.xml"/><Relationship Id="rId165" Type="http://schemas.openxmlformats.org/officeDocument/2006/relationships/sharedStrings" Target="sharedStrings.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externalLink" Target="externalLinks/externalLink109.xml"/><Relationship Id="rId134" Type="http://schemas.openxmlformats.org/officeDocument/2006/relationships/externalLink" Target="externalLinks/externalLink125.xml"/><Relationship Id="rId139" Type="http://schemas.openxmlformats.org/officeDocument/2006/relationships/externalLink" Target="externalLinks/externalLink130.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50" Type="http://schemas.openxmlformats.org/officeDocument/2006/relationships/externalLink" Target="externalLinks/externalLink141.xml"/><Relationship Id="rId155" Type="http://schemas.openxmlformats.org/officeDocument/2006/relationships/externalLink" Target="externalLinks/externalLink14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24" Type="http://schemas.openxmlformats.org/officeDocument/2006/relationships/externalLink" Target="externalLinks/externalLink115.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40" Type="http://schemas.openxmlformats.org/officeDocument/2006/relationships/externalLink" Target="externalLinks/externalLink131.xml"/><Relationship Id="rId145" Type="http://schemas.openxmlformats.org/officeDocument/2006/relationships/externalLink" Target="externalLinks/externalLink136.xml"/><Relationship Id="rId161" Type="http://schemas.openxmlformats.org/officeDocument/2006/relationships/externalLink" Target="externalLinks/externalLink152.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14" Type="http://schemas.openxmlformats.org/officeDocument/2006/relationships/externalLink" Target="externalLinks/externalLink105.xml"/><Relationship Id="rId119" Type="http://schemas.openxmlformats.org/officeDocument/2006/relationships/externalLink" Target="externalLinks/externalLink110.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130" Type="http://schemas.openxmlformats.org/officeDocument/2006/relationships/externalLink" Target="externalLinks/externalLink121.xml"/><Relationship Id="rId135" Type="http://schemas.openxmlformats.org/officeDocument/2006/relationships/externalLink" Target="externalLinks/externalLink126.xml"/><Relationship Id="rId143" Type="http://schemas.openxmlformats.org/officeDocument/2006/relationships/externalLink" Target="externalLinks/externalLink134.xml"/><Relationship Id="rId148" Type="http://schemas.openxmlformats.org/officeDocument/2006/relationships/externalLink" Target="externalLinks/externalLink139.xml"/><Relationship Id="rId151" Type="http://schemas.openxmlformats.org/officeDocument/2006/relationships/externalLink" Target="externalLinks/externalLink142.xml"/><Relationship Id="rId156" Type="http://schemas.openxmlformats.org/officeDocument/2006/relationships/externalLink" Target="externalLinks/externalLink147.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externalLink" Target="externalLinks/externalLink111.xml"/><Relationship Id="rId125" Type="http://schemas.openxmlformats.org/officeDocument/2006/relationships/externalLink" Target="externalLinks/externalLink116.xml"/><Relationship Id="rId141" Type="http://schemas.openxmlformats.org/officeDocument/2006/relationships/externalLink" Target="externalLinks/externalLink132.xml"/><Relationship Id="rId146" Type="http://schemas.openxmlformats.org/officeDocument/2006/relationships/externalLink" Target="externalLinks/externalLink137.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162" Type="http://schemas.openxmlformats.org/officeDocument/2006/relationships/externalLink" Target="externalLinks/externalLink15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136" Type="http://schemas.openxmlformats.org/officeDocument/2006/relationships/externalLink" Target="externalLinks/externalLink127.xml"/><Relationship Id="rId157" Type="http://schemas.openxmlformats.org/officeDocument/2006/relationships/externalLink" Target="externalLinks/externalLink148.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52" Type="http://schemas.openxmlformats.org/officeDocument/2006/relationships/externalLink" Target="externalLinks/externalLink14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147" Type="http://schemas.openxmlformats.org/officeDocument/2006/relationships/externalLink" Target="externalLinks/externalLink138.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142" Type="http://schemas.openxmlformats.org/officeDocument/2006/relationships/externalLink" Target="externalLinks/externalLink133.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137" Type="http://schemas.openxmlformats.org/officeDocument/2006/relationships/externalLink" Target="externalLinks/externalLink128.xml"/><Relationship Id="rId158" Type="http://schemas.openxmlformats.org/officeDocument/2006/relationships/externalLink" Target="externalLinks/externalLink14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externalLink" Target="externalLinks/externalLink123.xml"/><Relationship Id="rId153" Type="http://schemas.openxmlformats.org/officeDocument/2006/relationships/externalLink" Target="externalLinks/externalLink14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116417</xdr:colOff>
      <xdr:row>0</xdr:row>
      <xdr:rowOff>31750</xdr:rowOff>
    </xdr:from>
    <xdr:to>
      <xdr:col>1</xdr:col>
      <xdr:colOff>25671</xdr:colOff>
      <xdr:row>1</xdr:row>
      <xdr:rowOff>254000</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116417" y="31750"/>
          <a:ext cx="554837" cy="46566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49894</xdr:rowOff>
    </xdr:from>
    <xdr:to>
      <xdr:col>0</xdr:col>
      <xdr:colOff>516165</xdr:colOff>
      <xdr:row>1</xdr:row>
      <xdr:rowOff>231322</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106590" y="49894"/>
          <a:ext cx="409575" cy="43860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0</xdr:col>
      <xdr:colOff>523875</xdr:colOff>
      <xdr:row>1</xdr:row>
      <xdr:rowOff>219075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4300"/>
          <a:ext cx="466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0</xdr:col>
      <xdr:colOff>523875</xdr:colOff>
      <xdr:row>1</xdr:row>
      <xdr:rowOff>209550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50556</xdr:colOff>
      <xdr:row>0</xdr:row>
      <xdr:rowOff>103939</xdr:rowOff>
    </xdr:from>
    <xdr:to>
      <xdr:col>0</xdr:col>
      <xdr:colOff>460131</xdr:colOff>
      <xdr:row>2</xdr:row>
      <xdr:rowOff>104723</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50556" y="103939"/>
          <a:ext cx="409575" cy="41035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69606</xdr:colOff>
      <xdr:row>140</xdr:row>
      <xdr:rowOff>76200</xdr:rowOff>
    </xdr:from>
    <xdr:to>
      <xdr:col>0</xdr:col>
      <xdr:colOff>479181</xdr:colOff>
      <xdr:row>142</xdr:row>
      <xdr:rowOff>96034</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69606" y="76200"/>
          <a:ext cx="409575" cy="41035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39462</xdr:rowOff>
    </xdr:from>
    <xdr:to>
      <xdr:col>0</xdr:col>
      <xdr:colOff>504825</xdr:colOff>
      <xdr:row>1</xdr:row>
      <xdr:rowOff>175977</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95250" y="39462"/>
          <a:ext cx="409575" cy="41274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50556</xdr:colOff>
      <xdr:row>0</xdr:row>
      <xdr:rowOff>103939</xdr:rowOff>
    </xdr:from>
    <xdr:to>
      <xdr:col>1</xdr:col>
      <xdr:colOff>2931</xdr:colOff>
      <xdr:row>2</xdr:row>
      <xdr:rowOff>104723</xdr:rowOff>
    </xdr:to>
    <xdr:pic>
      <xdr:nvPicPr>
        <xdr:cNvPr id="2" name="Picture 1"/>
        <xdr:cNvPicPr>
          <a:picLocks noChangeAspect="1"/>
        </xdr:cNvPicPr>
      </xdr:nvPicPr>
      <xdr:blipFill>
        <a:blip xmlns:r="http://schemas.openxmlformats.org/officeDocument/2006/relationships" r:embed="rId1" cstate="print"/>
        <a:srcRect/>
        <a:stretch>
          <a:fillRect/>
        </a:stretch>
      </xdr:blipFill>
      <xdr:spPr bwMode="auto">
        <a:xfrm>
          <a:off x="50556" y="103939"/>
          <a:ext cx="400050" cy="41035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L\&#38609;&#24037;&#20107;\&#19977;&#20117;&#20303;&#21451;&#35211;&#31309;&#20181;&#20107;\&#20013;&#22269;&#27193;&#33026;&#12467;&#12531;&#12497;&#12454;&#12531;&#12489;&#24037;&#22580;&#26032;&#31689;&#24037;&#20107;&#65288;2003.11.3)\Documents%20and%20Settings\user\Local%20Settings\Temporary%20Internet%20Files\Content.IE5\GHIJKLMN\&#20303;&#21451;&#38651;&#35013;&#65298;&#26399;&#35373;&#20633;&#21407;&#20385;07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60;\Users\PShinde.GPL.000\AppData\Local\Microsoft\Windows\Temporary%20Internet%20Files\Content.Outlook\FQ5BH3JQ\Users\santosh.vedante\AppData\Local\Microsoft\Windows\Temporary%20Internet%20Files\Content.Outlook\UE1OB0KK\Type-B-%20Type%20-1%205BH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rinting\&#160;\LON\QS\QS11228\COST\OPCO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60;\LON\QS\QS11228\COST\OPCO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30-COST%20MANAGEMENT\Construction%20Budgets%20-%20Cost%20Mgmt\Goregaon%20Fiorenza\Goregaon%20Aspiratinal%20Tower%20B-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Printing\&#160;\Lee\CM\PROJ\TIC\Alex%20Hargreaves\13.08.09\Meeting%20in%20London\New%20Template%20WIP\Example\New%20Template%20WIP\cashflow%20TEST%20Ver%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160;\Lee\CM\PROJ\TIC\Alex%20Hargreaves\13.08.09\Meeting%20in%20London\New%20Template%20WIP\Example\New%20Template%20WIP\cashflow%20TEST%20V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Printing\&#160;\Users\suman.majumder.GPL\AppData\Local\Microsoft\Windows\Temporary%20Internet%20Files\Content.Outlook\0JY5LUH7\sarath\Indore-Ujjian(BSCPL)\Final_BOQ_020708\Details%20of%20Quantity\BOQ\BOQ_Indore-ujj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160;\Users\suman.majumder.GPL\AppData\Local\Microsoft\Windows\Temporary%20Internet%20Files\Content.Outlook\0JY5LUH7\sarath\Indore-Ujjian(BSCPL)\Final_BOQ_020708\Details%20of%20Quantity\BOQ\BOQ_Indore-ujj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30-COST%20MANAGEMENT\Construction%20Budgets%20-%20Cost%20Mgmt\Goregaon%20Fiorenza\King%20Tower%20Budg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Printing\&#160;\Users\PShinde.GPL.000\AppData\Local\Microsoft\Windows\Temporary%20Internet%20Files\Content.Outlook\FQ5BH3JQ\SAHARA-CITY-HOMES\GWALIOR\OTH-AMEN\BLOCK%20ESTIMATE\MA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160;\Users\PShinde.GPL.000\AppData\Local\Microsoft\Windows\Temporary%20Internet%20Files\Content.Outlook\FQ5BH3JQ\SAHARA-CITY-HOMES\GWALIOR\OTH-AMEN\BLOCK%20ESTIMATE\MA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Printing\GDCL\Billing\RA\RA-04\BH%20&amp;%20GH\sachin\BOQ\Pentahouse\B.O.Q%2004-05-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GDCL\Billing\RA\RA-04\LB\sachin\BOQ\Pentahouse\B.O.Q%2004-05-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DCL\Billing\RA\RA-04\BH%20&amp;%20GH\sachin\BOQ\Pentahouse\B.O.Q%2004-05-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Printing\GDCL\Billing\RA\RA-04\BH%20&amp;%20GH\sachin\BOQ\DOCUME~1\Ravi\LOCALS~1\Temp\notes6030C8\BookingForm%20jc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GDCL\Billing\RA\RA-04\BH%20&amp;%20GH\sachin\BOQ\DOCUME~1\Ravi\LOCALS~1\Temp\notes6030C8\BookingForm%20jc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enkat\e\SOR%20Narmada%202004-05\final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halakshmi\mahalakshmi\Mahalakshmi\2000\2000-2001%20Enquiry\Akash\Taegue_Semac_ME_Rev%200704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ICRONPDC\Doc\New%20Documents\2001-2002\2001-2002%20Enquiry\Micron\Surya%20IT%20Park_ME_Revised_011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ICRONPDC\Doc\New%20Documents\2001-2002\2001-2002%20Enquiry\Micron\Milliania%20Tower_529_Potential_M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ICRONPDC\Doc\Old%20Documents\2002-2003\2002-2003%20Enquiry\04.%20Elins\EXCEL_AMF%20Panel_180%20kV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ahalakshmi\mahalakshmi\Mahalakshmi\2000\2000-2001%20Enquiry\Akash\Tata%20Housing%20Development_M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asavaraj\c\Raja%20Meenakshi%20Residency_Servelec_Uma%20Shank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ICRONPDC\Doc\New%20Documents\2001-2002\Major%20Tenders\Intel_Direct_New\Intel_Potential_0112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26481;&#12450;&#12472;&#12450;\CHINA\&#12381;&#12398;&#20182;IA&#29289;&#20214;\&#12477;&#12491;&#12540;&#19978;&#28023;&#12509;&#12522;&#12510;&#12540;\OSB2403-00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160;\Users\PShinde.GPL.000\AppData\Local\Microsoft\Windows\Temporary%20Internet%20Files\Content.Outlook\FQ5BH3JQ\Documents%20and%20Settings\ajit.sondur\Local%20Settings\Temporary%20Internet%20Files\Content.Outlook\AIPOZIN0\T1%20-2BHK%20tentative%20Budge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YSL\&#38609;&#24037;&#20107;\&#19977;&#20117;&#20303;&#21451;&#35211;&#31309;&#20181;&#20107;\&#20013;&#22269;&#27193;&#33026;&#12467;&#12531;&#12497;&#12454;&#12531;&#12489;&#24037;&#22580;&#26032;&#31689;&#24037;&#20107;&#65288;2003.11.3)\WINDOWS\TEMP\OBYYASHI%20BREAKDOW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ahalakshmi\mahalakshmi\mahalakshmi\1999-2000%20enquiry\Micron\Watchtow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rcserver1\DESIGN\Infra\Geotech\Crep\Soil-inv\O1097\DJB-0509\Spt-BH.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KNOWLEDGE-PARK-CHANDIGRH-AHC\BLOCK%20EST\BLOCK%20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Printing\&#160;\FABS\Mantri%20Espana\BOQ\BandF\Housing\kkp\KKP-ISO\KKP-ISO-9001-1994\stds\GN-ST-06(2)(Design%20Sheet-Rule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160;\FABS\Mantri%20Espana\BOQ\BandF\Housing\kkp\KKP-ISO\KKP-ISO-9001-1994\stds\GN-ST-06(2)(Design%20Sheet-Rule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giserver\08306%20-%20taj%20dwaraka\Implementation\Cost%20plan\Finishes%20-Taj%20Dwarka%20-%20Ani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IN3KSERVER\STUPDATA\EMAAR\Specifications%20Ests\07.05.07\Copy%20Est%20HUDA%20Sports%20complex.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Printing\&#160;\Users\suman.majumder.GPL\AppData\Local\Microsoft\Windows\Temporary%20Internet%20Files\Content.Outlook\0JY5LUH7\BHOOMESH\Tech%20Zone\Lt%20panels%20Quotes\PRASAD\Est%20HUDA%20Sports%20complex.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160;\Users\suman.majumder.GPL\AppData\Local\Microsoft\Windows\Temporary%20Internet%20Files\Content.Outlook\0JY5LUH7\BHOOMESH\Tech%20Zone\Lt%20panels%20Quotes\PRASAD\Est%20HUDA%20Sports%20comple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CRONPDC\Doc\New%20Documents\2001-2002\2001-2002%20Enquiry\ELINS\PESL_AMF%20Panel_1625%20kVA_0112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imanshu\SHERATON@CHANDIGARH\DOCUME~1\MAMTA~1.SPE\LOCALS~1\Temp\Rar$DI02.312\GOA_ARPT_SUBSTNDG_JUSTIFIED%20EST_160709(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rcserver3\Design\WINNT\Profiles\vvk\Temporary%20Internet%20Files\OLK3\BOQ.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Printing\&#160;\2005\05117%20-%20Mindspace%20Hyderabad\Implementation\CP%20A\CP%20A%20-%20Stage%202\05117%20CP%20-%20Estimate%20sheet%20-%20Stage%20B%20-%20R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160;\2005\05117%20-%20Mindspace%20Hyderabad\Implementation\CP%20A\CP%20A%20-%20Stage%202\05117%20CP%20-%20Estimate%20sheet%20-%20Stage%20B%20-%20R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J:\Printing\&#160;\Users\suman.majumder.GPL\AppData\Local\Microsoft\Windows\Temporary%20Internet%20Files\Content.Outlook\0JY5LUH7\Documents%20and%20Settings\HIGHWAY6\Desktop\BOQ_Bhopal%20Bypass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160;\Users\suman.majumder.GPL\AppData\Local\Microsoft\Windows\Temporary%20Internet%20Files\Content.Outlook\0JY5LUH7\Documents%20and%20Settings\HIGHWAY6\Desktop\BOQ_Bhopal%20Bypass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AIGAIWS17\kaigai\&#19977;&#20117;&#20303;&#21451;&#35211;&#31309;&#20181;&#20107;\M&#19977;&#20117;&#21270;&#23398;&#20013;&#23665;&#12467;&#12531;&#12497;&#12454;&#12531;&#12489;&#24037;&#22580;&#65288;2004.04.08)\&#26481;&#33437;&#27231;&#26800;&#39135;&#22530;&#26847;\&#21463;&#20449;&#65420;&#65383;&#65394;&#65433;\&#26085;&#26032;2&#26399;&#12288;&#35373;&#20633;&#35211;&#31309;&#12487;&#12540;&#12479;\&#26085;&#26032;&#38651;&#27231;2&#26399;&#36000;&#33655;&#35336;&#31639;&#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Printing\&#160;\Users\STidke.GODREJINDS\AppData\Local\Microsoft\Windows\Temporary%20Internet%20Files\Content.Outlook\QKAE2IPE\IFM%205%200%20-%20Mahalaxmi%20Soc,%20Veera%20desai%20roa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160;\Users\STidke.GODREJINDS\AppData\Local\Microsoft\Windows\Temporary%20Internet%20Files\Content.Outlook\QKAE2IPE\IFM%205%200%20-%20Mahalaxmi%20Soc,%20Veera%20desai%20roa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tup-c09\D\JOBS\7078-MADURAVOYAL\ALAPAKKAM%20MAIN%20ROAD%20-%20APR05\ANNEX-2\ANN2-MADURAVOYAL%20DATA-APRIL-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ADHA\RADHA\radha\mis9899\consoli\sept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ADHA\RADHA\mis9798\MAR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Printing\&#160;\SAKAL%20CHARITY\Comaparative%20statement\Comparative-3-05-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160;\SAKAL%20CHARITY\Comaparative%20statement\Comparative-3-05-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Printing\&#160;\D\My%20Documents\Excel\Godrej\Sector%20-79\Measurement%20Template%20R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160;\D\My%20Documents\Excel\Godrej\Sector%20-79\Measurement%20Template%20R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J:\Printing\&#160;\Users\suman.majumder.GPL\AppData\Local\Microsoft\Windows\Temporary%20Internet%20Files\Content.Outlook\0JY5LUH7\I1204-AGHA-KHAN\WORKING\interface\DOI\12.BLOCK%20MASONRY\12.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160;\Users\suman.majumder.GPL\AppData\Local\Microsoft\Windows\Temporary%20Internet%20Files\Content.Outlook\0JY5LUH7\I1204-AGHA-KHAN\WORKING\interface\DOI\12.BLOCK%20MASONRY\12.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Printing\&#160;\Users\suman.majumder.GPL\AppData\Local\Microsoft\Windows\Temporary%20Internet%20Files\Content.Outlook\0JY5LUH7\GOA_ARPT_ELECT_INTERNAL_ES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160;\Users\suman.majumder.GPL\AppData\Local\Microsoft\Windows\Temporary%20Internet%20Files\Content.Outlook\0JY5LUH7\GOA_ARPT_ELECT_INTERNAL_ES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ONSRV01\Data\DOCUME~1\wanwai\LOCALS~1\Temp\C.Lotus.Notes.Data\Financial%20Report%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icronpdc\Doc\Old%20Documents\2002-2003\2002-2003%20Enquiry\06.%20Micron\M.S.R.I.T._Essbe_ME202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J:\Printing\&#160;\Users\suman.majumder.GPL\AppData\Local\Microsoft\Windows\Temporary%20Internet%20Files\Content.Outlook\0JY5LUH7\FreqPlanmar'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160;\Users\suman.majumder.GPL\AppData\Local\Microsoft\Windows\Temporary%20Internet%20Files\Content.Outlook\0JY5LUH7\FreqPlanmar'0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ahalakshmi\mahalakshmi\mahalakshmi\1999-2000%20enquiry\ACE%20Consultants\Digital_ACE.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Printing\&#160;\Users\PShinde.GPL.000\AppData\Local\Microsoft\Windows\Temporary%20Internet%20Files\Content.Outlook\FQ5BH3JQ\AGRA-TAYAL-PGP\MEASUREMENT%20SHEET\BOQ%20WITH%20Meas.%20-%20FINAL%20-%2024.11.20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160;\Users\PShinde.GPL.000\AppData\Local\Microsoft\Windows\Temporary%20Internet%20Files\Content.Outlook\FQ5BH3JQ\AGRA-TAYAL-PGP\MEASUREMENT%20SHEET\BOQ%20WITH%20Meas.%20-%20FINAL%20-%2024.11.20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ICRONPDC\Doc\Old%20Document\2001-2002\2001-2002%20Enquiry\ELINS\PESL_AMF%20Panel_1625%20kVA_0112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J:\Printing\&#160;\f\anvita\anvita\Assignments-KHK\GPL%20Serenity%20-%20Tender-%20080812\R5%20-%20Addendum%203\Addendum-3%20Tender-Complete.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160;\f\anvita\anvita\Assignments-KHK\GPL%20Serenity%20-%20Tender-%20080812\R5%20-%20Addendum%203\Addendum-3%20Tender-Complete.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J:\GDCL\Billing\RA\RA-04\BH%20&amp;%20GH\Users\planng2\AppData\Local\Temp\D\SIL_YRS\Weekly-Monthly%20planning\Monthly%20plan\fnl.%20plan\Combined\smb:\Ws3\c\Nh5%20qs\Chennai%20Nellor%20NH5\Package%20B\Program%20Files\Microsoft%20Office\Templates\BILLS1A.xlt"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Printing\&#160;\Users\PShinde.GPL.000\AppData\Local\Microsoft\Windows\Temporary%20Internet%20Files\Content.Outlook\FQ5BH3JQ\DOCUME~1\JJS~1.PUN\LOCALS~1\Temp\notesC9812B\MIS-March07%20Pune%20unaudite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160;\Users\PShinde.GPL.000\AppData\Local\Microsoft\Windows\Temporary%20Internet%20Files\Content.Outlook\FQ5BH3JQ\DOCUME~1\JJS~1.PUN\LOCALS~1\Temp\notesC9812B\MIS-March07%20Pune%20unaudited.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Purchase%20Order1"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ONSRV01\Data\Lon\CM\QS12770\COST\Change%20Control\Change%20Control-DS\Reports\Documents%20and%20Settings\peke.WTRUST\Local%20Settings\Temporary%20Internet%20Files\OLK45\LON\QS\I46001\REPORT\COST\CASHFL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ICRONPDC\Doc\New%20Documents\2001-2002\2001-2002%20Enquiry\ELINS\Diesel%20Power%20Aid_AMF%20Panel_820%20kVA_0111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J:\Printing\&#160;\JP\BOQ\BOQ\BandF\Housing\kkp\KKP-ISO\KKP-ISO-9001-1994\stds\GN-ST-06(2)(Design%20Sheet-Ruled).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160;\JP\BOQ\BOQ\BandF\Housing\kkp\KKP-ISO\KKP-ISO-9001-1994\stds\GN-ST-06(2)(Design%20Sheet-Ruled).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8.0.220\planning\Documents%20and%20Settings\pradeep.singh\My%20Documents\Excel%20Training\Excel%20function%20list.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imanshu\SHERATON@CHANDIGARH\Mamta\NCPA\DG\GOA_ARPT_SUBSTNDG_EST_090609(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Printing\GDCL\Billing\RA\RA-04\BH%20&amp;%20GH\Users\planng2\AppData\Local\Temp\Users\Gurav1\Desktop\GCW\DPR_GCW\Oct,%2009\CONCRETE%20PROGRAMME\August,%2009\DCP%2015-09-0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GDCL\Billing\RA\RA-04\LB\Users\planng2\AppData\Local\Temp\Users\Gurav1\Desktop\GCW\DPR_GCW\Oct,%2009\CONCRETE%20PROGRAMME\August,%2009\DCP%2015-09-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GDCL\Billing\RA\RA-04\BH%20&amp;%20GH\Users\planng2\AppData\Local\Temp\Users\Gurav1\Desktop\GCW\DPR_GCW\Oct,%2009\CONCRETE%20PROGRAMME\August,%2009\DCP%2015-09-0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J:\Printing\&#160;\f\anvita\anvita\Assignments-KHK\GPL%20Serenity%20-%20Tender-%20080812\R4\submission-01-02-2013\Addendum-2-BOQ-Civil-Cost%20Plu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160;\f\anvita\anvita\Assignments-KHK\GPL%20Serenity%20-%20Tender-%20080812\R4\submission-01-02-2013\Addendum-2-BOQ-Civil-Cost%20Plu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as\ene\TEC\Electrical%20Contract%20Division\Design%20And%20Estimation\2012-13\Godrej%20Prop%20Serenity\01%20Estimation\01E%20Working%20Boq\Working%20Sheet%20Format.07.06.20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J:\Printing\GDCL\Billing\RA\RA-04\BH%20&amp;%20GH\Pentahouse\B.O.Q%2004-05-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J:\GDCL\Billing\RA\RA-04\LB\Pentahouse\B.O.Q%2004-05-0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J:\GDCL\Billing\RA\RA-04\BH%20&amp;%20GH\Pentahouse\B.O.Q%2004-05-0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KOKUSAI_NW1\public\Documents%20and%20Settings\All%20Users\Documents\&#12491;&#12481;&#12450;&#12473;&#34311;&#24030;\&#26989;&#32773;&#35211;&#31309;0120&#22793;&#26356;\SNI_BQ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Mahalakshmi\mahalakshmi\1999\1999-2000%20enquiry\Micron\Hospital_ME_Akash_L&amp;T_Rev..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DFS1\ROOT\Documents%20and%20Settings\pconill\Desktop\JPM%20Mac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192.168.0.220\planning\pradeep%20singh\Simtools\SIMTOOLS\Podium%20Simtool\Podium%20PD-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ELECT\Calculation\Battery%20&amp;%20Battery%20charger\REV%20R1\lvsizin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YSL\&#38609;&#24037;&#20107;\&#19977;&#20117;&#20303;&#21451;&#35211;&#31309;&#20181;&#20107;\&#20013;&#22269;&#27193;&#33026;&#12467;&#12531;&#12497;&#12454;&#12531;&#12489;&#24037;&#22580;&#26032;&#31689;&#24037;&#20107;&#65288;2003.11.3)\Documents%20and%20Settings\user\Local%20Settings\Temporary%20Internet%20Files\Content.IE5\L1234567\&#20303;&#21451;&#38651;&#35013;&#65298;&#26399;&#35373;&#20633;&#21407;&#20385;0716.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drcserver3\design\Elec-Mech\EandI\Krv\T1399-E-SY-CPCL\Battery\BATR0003al.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Printing\GDCL\Billing\RA\RA-04\BH%20&amp;%20GH\DOCUME~1\Ravi\LOCALS~1\Temp\notes6030C8\BookingForm%20jc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J:\GDCL\Billing\RA\RA-04\BH%20&amp;%20GH\DOCUME~1\Ravi\LOCALS~1\Temp\notes6030C8\BookingForm%20jc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G:\&#160;\Users\suman.majumder.GPL\AppData\Local\Microsoft\Windows\Temporary%20Internet%20Files\Content.Outlook\0JY5LUH7\Documents%20and%20Settings\hiamashu%20ojha\Local%20Settings\Temporary%20Internet%20Files\OLK17\ELECT_INTERNAL_(Final)090609_EST.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ONSRV01\Data\LON\QS\QS11228\COST\OPCOST.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KOKUSAI_NW1\public\&#25991;&#20214;\&#33258;&#24314;&#34920;&#26684;&#27169;&#26495;\&#39044;&#31639;&#34920;&#26684;&#32473;&#28909;&#25490;&#27700;99-22.xlt"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J:\Printing\&#160;\LON\QS\I46001\REPORT\COST\CASHFL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G:\&#160;\LON\QS\I46001\REPORT\COST\CASHFL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N:\ELECT\Calculation\Battery%20&amp;%20Battery%20charger\REV%20R1\REF_CALCS\CWpump.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Documents%20and%20Settings\user\Local%20Settings\Temporary%20Internet%20Files\Content.IE5\GHIJKLMN\&#20303;&#21451;&#38651;&#35013;&#65298;&#26399;&#35373;&#20633;&#21407;&#20385;071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Gis\current\Morgan%20Stanley\Project%20Budget\030625_GKC%20Bluebook%20(AC).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Planning\C\WINDOWS\TEMP\FORM6&amp;7.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Qaqc\d\WINDOWS\TEMP\FORM6&amp;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ICRONPDC\Doc\New%20Documents\2001-2002\2001-2002%20Enquiry\Servelec\LSG%20Sky%20Chef_Servele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Himanshu\SHERATON@CHANDIGARH\Documents%20and%20Settings\mamta.SPECTRAL\Desktop\GOA_ARPT_ELECT_INTERNAL_EST.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meer\c\APUSP\WATERSUPPLYDATA\NZB%20Data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J:\Printing\&#160;\Users\PShinde.GPL.000\AppData\Local\Microsoft\Windows\Temporary%20Internet%20Files\Content.Outlook\FQ5BH3JQ\GAUHATI-PROJECT\Measurments\NRL-BOQ-%20ESTIMATE-17.01.08-Fina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G:\&#160;\Users\PShinde.GPL.000\AppData\Local\Microsoft\Windows\Temporary%20Internet%20Files\Content.Outlook\FQ5BH3JQ\GAUHATI-PROJECT\Measurments\NRL-BOQ-%20ESTIMATE-17.01.08-Fina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J:\Printing\&#160;\Mum\1000%20Projects\CM\Live%20Projects\MU%2010061%20-%20DLF%20WEH%20Begur\1100%20-%20Drawings\Measure\A-structure%20201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160;\Mum\1000%20Projects\CM\Live%20Projects\MU%2010061%20-%20DLF%20WEH%20Begur\1100%20-%20Drawings\Measure\A-structure%20201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J:\Printing\&#160;\D\My%20Documents\Excel\Arcop\JP%20B-9\BOQ%20&amp;%20ESTIMATE\Budget\Cost%20Estimate%2002.03.2013\02%20C-IN\03%20from%20Plumbing%20MKG\20%202013-01-11%20Tender%20Estimate%20rev\9_KRISTAL%20COURT%20(B9)%20-%20BILL%20OF%20QUANTITIE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G:\&#160;\D\My%20Documents\Excel\Arcop\JP%20B-9\BOQ%20&amp;%20ESTIMATE\Budget\Cost%20Estimate%2002.03.2013\02%20C-IN\03%20from%20Plumbing%20MKG\20%202013-01-11%20Tender%20Estimate%20rev\9_KRISTAL%20COURT%20(B9)%20-%20BILL%20OF%20QUANTITIE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K:\Backup\T\C\T&amp;T1162\F\Lee\Users\Mccafmik\Usr\Home\Keep\Cdrom\Model_A\Model_A1\A1-mod-w.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J:\Printing\&#160;\Users\PShinde.GPL.000\AppData\Local\Microsoft\Windows\Temporary%20Internet%20Files\Content.Outlook\FQ5BH3JQ\SAKAL%20CHARITY\Comaparative%20statement\Comparative-3-05-04.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G:\&#160;\Users\PShinde.GPL.000\AppData\Local\Microsoft\Windows\Temporary%20Internet%20Files\Content.Outlook\FQ5BH3JQ\SAKAL%20CHARITY\Comaparative%20statement\Comparative-3-05-0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Planning\C\WINDOWS\Desktop\JUNE%202003%20bills\2B_JUNE%202K3.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K:\Documents%20and%20Settings\amit.goel\Local%20Settings\Temporary%20Internet%20Files\OLK62\Site%20Status%20Report_Chennai_10%2010%202009%20(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J:\Printing\GDCL\Billing\RA\RA-04\BH%20&amp;%20GH\SAKAL%20CHARITY\Comaparative%20statement\Comparative-3-05-04.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J:\GDCL\Billing\RA\RA-04\BH%20&amp;%20GH\SAKAL%20CHARITY\Comaparative%20statement\Comparative-3-05-04.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J:\Printing\&#160;\Lon\CM\QS12772\Risk\BurlDanes_NewRiskRegister0903.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G:\&#160;\Lon\CM\QS12772\Risk\BurlDanes_NewRiskRegister0903.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Sailesh\C\sp_RO\Banglore\barc_kalpakkam\Final_appd_PSE.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ttrmtlon.turntown.com/Documents%20and%20Settings/ead/Local%20Settings/Temporary%20Internet%20Files/OLK22F/LON/QS/I46001/REPORT/COST/CASHFL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N:\ELECT\Calculation\Battery%20&amp;%20Battery%20charger\REV%20R1\potablwater.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J:\Printing\&#160;\MAHINDRA-WORLD-SCHOOL-CHENNAI\MEASUREMENT%20SHEET\measurements%20as%20per%20revised%20drawings\03.03.07-revised%20measurements\SAKAL%20CHARITY\Comaparative%20statement\Comparative-3-05-0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G:\&#160;\MAHINDRA-WORLD-SCHOOL-CHENNAI\MEASUREMENT%20SHEET\measurements%20as%20per%20revised%20drawings\03.03.07-revised%20measurements\SAKAL%20CHARITY\Comaparative%20statement\Comparative-3-05-04.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YSL\&#38609;&#24037;&#20107;\&#19977;&#20117;&#20303;&#21451;&#35211;&#31309;&#20181;&#20107;\&#20013;&#22269;&#27193;&#33026;&#12467;&#12531;&#12497;&#12454;&#12531;&#12489;&#24037;&#22580;&#26032;&#31689;&#24037;&#20107;&#65288;2003.11.3)\WINDOWS\TEMP\&#35211;&#3130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ordelia\Documents%20and%20Settings\kevinh\My%20Documents\V2%20PMP5FY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LONSRV01\Data\LON\QS\I46001\REPORT\COST\CASHFL1.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Edrcserver1\design\user\Cement\KVPgroup\E-Kvp\KVP-Engrs\PPRM-Housing\Namakkal%20Housing\School\T1037%20Entire%20School.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J:\Printing\&#160;\Users\suman.majumder.GPL\AppData\Local\Microsoft\Windows\Temporary%20Internet%20Files\Content.Outlook\0JY5LUH7\I1204-AGHA-KHAN\WORKING\RATE-ANALYSIS-05-05-0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G:\&#160;\Users\suman.majumder.GPL\AppData\Local\Microsoft\Windows\Temporary%20Internet%20Files\Content.Outlook\0JY5LUH7\I1204-AGHA-KHAN\WORKING\RATE-ANALYSIS-05-05-0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Win2kserver\e\WINDOWS\Temporary%20Internet%20Files\Content.IE5\01EVKTEN\Hewitt%20-unitechworld-%20PE.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EDSRV01\Data\LEE\QS\LCC\MODEL%2025.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KAIGAIWS17\kaigai\&#19977;&#20117;&#20303;&#21451;&#35211;&#31309;&#20181;&#20107;\M&#19977;&#20117;&#21270;&#23398;&#20013;&#23665;&#12467;&#12531;&#12497;&#12454;&#12531;&#12489;&#24037;&#22580;&#65288;2004.04.08)\&#26481;&#33437;&#27231;&#26800;&#39135;&#22530;&#26847;\WINDOWS\Temporary%20Internet%20Files\Content.IE5\E1B6EGHI\030526_itikou_&#38651;&#27671;&#35211;&#31309;V2.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GDCL/Billing/1.RA/2.Submitted/1.Boys%20&amp;%20Girls%20Hostel/Final%20Bill-GDCL-Aug-2017/Final%20Bill_TU_GDCL_Boys%20&amp;%20Girls%20Hostel-2017.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nal%20Bill/RA-19%20(After%20Release%20Part%20Rate)/RA-19%20GDCL%20REV..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J:\GDCL\Billing\RA\RA-06\GDCL-RA6-BH&amp;GH\2.RA-06-AUG-TU-GDC%20(BH&amp;GH).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J:\GDCL\Store\Cement%20o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書"/>
      <sheetName val="電気設備表"/>
      <sheetName val="ﾒｰｶｰﾘｽﾄ"/>
      <sheetName val="建築依頼事項"/>
      <sheetName val="別途工事"/>
      <sheetName val="030710"/>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sheetName val="Type-B-1.5 BHK budget"/>
      <sheetName val="Annexture 1 consultant"/>
      <sheetName val="Annexure 2 Civil Work "/>
      <sheetName val="Annexure 3 Finishing Work "/>
      <sheetName val="Annexture 4 services"/>
      <sheetName val="services working"/>
      <sheetName val="Electrical"/>
      <sheetName val="Plumbing quantity."/>
      <sheetName val="CP Fittings 2 BHK "/>
      <sheetName val="FA PA"/>
      <sheetName val="Material List "/>
      <sheetName val="Labour Rate "/>
      <sheetName val="(M+L)"/>
      <sheetName val="Summary"/>
      <sheetName val="Sum-Flats"/>
      <sheetName val="Flooring,DADO"/>
      <sheetName val="Carpentry work"/>
      <sheetName val="B.W"/>
      <sheetName val="Single coat plas"/>
      <sheetName val="External plaster"/>
      <sheetName val="Water proof"/>
      <sheetName val="Fabrication "/>
      <sheetName val="Skirting"/>
      <sheetName val="Gypsum"/>
      <sheetName val="Alumi.win"/>
      <sheetName val="Sills"/>
      <sheetName val="Putty"/>
      <sheetName val="False ceiling"/>
      <sheetName val="Guidelines"/>
      <sheetName val="Auto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C4" t="str">
            <v>Ready Mix Concrete M - 15</v>
          </cell>
          <cell r="M4" t="str">
            <v>L</v>
          </cell>
        </row>
        <row r="5">
          <cell r="C5" t="str">
            <v>Ready Mix Concrete M - 20</v>
          </cell>
          <cell r="M5" t="str">
            <v>M+L</v>
          </cell>
        </row>
        <row r="6">
          <cell r="C6" t="str">
            <v>Ready Mix Concrete M - 25</v>
          </cell>
        </row>
        <row r="7">
          <cell r="C7" t="str">
            <v>Ready Mix Concrete M - 30</v>
          </cell>
        </row>
        <row r="8">
          <cell r="C8" t="str">
            <v>Ready Mix Concrete M - 35</v>
          </cell>
        </row>
        <row r="9">
          <cell r="C9" t="str">
            <v>Ready Mix Concrete M - 40</v>
          </cell>
        </row>
        <row r="10">
          <cell r="C10" t="str">
            <v>Ready Mix Concrete M - 50</v>
          </cell>
        </row>
        <row r="11">
          <cell r="C11" t="str">
            <v>Cement OPC</v>
          </cell>
        </row>
        <row r="12">
          <cell r="C12" t="str">
            <v>Cement PPC</v>
          </cell>
        </row>
        <row r="13">
          <cell r="C13" t="str">
            <v>Cement Slag</v>
          </cell>
        </row>
        <row r="14">
          <cell r="C14" t="str">
            <v>Cement White</v>
          </cell>
        </row>
        <row r="15">
          <cell r="C15" t="str">
            <v>River sand</v>
          </cell>
        </row>
        <row r="16">
          <cell r="C16" t="str">
            <v>Silpoz (with fly ash)</v>
          </cell>
        </row>
        <row r="17">
          <cell r="C17" t="str">
            <v>Silpoz (without fly ash)</v>
          </cell>
        </row>
        <row r="18">
          <cell r="C18" t="str">
            <v>Miscllaneous viz mesh, etc</v>
          </cell>
        </row>
        <row r="19">
          <cell r="C19" t="str">
            <v>Red Soil</v>
          </cell>
        </row>
        <row r="20">
          <cell r="C20" t="str">
            <v>Murrum</v>
          </cell>
        </row>
        <row r="21">
          <cell r="C21" t="str">
            <v>Rubble</v>
          </cell>
        </row>
        <row r="22">
          <cell r="C22" t="str">
            <v>Metal I</v>
          </cell>
        </row>
        <row r="23">
          <cell r="C23" t="str">
            <v>Metal ii</v>
          </cell>
        </row>
        <row r="24">
          <cell r="C24" t="str">
            <v>Metal Iii (Kapchi)</v>
          </cell>
        </row>
        <row r="25">
          <cell r="C25" t="str">
            <v>Metal Iv (Kapchi)</v>
          </cell>
        </row>
        <row r="26">
          <cell r="C26" t="str">
            <v>Fly Ash</v>
          </cell>
        </row>
        <row r="27">
          <cell r="C27" t="str">
            <v>Fly Ash Superpozz</v>
          </cell>
        </row>
        <row r="28">
          <cell r="C28" t="str">
            <v>Steel Fe-415: 16Mm</v>
          </cell>
        </row>
        <row r="29">
          <cell r="C29" t="str">
            <v>Steel Fe-500: 16Mm</v>
          </cell>
        </row>
        <row r="30">
          <cell r="C30" t="str">
            <v>Binding Wire Gi 18 Swg</v>
          </cell>
        </row>
        <row r="31">
          <cell r="C31" t="str">
            <v>Binding Wire Ms 18 Swg</v>
          </cell>
        </row>
        <row r="32">
          <cell r="C32" t="str">
            <v>Cover Block Column 40Mm</v>
          </cell>
        </row>
        <row r="33">
          <cell r="C33" t="str">
            <v>Cover Block Column 30Mm</v>
          </cell>
        </row>
        <row r="34">
          <cell r="C34" t="str">
            <v>Cover Block Beam Bottom 40Mm</v>
          </cell>
        </row>
        <row r="35">
          <cell r="C35" t="str">
            <v>Cover Block Beam Side 25Mm</v>
          </cell>
        </row>
        <row r="36">
          <cell r="C36" t="str">
            <v>Cover Block Slab 25Mm</v>
          </cell>
        </row>
        <row r="37">
          <cell r="C37" t="str">
            <v>Stone Primer</v>
          </cell>
        </row>
        <row r="38">
          <cell r="C38" t="str">
            <v>Bricks 4 Inch</v>
          </cell>
        </row>
        <row r="39">
          <cell r="C39" t="str">
            <v>Bricks 6 Inch</v>
          </cell>
        </row>
        <row r="40">
          <cell r="C40" t="str">
            <v>Bricks Bats</v>
          </cell>
        </row>
        <row r="41">
          <cell r="C41" t="str">
            <v>Block Broken</v>
          </cell>
        </row>
        <row r="42">
          <cell r="C42" t="str">
            <v>Block Hollow 4 Inch (390X190X90)</v>
          </cell>
        </row>
        <row r="43">
          <cell r="C43" t="str">
            <v>Block Hollow 5 Inch (390X190X110)</v>
          </cell>
        </row>
        <row r="44">
          <cell r="C44" t="str">
            <v>Block Hollow 6 Inch (390X190X140)</v>
          </cell>
        </row>
        <row r="45">
          <cell r="C45" t="str">
            <v>Block Hollow 8 Inch (390X190X190)</v>
          </cell>
        </row>
        <row r="46">
          <cell r="C46" t="str">
            <v>Block Hollow 9 inch</v>
          </cell>
        </row>
        <row r="47">
          <cell r="C47" t="str">
            <v>Block Light Weight 625X240X150</v>
          </cell>
        </row>
        <row r="48">
          <cell r="C48" t="str">
            <v>Block Light Weight 625X240X100</v>
          </cell>
        </row>
        <row r="49">
          <cell r="C49" t="str">
            <v>Block Light Weight 625X240X230</v>
          </cell>
        </row>
        <row r="50">
          <cell r="C50" t="str">
            <v>Block Light Weight 600X250X150</v>
          </cell>
        </row>
        <row r="51">
          <cell r="C51" t="str">
            <v>Block Light Weight 600X250X225</v>
          </cell>
        </row>
        <row r="52">
          <cell r="C52" t="str">
            <v>Block Light Weight 600X300X125</v>
          </cell>
        </row>
        <row r="53">
          <cell r="C53" t="str">
            <v>Block Light Weight 600X300X150</v>
          </cell>
        </row>
        <row r="54">
          <cell r="C54" t="str">
            <v>Block Solid 4 Inch (390X190X90)</v>
          </cell>
        </row>
        <row r="55">
          <cell r="C55" t="str">
            <v>Block Solid 5 Inch (390X190X110)</v>
          </cell>
        </row>
        <row r="56">
          <cell r="C56" t="str">
            <v>Block Solid 6 Inch (390X190X140)</v>
          </cell>
        </row>
        <row r="57">
          <cell r="C57" t="str">
            <v>Block Solid 8 Inch (390X190X190)</v>
          </cell>
        </row>
        <row r="58">
          <cell r="C58" t="str">
            <v xml:space="preserve">Pediproof LW </v>
          </cell>
        </row>
        <row r="59">
          <cell r="C59" t="str">
            <v>India Gypsum Elite</v>
          </cell>
        </row>
        <row r="60">
          <cell r="C60" t="str">
            <v>Bonding agent for Gypsum work</v>
          </cell>
        </row>
        <row r="61">
          <cell r="C61" t="str">
            <v xml:space="preserve">Vitrified; 600 mm x 600 mm </v>
          </cell>
        </row>
        <row r="62">
          <cell r="C62" t="str">
            <v>Anti skid Matt Finish</v>
          </cell>
        </row>
        <row r="63">
          <cell r="C63" t="str">
            <v>Wooden effect Vitrified tile</v>
          </cell>
        </row>
        <row r="64">
          <cell r="C64" t="str">
            <v>Ceramic; Kajaria; 200 mm x 200 mm</v>
          </cell>
        </row>
        <row r="65">
          <cell r="C65" t="str">
            <v>Ceramic Tiles low quality</v>
          </cell>
        </row>
        <row r="66">
          <cell r="C66" t="str">
            <v>Chequered Tiles; 300 mm x 300 mm x 30mm (Grey)</v>
          </cell>
        </row>
        <row r="67">
          <cell r="C67" t="str">
            <v>Chequered Tiles; 300 mm x 300 mm x 30mm (Yellow)</v>
          </cell>
        </row>
        <row r="68">
          <cell r="C68" t="str">
            <v>Chequered Tiles; 250 mm x 250 mm x 25mm (Grey)</v>
          </cell>
        </row>
        <row r="69">
          <cell r="C69" t="str">
            <v>Chequered Tiles; 250 mm x 250 mm x 25mm (Yellow)</v>
          </cell>
        </row>
        <row r="70">
          <cell r="C70" t="str">
            <v>Pavit; 100mm x 100 mm x 12 mm (Code: X191)</v>
          </cell>
        </row>
        <row r="71">
          <cell r="C71" t="str">
            <v>Swimming Pool Tiles; Palladio; Brillante Series</v>
          </cell>
        </row>
        <row r="72">
          <cell r="C72" t="str">
            <v>Paver Blocks; Steel Grey 6" x 6" x 60mm</v>
          </cell>
        </row>
        <row r="73">
          <cell r="C73" t="str">
            <v>Paver Blocks; Light Grey 6" x 6" x 60mm</v>
          </cell>
        </row>
        <row r="74">
          <cell r="C74" t="str">
            <v>Italian Marble; Black Marquinia; 8 feet x 4 feet</v>
          </cell>
        </row>
        <row r="75">
          <cell r="C75" t="str">
            <v>Italian Marble; Florentine Beige; 8 feet x 4 feet</v>
          </cell>
        </row>
        <row r="76">
          <cell r="C76" t="str">
            <v>Italian Marble; Ita Gold; 8 feet x 4 feet</v>
          </cell>
        </row>
        <row r="77">
          <cell r="C77" t="str">
            <v>Italian Marble; Italian  French Brown; 8 feet x 4 feet</v>
          </cell>
        </row>
        <row r="78">
          <cell r="C78" t="str">
            <v>Italian Marble; Italian Bottochino; 8 feet x 4 feet</v>
          </cell>
        </row>
        <row r="79">
          <cell r="C79" t="str">
            <v>Italian Marble; Italian Classic Beige; 8 feet x 4 feet, 18mm thick</v>
          </cell>
        </row>
        <row r="80">
          <cell r="C80" t="str">
            <v>Italian Marble; Italian Light Impredor; 8 feet x 4 feet</v>
          </cell>
        </row>
        <row r="81">
          <cell r="C81" t="str">
            <v>Italian Marble; Italian Silver Travertino; 8 feet x 4 feet</v>
          </cell>
        </row>
        <row r="82">
          <cell r="C82" t="str">
            <v>Italian Marble; Italian Venetino; 8 feet x 4 feet</v>
          </cell>
        </row>
        <row r="83">
          <cell r="C83" t="str">
            <v>Italian Marble; Dark Empredor (Slab); 8 feet x 4 feet</v>
          </cell>
        </row>
        <row r="84">
          <cell r="C84" t="str">
            <v>Italian Marble; Grey William (Slab); 8 feet x 4 feet</v>
          </cell>
        </row>
        <row r="85">
          <cell r="C85" t="str">
            <v>Italian Marble; Italian  Serpejente; 8 feet x 4 feet</v>
          </cell>
        </row>
        <row r="86">
          <cell r="C86" t="str">
            <v>Italian Marble; Noche Travertino; 8 feet x 4 feet</v>
          </cell>
        </row>
        <row r="87">
          <cell r="C87" t="str">
            <v>Italian Marble; Satavario; 8 feet x 4 feet</v>
          </cell>
        </row>
        <row r="88">
          <cell r="C88" t="str">
            <v>Italian Marble; Cream Travertino; 8 feet x 4 feet</v>
          </cell>
        </row>
        <row r="89">
          <cell r="C89" t="str">
            <v>Italian Marble; Irish Brown Italian Marble; 8 feet x 4 feet</v>
          </cell>
        </row>
        <row r="90">
          <cell r="C90" t="str">
            <v>Italian Marble; Beige Travertino With Filling; 8 feet x 4 feet</v>
          </cell>
        </row>
        <row r="91">
          <cell r="C91" t="str">
            <v>Italian Marble; Red Travertine; 8 feet x 4 feet</v>
          </cell>
        </row>
        <row r="92">
          <cell r="C92" t="str">
            <v>Italian Marble; Sicilia; 8 feet x 4 feet</v>
          </cell>
        </row>
        <row r="93">
          <cell r="C93" t="str">
            <v>Italian Marble; Silver Travertino; 8 feet x 4 feet</v>
          </cell>
        </row>
        <row r="94">
          <cell r="C94" t="str">
            <v>Italian Marble; Antique Beige; 8 feet x 4 feet</v>
          </cell>
        </row>
        <row r="95">
          <cell r="C95" t="str">
            <v>Italian Marble; Venatino; 8 feet x 4 feet</v>
          </cell>
        </row>
        <row r="96">
          <cell r="C96" t="str">
            <v>Italian Marble; Bianco Cristello-S-128; 10 feet x 4 feet, 12mm</v>
          </cell>
        </row>
        <row r="97">
          <cell r="C97" t="str">
            <v>Italian Marble; Bianco Cristello-S-128; 10 feet x 4 feet, 14mm</v>
          </cell>
        </row>
        <row r="98">
          <cell r="C98" t="str">
            <v xml:space="preserve">Aggelomerated Marble </v>
          </cell>
        </row>
        <row r="99">
          <cell r="C99" t="str">
            <v>Marbital flooring</v>
          </cell>
        </row>
        <row r="100">
          <cell r="C100" t="str">
            <v>Design Marble (combination of Italian/Agglomerate/stone)</v>
          </cell>
        </row>
        <row r="101">
          <cell r="C101" t="str">
            <v>Italian Marble; Agglomerated Lilly; 10 feet x 4 feet - 14mm</v>
          </cell>
        </row>
        <row r="102">
          <cell r="C102" t="str">
            <v>Italian Marble; Agglomerated Lilly; 10 feet x 4 feet - 12mm</v>
          </cell>
        </row>
        <row r="103">
          <cell r="C103" t="str">
            <v>Italian Marble; Agglomerated Tyna ; 10 feet x 4 feet - 12mm</v>
          </cell>
        </row>
        <row r="104">
          <cell r="C104" t="str">
            <v>Italian Marble; Agglomerated Tyna ; 10 feet x 4 feet - 16mm</v>
          </cell>
        </row>
        <row r="105">
          <cell r="C105" t="str">
            <v>Italian Marble; Artificial - Blue Sapphire; 10 feet x 4 feet - 12mm</v>
          </cell>
        </row>
        <row r="106">
          <cell r="C106" t="str">
            <v>Italian Marble; Artificial - Essel Brown; 10 feet x 4 feet - 12mm</v>
          </cell>
        </row>
        <row r="107">
          <cell r="C107" t="str">
            <v>Italian Marble; Artificial - Rover Nymphea; 10 feet x 4 feet, 12mm</v>
          </cell>
        </row>
        <row r="108">
          <cell r="C108" t="str">
            <v>Italian Marble; Artificial - Rover Nymphea; 10 feet x 4 feet, 16mm</v>
          </cell>
        </row>
        <row r="109">
          <cell r="C109" t="str">
            <v>Italian Marble; Artificial - Rover White Cliff.; 10 feet x 4 feet, 12mm</v>
          </cell>
        </row>
        <row r="110">
          <cell r="C110" t="str">
            <v>Italian Marble; Artificial - Rover White Cliff.; 10 feet x 4 feet, 16mm</v>
          </cell>
        </row>
        <row r="111">
          <cell r="C111" t="str">
            <v>Italian Marble; Agglomerate Braga; 10 feet x 4 feet - 12mm</v>
          </cell>
        </row>
        <row r="112">
          <cell r="C112" t="str">
            <v>Italian Marble; Agglomerate Braga; 10 feet x 4 feet - 16mm</v>
          </cell>
        </row>
        <row r="113">
          <cell r="C113" t="str">
            <v>Italian Marble; Aglomerate Porto; 10 feet x 4 feet - 12mm</v>
          </cell>
        </row>
        <row r="114">
          <cell r="C114" t="str">
            <v>Italian Marble; Aglomerate Porto; 10 feet x 4 feet - 16mm</v>
          </cell>
        </row>
        <row r="115">
          <cell r="C115" t="str">
            <v>Italian Marble; Crystal Marble; 10 feet x 4 feet</v>
          </cell>
        </row>
        <row r="116">
          <cell r="C116" t="str">
            <v>Indian Marble; White Marble (As per cut size)</v>
          </cell>
        </row>
        <row r="117">
          <cell r="C117" t="str">
            <v>Indian Marble; Green Baroda (As per cut size)</v>
          </cell>
        </row>
        <row r="118">
          <cell r="C118" t="str">
            <v>Indian Marble; Granite Ikon Brown (As per cut size)</v>
          </cell>
        </row>
        <row r="119">
          <cell r="C119" t="str">
            <v>Indian Marble; Jet Black Granite (As per cut size)</v>
          </cell>
        </row>
        <row r="120">
          <cell r="C120" t="str">
            <v>Indian Marble; Telephone Black (As per cut size)</v>
          </cell>
        </row>
        <row r="121">
          <cell r="C121" t="str">
            <v>Indian Marble; Flamed Black Granite (As per cut size)</v>
          </cell>
        </row>
        <row r="122">
          <cell r="C122" t="str">
            <v>Indian Marble; Raw Silk Granite (As per cut size)</v>
          </cell>
        </row>
        <row r="123">
          <cell r="C123" t="str">
            <v>Indian Marble; Cuddappa Stone (polished) (As per cut size)</v>
          </cell>
        </row>
        <row r="124">
          <cell r="C124" t="str">
            <v>Indian Marble; Cuddappa Stone (unpolished) (As per cut size)</v>
          </cell>
        </row>
        <row r="125">
          <cell r="C125" t="str">
            <v>Cement tiles</v>
          </cell>
        </row>
        <row r="126">
          <cell r="C126" t="str">
            <v>Kota Stone 2' x 2'</v>
          </cell>
        </row>
        <row r="127">
          <cell r="C127" t="str">
            <v>Indian Marble; Kota Stone for 5' &amp; above</v>
          </cell>
        </row>
        <row r="128">
          <cell r="C128" t="str">
            <v>China Mosaic Chips</v>
          </cell>
        </row>
        <row r="129">
          <cell r="C129" t="str">
            <v>Enginnered wood Flooring</v>
          </cell>
        </row>
        <row r="130">
          <cell r="C130" t="str">
            <v>Laminated Wooden Flooring</v>
          </cell>
        </row>
        <row r="131">
          <cell r="C131" t="str">
            <v>Teak Wood; Section 5" x 2.1/2"</v>
          </cell>
        </row>
        <row r="134">
          <cell r="C134" t="str">
            <v>5" x 3" x 3mm; Hinges -- Magnum</v>
          </cell>
        </row>
        <row r="135">
          <cell r="C135" t="str">
            <v>4" x 3" x 3mm; Hinges -- Magnum</v>
          </cell>
        </row>
        <row r="136">
          <cell r="C136" t="str">
            <v xml:space="preserve">D Handle - 12" -- Magnum </v>
          </cell>
        </row>
        <row r="137">
          <cell r="C137" t="str">
            <v>Night Latch -- Magnum</v>
          </cell>
        </row>
        <row r="138">
          <cell r="C138" t="str">
            <v>Mortise handle -- Magnum</v>
          </cell>
        </row>
        <row r="139">
          <cell r="C139" t="str">
            <v>Mortise Lock -- Magnum</v>
          </cell>
        </row>
        <row r="140">
          <cell r="C140" t="str">
            <v>Door Stopper - Magnum</v>
          </cell>
        </row>
        <row r="141">
          <cell r="C141" t="str">
            <v>Peep Hole - magnum</v>
          </cell>
        </row>
        <row r="142">
          <cell r="C142" t="str">
            <v>Tower Bolt 8" - Magnum</v>
          </cell>
        </row>
        <row r="143">
          <cell r="C143" t="str">
            <v>Safety Chain</v>
          </cell>
        </row>
        <row r="144">
          <cell r="C144" t="str">
            <v>Door Closer - Dorset</v>
          </cell>
        </row>
        <row r="145">
          <cell r="C145" t="str">
            <v>Dead Lock</v>
          </cell>
        </row>
        <row r="146">
          <cell r="C146" t="str">
            <v>100 KVA</v>
          </cell>
        </row>
        <row r="147">
          <cell r="C147" t="str">
            <v>180 KVA</v>
          </cell>
        </row>
        <row r="148">
          <cell r="C148" t="str">
            <v>250 KVA</v>
          </cell>
        </row>
        <row r="149">
          <cell r="C149" t="str">
            <v>320 KVA</v>
          </cell>
        </row>
        <row r="150">
          <cell r="C150" t="str">
            <v>400 KVA</v>
          </cell>
        </row>
        <row r="151">
          <cell r="C151" t="str">
            <v>500 KVA</v>
          </cell>
        </row>
        <row r="152">
          <cell r="C152" t="str">
            <v>1000 KVA</v>
          </cell>
        </row>
        <row r="153">
          <cell r="C153" t="str">
            <v>1 Ton</v>
          </cell>
        </row>
        <row r="154">
          <cell r="C154" t="str">
            <v>1.5 Ton</v>
          </cell>
        </row>
        <row r="155">
          <cell r="C155" t="str">
            <v>2 Ton</v>
          </cell>
        </row>
        <row r="156">
          <cell r="C156" t="str">
            <v>1.5 ton</v>
          </cell>
        </row>
        <row r="157">
          <cell r="C157" t="str">
            <v>Mitsubishi: No. of Stops: 13, Speed: 1 Metre/Sec; Load: 10</v>
          </cell>
        </row>
        <row r="158">
          <cell r="C158" t="str">
            <v>Mitsubishi: No. of Stops: 17, Speed: 1 Metre/Sec; Load: 10</v>
          </cell>
        </row>
        <row r="159">
          <cell r="C159" t="str">
            <v>Mitsubishi: No. of Stops: 27, Speed: 1.5 Metre/Sec; Load: 13</v>
          </cell>
        </row>
        <row r="160">
          <cell r="C160" t="str">
            <v>Mitsubishi: No. of Stops: 40, Speed: 2.5 Metre/Sec; Load: 20</v>
          </cell>
        </row>
        <row r="161">
          <cell r="C161" t="str">
            <v>Passenger Lift 13 passenger load @ 2.5 MPS, 22 Stops</v>
          </cell>
        </row>
        <row r="162">
          <cell r="C162" t="str">
            <v>Stretcher Lift 15 Passenger Load @ 2.5 MPS, 22 Stops</v>
          </cell>
        </row>
      </sheetData>
      <sheetData sheetId="12" refreshError="1">
        <row r="4">
          <cell r="B4" t="str">
            <v>Labour For Civil Work</v>
          </cell>
        </row>
        <row r="5">
          <cell r="B5" t="str">
            <v>Excavation in Soft Soil</v>
          </cell>
        </row>
        <row r="6">
          <cell r="B6" t="str">
            <v>Excavation in Hard rock</v>
          </cell>
        </row>
        <row r="7">
          <cell r="B7" t="str">
            <v>Core Cutting</v>
          </cell>
        </row>
        <row r="10">
          <cell r="B10" t="str">
            <v>Labour for IPS</v>
          </cell>
        </row>
        <row r="11">
          <cell r="B11" t="str">
            <v>Labour for Marble Flooring</v>
          </cell>
        </row>
        <row r="12">
          <cell r="B12" t="str">
            <v>Labour for Marble Polishing</v>
          </cell>
        </row>
        <row r="13">
          <cell r="B13" t="str">
            <v>Labour for Agglomerate Flooring</v>
          </cell>
        </row>
        <row r="14">
          <cell r="B14" t="str">
            <v>Labour for Vitrified Tile Flooring</v>
          </cell>
        </row>
        <row r="15">
          <cell r="B15" t="str">
            <v>Labour for Marbital Tile Flooring</v>
          </cell>
        </row>
        <row r="16">
          <cell r="B16" t="str">
            <v>Labour for Cement tile Flooring</v>
          </cell>
        </row>
        <row r="17">
          <cell r="B17" t="str">
            <v>Labour for Stone Flooring</v>
          </cell>
        </row>
        <row r="18">
          <cell r="B18" t="str">
            <v>Labour for Marble Skirting</v>
          </cell>
        </row>
        <row r="19">
          <cell r="B19" t="str">
            <v>Labour for Vitrified Tile Skirting</v>
          </cell>
        </row>
        <row r="20">
          <cell r="B20" t="str">
            <v>Labour for Marbital Tile Skirting</v>
          </cell>
        </row>
        <row r="21">
          <cell r="B21" t="str">
            <v>Labour for Stone Skirting</v>
          </cell>
        </row>
        <row r="22">
          <cell r="B22" t="str">
            <v>Labour for Marble Dado</v>
          </cell>
        </row>
        <row r="23">
          <cell r="B23" t="str">
            <v>Labour for Agglomerate Dado</v>
          </cell>
        </row>
        <row r="24">
          <cell r="B24" t="str">
            <v>Labour for Vitrified Tile Dado</v>
          </cell>
        </row>
        <row r="25">
          <cell r="B25" t="str">
            <v>Labour for Stone dado</v>
          </cell>
        </row>
        <row r="26">
          <cell r="B26" t="str">
            <v>Labour for Window Cill</v>
          </cell>
        </row>
        <row r="27">
          <cell r="B27" t="str">
            <v>Labour for Threshold</v>
          </cell>
        </row>
        <row r="28">
          <cell r="B28" t="str">
            <v>Labour for Champher</v>
          </cell>
        </row>
        <row r="29">
          <cell r="B29" t="str">
            <v>Labour for Rounding</v>
          </cell>
        </row>
        <row r="30">
          <cell r="B30" t="str">
            <v>Labour for China Mosaic Flooring</v>
          </cell>
        </row>
        <row r="31">
          <cell r="B31" t="str">
            <v>Labour for Counter Platform</v>
          </cell>
        </row>
        <row r="32">
          <cell r="B32" t="str">
            <v>Labour for Fixing accessories to main Door</v>
          </cell>
        </row>
        <row r="33">
          <cell r="B33" t="str">
            <v>Labour for Fixing accessories to other Door</v>
          </cell>
        </row>
        <row r="34">
          <cell r="B34" t="str">
            <v>Labour for Wooden false Ceiling</v>
          </cell>
        </row>
        <row r="35">
          <cell r="B35" t="str">
            <v>Labour for Ceramic Flooring</v>
          </cell>
        </row>
        <row r="36">
          <cell r="B36" t="str">
            <v>Labour for stone polishing</v>
          </cell>
        </row>
        <row r="37">
          <cell r="B37" t="str">
            <v>Labour for Gypsum work</v>
          </cell>
        </row>
        <row r="38">
          <cell r="B38" t="str">
            <v>L36</v>
          </cell>
        </row>
        <row r="39">
          <cell r="B39" t="str">
            <v>L37</v>
          </cell>
        </row>
        <row r="40">
          <cell r="B40" t="str">
            <v>L38</v>
          </cell>
        </row>
        <row r="41">
          <cell r="B41" t="str">
            <v>L39</v>
          </cell>
        </row>
        <row r="42">
          <cell r="B42" t="str">
            <v>L40</v>
          </cell>
        </row>
        <row r="43">
          <cell r="B43" t="str">
            <v>L41</v>
          </cell>
        </row>
        <row r="44">
          <cell r="B44" t="str">
            <v>L42</v>
          </cell>
        </row>
        <row r="45">
          <cell r="B45" t="str">
            <v>L43</v>
          </cell>
        </row>
        <row r="46">
          <cell r="B46" t="str">
            <v>L44</v>
          </cell>
        </row>
        <row r="47">
          <cell r="B47" t="str">
            <v>L45</v>
          </cell>
        </row>
        <row r="48">
          <cell r="B48" t="str">
            <v>L46</v>
          </cell>
        </row>
      </sheetData>
      <sheetData sheetId="13" refreshError="1">
        <row r="4">
          <cell r="B4" t="str">
            <v>Engineered wood Deck Flooring</v>
          </cell>
        </row>
        <row r="5">
          <cell r="B5" t="str">
            <v xml:space="preserve">Laminated Wooden Flooring; </v>
          </cell>
        </row>
        <row r="6">
          <cell r="B6" t="str">
            <v>Chemical Waterproofing</v>
          </cell>
        </row>
        <row r="7">
          <cell r="B7" t="str">
            <v>Carpet</v>
          </cell>
        </row>
        <row r="8">
          <cell r="B8" t="str">
            <v>Gymnsium Flooring</v>
          </cell>
        </row>
        <row r="9">
          <cell r="B9" t="str">
            <v>Gypsum work</v>
          </cell>
        </row>
        <row r="10">
          <cell r="B10" t="str">
            <v xml:space="preserve">Glass Mosaic </v>
          </cell>
        </row>
        <row r="11">
          <cell r="B11" t="str">
            <v>Toilet Waterproofing including waterproofing Compound</v>
          </cell>
        </row>
        <row r="12">
          <cell r="B12" t="str">
            <v>Canopy</v>
          </cell>
        </row>
        <row r="13">
          <cell r="B13" t="str">
            <v>China Chip fixing</v>
          </cell>
        </row>
        <row r="14">
          <cell r="B14" t="str">
            <v>Gypsum False Ceiling</v>
          </cell>
        </row>
        <row r="15">
          <cell r="B15" t="str">
            <v>Bison board false ceiling with trap door</v>
          </cell>
        </row>
        <row r="16">
          <cell r="B16" t="str">
            <v>Composite False ceiling</v>
          </cell>
        </row>
        <row r="17">
          <cell r="B17" t="str">
            <v>Wooden False Ceiling</v>
          </cell>
        </row>
        <row r="18">
          <cell r="B18" t="str">
            <v>Tremix</v>
          </cell>
        </row>
        <row r="19">
          <cell r="B19" t="str">
            <v>Plastic Emulsion Paint</v>
          </cell>
        </row>
        <row r="20">
          <cell r="B20" t="str">
            <v>Lustre Paint</v>
          </cell>
        </row>
        <row r="21">
          <cell r="B21" t="str">
            <v>Semi Acrylic paint</v>
          </cell>
        </row>
        <row r="22">
          <cell r="B22" t="str">
            <v>Enamel Paint</v>
          </cell>
        </row>
        <row r="23">
          <cell r="B23" t="str">
            <v>OBD</v>
          </cell>
        </row>
        <row r="24">
          <cell r="B24" t="str">
            <v>White Wash</v>
          </cell>
        </row>
        <row r="25">
          <cell r="B25" t="str">
            <v>Cement paint</v>
          </cell>
        </row>
        <row r="26">
          <cell r="B26" t="str">
            <v>Renova Textured coating</v>
          </cell>
        </row>
        <row r="27">
          <cell r="B27" t="str">
            <v>M.S Hand Railing for Staircase</v>
          </cell>
        </row>
        <row r="28">
          <cell r="B28" t="str">
            <v>M.S railing for Utility Area</v>
          </cell>
        </row>
        <row r="29">
          <cell r="B29" t="str">
            <v xml:space="preserve">S.S. Railing for Deck </v>
          </cell>
        </row>
        <row r="30">
          <cell r="B30" t="str">
            <v>S.S. Railing for Windows</v>
          </cell>
        </row>
        <row r="31">
          <cell r="B31" t="str">
            <v>Aluminium Windows</v>
          </cell>
        </row>
        <row r="32">
          <cell r="B32" t="str">
            <v>Aluminium Structural Glazing</v>
          </cell>
        </row>
        <row r="33">
          <cell r="B33" t="str">
            <v>Glass Main Doors with patch Fittings</v>
          </cell>
        </row>
        <row r="34">
          <cell r="B34" t="str">
            <v>ACP Cladding</v>
          </cell>
        </row>
        <row r="35">
          <cell r="B35" t="str">
            <v>Glazed partitions</v>
          </cell>
        </row>
        <row r="36">
          <cell r="B36" t="str">
            <v>Toilet partitions</v>
          </cell>
        </row>
        <row r="37">
          <cell r="B37" t="str">
            <v>Aluminium Sloping Roof</v>
          </cell>
        </row>
        <row r="38">
          <cell r="B38" t="str">
            <v>Aluminium louvers</v>
          </cell>
        </row>
        <row r="39">
          <cell r="B39" t="str">
            <v>Aluminium Features to Elevation</v>
          </cell>
        </row>
        <row r="40">
          <cell r="B40" t="str">
            <v>POP layer for tile protection</v>
          </cell>
        </row>
        <row r="41">
          <cell r="B41" t="str">
            <v>Light wt concrete</v>
          </cell>
        </row>
        <row r="42">
          <cell r="B42" t="str">
            <v>Flute board for tile protection</v>
          </cell>
        </row>
        <row r="43">
          <cell r="B43" t="str">
            <v>Birla Putty for ceiling</v>
          </cell>
        </row>
        <row r="44">
          <cell r="B44" t="str">
            <v>Wooden panelling</v>
          </cell>
        </row>
        <row r="45">
          <cell r="B45" t="str">
            <v>Accustic Panelling</v>
          </cell>
        </row>
        <row r="46">
          <cell r="B46" t="str">
            <v>Mirror</v>
          </cell>
        </row>
        <row r="47">
          <cell r="B47" t="str">
            <v>Shutter D 1 - 1.1m x 2.25m</v>
          </cell>
        </row>
        <row r="48">
          <cell r="B48" t="str">
            <v>Shutter D 1 - 1.1m x 2.25m.</v>
          </cell>
        </row>
        <row r="49">
          <cell r="B49" t="str">
            <v>Shutter D 2 - 0.9m x 2.25m</v>
          </cell>
        </row>
        <row r="50">
          <cell r="B50" t="str">
            <v>Shutter D 3 - 0.9 x 2.25 m</v>
          </cell>
        </row>
        <row r="51">
          <cell r="B51" t="str">
            <v>Sliding Shutter D 4 - 0.9 x 2.25 m</v>
          </cell>
        </row>
        <row r="52">
          <cell r="B52" t="str">
            <v>Shutter D 5 - 0.9m x 2.25 m</v>
          </cell>
        </row>
        <row r="53">
          <cell r="B53" t="str">
            <v>Shutter D 6 - 0.8m x 2.25 m</v>
          </cell>
        </row>
        <row r="54">
          <cell r="B54" t="str">
            <v>Shutter D 6A - 0.6m x 1.95 m</v>
          </cell>
        </row>
        <row r="55">
          <cell r="B55" t="str">
            <v>Shutter D 7 - 1.5m x 2.25 m</v>
          </cell>
        </row>
        <row r="56">
          <cell r="B56" t="str">
            <v>Shutter D 8 - 1.2m x 2.25 m</v>
          </cell>
        </row>
        <row r="57">
          <cell r="B57" t="str">
            <v>Shutter D 9 - 0.8m x 2.0 m</v>
          </cell>
        </row>
        <row r="58">
          <cell r="B58" t="str">
            <v>Shutter D 10 - 0.8m x 2.0 m</v>
          </cell>
        </row>
        <row r="59">
          <cell r="B59" t="str">
            <v>Shutter D 11 - 1.1m x 2.25 m</v>
          </cell>
        </row>
        <row r="60">
          <cell r="B60" t="str">
            <v>Shutter D 12 - 1.2m x 2.25 m</v>
          </cell>
        </row>
        <row r="61">
          <cell r="B61" t="str">
            <v>Shutter D 13 - 0.9m x 2.25 m</v>
          </cell>
        </row>
        <row r="63">
          <cell r="B63" t="str">
            <v>Frame D 1 - 1.1m x 2.25m</v>
          </cell>
        </row>
        <row r="64">
          <cell r="B64" t="str">
            <v>Frame D 2 - 0.99m x 2.25m</v>
          </cell>
        </row>
        <row r="65">
          <cell r="B65" t="str">
            <v>Frame D 3 - 0.9 x 2.25 m</v>
          </cell>
        </row>
        <row r="66">
          <cell r="B66" t="str">
            <v>Frame D 4 - 0.9 x 2.25 m</v>
          </cell>
        </row>
        <row r="67">
          <cell r="B67" t="str">
            <v>Frame D 5 - 0.9m x 2.25 m</v>
          </cell>
        </row>
        <row r="68">
          <cell r="B68" t="str">
            <v>Frame D 6 - 0.8m x 2.25 m</v>
          </cell>
        </row>
        <row r="69">
          <cell r="B69" t="str">
            <v>Frame D 6A - 0.6m x 1.95 m</v>
          </cell>
        </row>
        <row r="70">
          <cell r="B70" t="str">
            <v>Frame D 7 - 1.5m x 2.25 m</v>
          </cell>
        </row>
        <row r="71">
          <cell r="B71" t="str">
            <v>Frame D 8 - 1.2m x 2.25 m</v>
          </cell>
        </row>
        <row r="72">
          <cell r="B72" t="str">
            <v>Frame D 9 - 0.8m x 2.0 m</v>
          </cell>
        </row>
        <row r="73">
          <cell r="B73" t="str">
            <v>Frame D 10 - 0.8m x 2.0 m</v>
          </cell>
        </row>
        <row r="74">
          <cell r="B74" t="str">
            <v>Frame D 11 - 1.1m x 2.25 m</v>
          </cell>
        </row>
        <row r="75">
          <cell r="B75" t="str">
            <v>Frame D 12 - 1.2m x 2.25 m</v>
          </cell>
        </row>
        <row r="76">
          <cell r="B76" t="str">
            <v>Frame D 13 - 0.9m x 2.25 m</v>
          </cell>
        </row>
        <row r="78">
          <cell r="B78" t="str">
            <v>Sub-Frame D 1 - 1.1m x 2.4m</v>
          </cell>
        </row>
        <row r="79">
          <cell r="B79" t="str">
            <v>Sub-Frame D 2 - 0.99m x 2.4m</v>
          </cell>
        </row>
        <row r="80">
          <cell r="B80" t="str">
            <v>Sub-Frame D 3 - 0.9 x 2.4 m</v>
          </cell>
        </row>
        <row r="81">
          <cell r="B81" t="str">
            <v>Sub-Frame D 4 - 0.9 x 2.4 m</v>
          </cell>
        </row>
        <row r="82">
          <cell r="B82" t="str">
            <v>Sub-Frame D 5 - 0.9m x 2.4 m</v>
          </cell>
        </row>
        <row r="83">
          <cell r="B83" t="str">
            <v>Sub-Frame D 6 - 0.8m x 2.4 m</v>
          </cell>
        </row>
        <row r="84">
          <cell r="B84" t="str">
            <v>Sub-Frame D 6A - 0.8m x 2.4 m</v>
          </cell>
        </row>
        <row r="85">
          <cell r="B85" t="str">
            <v>Sub-Frame D 7 - 1.5m x 2.4 m</v>
          </cell>
        </row>
        <row r="86">
          <cell r="B86" t="str">
            <v>Sub-Frame D 8 - 1.2m x 2.4 m</v>
          </cell>
        </row>
        <row r="87">
          <cell r="B87" t="str">
            <v>Sub-Frame D 9 - 0.8m x 2.0 m</v>
          </cell>
        </row>
        <row r="88">
          <cell r="B88" t="str">
            <v>Sub-Frame D 10 - 0.8m x 2.0 m</v>
          </cell>
        </row>
        <row r="89">
          <cell r="B89" t="str">
            <v>Sub-Frame D 11 - 1.1m x 2.4 m</v>
          </cell>
        </row>
        <row r="90">
          <cell r="B90" t="str">
            <v>Sub-Frame D 12 - 1.2m x 2.4 m</v>
          </cell>
        </row>
        <row r="91">
          <cell r="B91" t="str">
            <v>Sub-Frame D 13 - 0.9m x 2.4 m</v>
          </cell>
        </row>
        <row r="93">
          <cell r="B93" t="str">
            <v>UPVC Fins</v>
          </cell>
        </row>
        <row r="94">
          <cell r="B94" t="str">
            <v>ACP Cladding</v>
          </cell>
        </row>
        <row r="95">
          <cell r="B95" t="str">
            <v>Signages</v>
          </cell>
        </row>
        <row r="96">
          <cell r="B96" t="str">
            <v>Structural Glazing</v>
          </cell>
        </row>
        <row r="98">
          <cell r="B98" t="str">
            <v>Civil works</v>
          </cell>
        </row>
        <row r="99">
          <cell r="B99" t="str">
            <v>Anti - Termite Treatment</v>
          </cell>
        </row>
        <row r="100">
          <cell r="B100" t="str">
            <v>Sub Structure Waterproofing</v>
          </cell>
        </row>
        <row r="101">
          <cell r="B101" t="str">
            <v>Structural Work</v>
          </cell>
        </row>
        <row r="102">
          <cell r="B102" t="str">
            <v>Elevational Treatment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s>
    <sheetDataSet>
      <sheetData sheetId="0"/>
      <sheetData sheetId="1"/>
      <sheetData sheetId="2"/>
      <sheetData sheetId="3" refreshError="1">
        <row r="40">
          <cell r="B40">
            <v>7.2499999999999995E-2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s>
    <sheetDataSet>
      <sheetData sheetId="0"/>
      <sheetData sheetId="1"/>
      <sheetData sheetId="2"/>
      <sheetData sheetId="3" refreshError="1">
        <row r="40">
          <cell r="B40">
            <v>7.2499999999999995E-2</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C"/>
      <sheetName val="Partic"/>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02"/>
      <sheetName val="03"/>
      <sheetName val="04"/>
      <sheetName val="01"/>
      <sheetName val="girder"/>
      <sheetName val="Rocker"/>
      <sheetName val="FitOutConfCentre"/>
      <sheetName val="FINDRDEC"/>
      <sheetName val="CASHFLOW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mparison 1"/>
      <sheetName val="cover page (2)"/>
      <sheetName val="Cost to be shared with Yoo"/>
      <sheetName val="assumptions"/>
      <sheetName val="NON BUILT INFRA budget 1"/>
      <sheetName val="BUILT INFRA budget "/>
      <sheetName val="Parking Budget"/>
      <sheetName val="cover page"/>
      <sheetName val="Mivan"/>
      <sheetName val="Sale Area"/>
      <sheetName val="BUA"/>
      <sheetName val="Budget Tower B"/>
      <sheetName val="Tower B Budget"/>
      <sheetName val="Annexture 1 consultant"/>
      <sheetName val="Back up for Consultants"/>
      <sheetName val="Annexure 2 Civil Work "/>
      <sheetName val="Annexure 3 Finishing Work "/>
      <sheetName val="Annexture 4 services"/>
      <sheetName val="Material List "/>
      <sheetName val="Labour Rate "/>
      <sheetName val="(M+L)"/>
      <sheetName val="Guidelines"/>
      <sheetName val="Consumption of Materials"/>
      <sheetName val="services working"/>
      <sheetName val="Automation "/>
      <sheetName val="HVAC"/>
      <sheetName val="Electrical 2 bhk"/>
      <sheetName val="Electrical 3 BHK"/>
      <sheetName val="Civil &amp; Finish Summary"/>
      <sheetName val="Doors and Frame Assumption"/>
      <sheetName val="Finishing"/>
      <sheetName val="Details"/>
      <sheetName val="Fabrication"/>
      <sheetName val="Elect"/>
      <sheetName val="Automation"/>
      <sheetName val="B.W."/>
      <sheetName val="Quantities"/>
      <sheetName val="Escalation"/>
      <sheetName val="Contingencies"/>
      <sheetName val="Civil Labour"/>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1"/>
      <sheetName val="AH Cash Flow"/>
    </sheetNames>
    <sheetDataSet>
      <sheetData sheetId="0" refreshError="1"/>
      <sheetData sheetId="1"/>
      <sheetData sheetId="2">
        <row r="20">
          <cell r="A20">
            <v>1</v>
          </cell>
          <cell r="B20">
            <v>39173</v>
          </cell>
          <cell r="D20">
            <v>71000</v>
          </cell>
          <cell r="I20">
            <v>67400</v>
          </cell>
        </row>
        <row r="21">
          <cell r="B21">
            <v>39203</v>
          </cell>
          <cell r="D21">
            <v>187000</v>
          </cell>
          <cell r="I21">
            <v>110200</v>
          </cell>
        </row>
        <row r="22">
          <cell r="B22">
            <v>39234</v>
          </cell>
          <cell r="D22">
            <v>335000</v>
          </cell>
          <cell r="I22">
            <v>140600</v>
          </cell>
        </row>
        <row r="23">
          <cell r="B23">
            <v>39264</v>
          </cell>
          <cell r="D23">
            <v>503000</v>
          </cell>
          <cell r="I23">
            <v>159600</v>
          </cell>
        </row>
        <row r="24">
          <cell r="B24">
            <v>39295</v>
          </cell>
          <cell r="D24">
            <v>679000</v>
          </cell>
          <cell r="I24">
            <v>167200</v>
          </cell>
        </row>
        <row r="25">
          <cell r="B25">
            <v>39326</v>
          </cell>
          <cell r="D25">
            <v>849000</v>
          </cell>
          <cell r="I25">
            <v>161500</v>
          </cell>
        </row>
        <row r="26">
          <cell r="B26">
            <v>39356</v>
          </cell>
          <cell r="D26">
            <v>1003000</v>
          </cell>
          <cell r="I26">
            <v>146300</v>
          </cell>
        </row>
        <row r="27">
          <cell r="B27">
            <v>39387</v>
          </cell>
          <cell r="D27">
            <v>1126000</v>
          </cell>
          <cell r="I27">
            <v>116900</v>
          </cell>
        </row>
        <row r="28">
          <cell r="B28">
            <v>39417</v>
          </cell>
          <cell r="D28">
            <v>1208000</v>
          </cell>
          <cell r="I28">
            <v>77900</v>
          </cell>
        </row>
        <row r="29">
          <cell r="B29">
            <v>39448</v>
          </cell>
          <cell r="D29">
            <v>1234567</v>
          </cell>
          <cell r="I29">
            <v>56117</v>
          </cell>
        </row>
        <row r="30">
          <cell r="B30">
            <v>39479</v>
          </cell>
          <cell r="D30">
            <v>0</v>
          </cell>
          <cell r="I30">
            <v>0</v>
          </cell>
        </row>
        <row r="31">
          <cell r="B31">
            <v>39508</v>
          </cell>
          <cell r="D31">
            <v>0</v>
          </cell>
          <cell r="I31">
            <v>0</v>
          </cell>
        </row>
        <row r="32">
          <cell r="B32">
            <v>39539</v>
          </cell>
          <cell r="I32">
            <v>0</v>
          </cell>
        </row>
        <row r="33">
          <cell r="B33">
            <v>39569</v>
          </cell>
          <cell r="I33">
            <v>0</v>
          </cell>
        </row>
        <row r="34">
          <cell r="B34">
            <v>39600</v>
          </cell>
          <cell r="I34">
            <v>0</v>
          </cell>
        </row>
        <row r="35">
          <cell r="B35">
            <v>39630</v>
          </cell>
          <cell r="I35">
            <v>0</v>
          </cell>
        </row>
        <row r="36">
          <cell r="B36">
            <v>39661</v>
          </cell>
          <cell r="I36">
            <v>0</v>
          </cell>
        </row>
        <row r="37">
          <cell r="B37">
            <v>39692</v>
          </cell>
          <cell r="I37">
            <v>0</v>
          </cell>
        </row>
        <row r="38">
          <cell r="B38">
            <v>39722</v>
          </cell>
          <cell r="I38">
            <v>0</v>
          </cell>
        </row>
        <row r="39">
          <cell r="B39">
            <v>39753</v>
          </cell>
          <cell r="I39">
            <v>0</v>
          </cell>
        </row>
        <row r="40">
          <cell r="B40">
            <v>39783</v>
          </cell>
          <cell r="I40">
            <v>0</v>
          </cell>
        </row>
        <row r="41">
          <cell r="B41">
            <v>39814</v>
          </cell>
          <cell r="I41">
            <v>30850</v>
          </cell>
        </row>
        <row r="42">
          <cell r="B42">
            <v>39845</v>
          </cell>
          <cell r="I42">
            <v>0</v>
          </cell>
        </row>
        <row r="43">
          <cell r="B43">
            <v>39873</v>
          </cell>
          <cell r="I43">
            <v>0</v>
          </cell>
        </row>
        <row r="44">
          <cell r="B44">
            <v>39904</v>
          </cell>
          <cell r="I44">
            <v>0</v>
          </cell>
        </row>
        <row r="45">
          <cell r="B45">
            <v>39934</v>
          </cell>
          <cell r="I45">
            <v>0</v>
          </cell>
        </row>
        <row r="46">
          <cell r="B46">
            <v>39965</v>
          </cell>
          <cell r="I46">
            <v>0</v>
          </cell>
        </row>
      </sheetData>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1"/>
      <sheetName val="AH Cash Flow"/>
    </sheetNames>
    <sheetDataSet>
      <sheetData sheetId="0" refreshError="1"/>
      <sheetData sheetId="1"/>
      <sheetData sheetId="2">
        <row r="20">
          <cell r="A20">
            <v>1</v>
          </cell>
          <cell r="B20">
            <v>39173</v>
          </cell>
          <cell r="D20">
            <v>71000</v>
          </cell>
          <cell r="I20">
            <v>67400</v>
          </cell>
        </row>
        <row r="21">
          <cell r="B21">
            <v>39203</v>
          </cell>
          <cell r="D21">
            <v>187000</v>
          </cell>
          <cell r="I21">
            <v>110200</v>
          </cell>
        </row>
        <row r="22">
          <cell r="B22">
            <v>39234</v>
          </cell>
          <cell r="D22">
            <v>335000</v>
          </cell>
          <cell r="I22">
            <v>140600</v>
          </cell>
        </row>
        <row r="23">
          <cell r="B23">
            <v>39264</v>
          </cell>
          <cell r="D23">
            <v>503000</v>
          </cell>
          <cell r="I23">
            <v>159600</v>
          </cell>
        </row>
        <row r="24">
          <cell r="B24">
            <v>39295</v>
          </cell>
          <cell r="D24">
            <v>679000</v>
          </cell>
          <cell r="I24">
            <v>167200</v>
          </cell>
        </row>
        <row r="25">
          <cell r="B25">
            <v>39326</v>
          </cell>
          <cell r="D25">
            <v>849000</v>
          </cell>
          <cell r="I25">
            <v>161500</v>
          </cell>
        </row>
        <row r="26">
          <cell r="B26">
            <v>39356</v>
          </cell>
          <cell r="D26">
            <v>1003000</v>
          </cell>
          <cell r="I26">
            <v>146300</v>
          </cell>
        </row>
        <row r="27">
          <cell r="B27">
            <v>39387</v>
          </cell>
          <cell r="D27">
            <v>1126000</v>
          </cell>
          <cell r="I27">
            <v>116900</v>
          </cell>
        </row>
        <row r="28">
          <cell r="B28">
            <v>39417</v>
          </cell>
          <cell r="D28">
            <v>1208000</v>
          </cell>
          <cell r="I28">
            <v>77900</v>
          </cell>
        </row>
        <row r="29">
          <cell r="B29">
            <v>39448</v>
          </cell>
          <cell r="D29">
            <v>1234567</v>
          </cell>
          <cell r="I29">
            <v>56117</v>
          </cell>
        </row>
        <row r="30">
          <cell r="B30">
            <v>39479</v>
          </cell>
          <cell r="D30">
            <v>0</v>
          </cell>
          <cell r="I30">
            <v>0</v>
          </cell>
        </row>
        <row r="31">
          <cell r="B31">
            <v>39508</v>
          </cell>
          <cell r="D31">
            <v>0</v>
          </cell>
          <cell r="I31">
            <v>0</v>
          </cell>
        </row>
        <row r="32">
          <cell r="B32">
            <v>39539</v>
          </cell>
          <cell r="I32">
            <v>0</v>
          </cell>
        </row>
        <row r="33">
          <cell r="B33">
            <v>39569</v>
          </cell>
          <cell r="I33">
            <v>0</v>
          </cell>
        </row>
        <row r="34">
          <cell r="B34">
            <v>39600</v>
          </cell>
          <cell r="I34">
            <v>0</v>
          </cell>
        </row>
        <row r="35">
          <cell r="B35">
            <v>39630</v>
          </cell>
          <cell r="I35">
            <v>0</v>
          </cell>
        </row>
        <row r="36">
          <cell r="B36">
            <v>39661</v>
          </cell>
          <cell r="I36">
            <v>0</v>
          </cell>
        </row>
        <row r="37">
          <cell r="B37">
            <v>39692</v>
          </cell>
          <cell r="I37">
            <v>0</v>
          </cell>
        </row>
        <row r="38">
          <cell r="B38">
            <v>39722</v>
          </cell>
          <cell r="I38">
            <v>0</v>
          </cell>
        </row>
        <row r="39">
          <cell r="B39">
            <v>39753</v>
          </cell>
          <cell r="I39">
            <v>0</v>
          </cell>
        </row>
        <row r="40">
          <cell r="B40">
            <v>39783</v>
          </cell>
          <cell r="I40">
            <v>0</v>
          </cell>
        </row>
        <row r="41">
          <cell r="B41">
            <v>39814</v>
          </cell>
          <cell r="I41">
            <v>30850</v>
          </cell>
        </row>
        <row r="42">
          <cell r="B42">
            <v>39845</v>
          </cell>
          <cell r="I42">
            <v>0</v>
          </cell>
        </row>
        <row r="43">
          <cell r="B43">
            <v>39873</v>
          </cell>
          <cell r="I43">
            <v>0</v>
          </cell>
        </row>
        <row r="44">
          <cell r="B44">
            <v>39904</v>
          </cell>
          <cell r="I44">
            <v>0</v>
          </cell>
        </row>
        <row r="45">
          <cell r="B45">
            <v>39934</v>
          </cell>
          <cell r="I45">
            <v>0</v>
          </cell>
        </row>
        <row r="46">
          <cell r="B46">
            <v>39965</v>
          </cell>
          <cell r="I46">
            <v>0</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OC"/>
      <sheetName val="01"/>
      <sheetName val="02"/>
      <sheetName val="03"/>
      <sheetName val="04"/>
      <sheetName val="05"/>
      <sheetName val="06"/>
      <sheetName val="07"/>
      <sheetName val="08"/>
      <sheetName val="09"/>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OC"/>
      <sheetName val="01"/>
      <sheetName val="02"/>
      <sheetName val="03"/>
      <sheetName val="04"/>
      <sheetName val="05"/>
      <sheetName val="06"/>
      <sheetName val="07"/>
      <sheetName val="08"/>
      <sheetName val="09"/>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assumption (2)"/>
      <sheetName val="Area Stats"/>
      <sheetName val="NON BUILT INFRA budget 1"/>
      <sheetName val="BUILT INFRA budget "/>
      <sheetName val="Parking Budget"/>
      <sheetName val="cover page"/>
      <sheetName val="King Tower Budget"/>
      <sheetName val="Annexture 1 consultant"/>
      <sheetName val="Back up for Consultants"/>
      <sheetName val="Annexure 2 Civil Work "/>
      <sheetName val="Annexure 3 Finishing Work "/>
      <sheetName val="Annexture 4 services"/>
      <sheetName val="working"/>
      <sheetName val="Material List "/>
      <sheetName val="Labour Rate "/>
      <sheetName val="(M+L)"/>
      <sheetName val="Guidelines"/>
      <sheetName val="Consumption of Materials"/>
      <sheetName val="Summary"/>
      <sheetName val="RCC"/>
      <sheetName val="Masonry"/>
      <sheetName val=" Finishing Tier 1"/>
      <sheetName val=" Finishing Tier 2."/>
      <sheetName val=" Finishing Tier 3"/>
      <sheetName val="Elect"/>
      <sheetName val="Automation"/>
      <sheetName val="cover page (2)"/>
      <sheetName val="COVERSHEET"/>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RATE ANALYSIS"/>
    </sheetNames>
    <sheetDataSet>
      <sheetData sheetId="0">
        <row r="1">
          <cell r="A1" t="str">
            <v>DONGRE ASSOCIATES</v>
          </cell>
          <cell r="C1" t="str">
            <v>PROJECT      : SAHARA CITY HOMES, MUMBAI.</v>
          </cell>
        </row>
        <row r="2">
          <cell r="A2" t="str">
            <v>VADODARA</v>
          </cell>
          <cell r="C2" t="str">
            <v>ARCHITECT   : ARCHITECT HAFEEZ CONTRACTOR, MUMBAI.</v>
          </cell>
        </row>
        <row r="3">
          <cell r="C3" t="str">
            <v>CLIENT          : SAHARA INDIA COMMERCIAL Co. Ltd.</v>
          </cell>
        </row>
        <row r="5">
          <cell r="A5">
            <v>38440.792609722223</v>
          </cell>
          <cell r="B5" t="str">
            <v xml:space="preserve">                  B A S I C   R A T E S   O F   M A T E R I A L S  </v>
          </cell>
        </row>
        <row r="6">
          <cell r="A6" t="str">
            <v>-</v>
          </cell>
          <cell r="B6" t="str">
            <v>-</v>
          </cell>
          <cell r="C6" t="str">
            <v>-</v>
          </cell>
          <cell r="D6" t="str">
            <v>-</v>
          </cell>
          <cell r="E6" t="str">
            <v>-</v>
          </cell>
          <cell r="F6" t="str">
            <v>-</v>
          </cell>
          <cell r="G6" t="str">
            <v>-</v>
          </cell>
        </row>
        <row r="7">
          <cell r="A7" t="str">
            <v>SR NO.</v>
          </cell>
          <cell r="B7" t="str">
            <v>PARTICULAR</v>
          </cell>
          <cell r="C7" t="str">
            <v>UNIT</v>
          </cell>
          <cell r="F7" t="str">
            <v>AMOUNT</v>
          </cell>
        </row>
        <row r="8">
          <cell r="A8" t="str">
            <v>-</v>
          </cell>
          <cell r="B8" t="str">
            <v>-</v>
          </cell>
          <cell r="C8" t="str">
            <v>-</v>
          </cell>
          <cell r="D8" t="str">
            <v>-</v>
          </cell>
          <cell r="E8" t="str">
            <v>-</v>
          </cell>
          <cell r="F8" t="str">
            <v>-</v>
          </cell>
          <cell r="G8" t="str">
            <v>-</v>
          </cell>
        </row>
        <row r="10">
          <cell r="A10" t="str">
            <v>a</v>
          </cell>
          <cell r="B10" t="str">
            <v>STONE FOR MASONRY</v>
          </cell>
          <cell r="C10" t="str">
            <v>CUM</v>
          </cell>
          <cell r="F10">
            <v>300</v>
          </cell>
        </row>
        <row r="12">
          <cell r="A12" t="str">
            <v>1</v>
          </cell>
          <cell r="B12" t="str">
            <v xml:space="preserve">CEMENT (OPC) </v>
          </cell>
          <cell r="C12" t="str">
            <v>BAG</v>
          </cell>
          <cell r="F12">
            <v>150</v>
          </cell>
        </row>
        <row r="14">
          <cell r="A14" t="str">
            <v>2</v>
          </cell>
          <cell r="B14" t="str">
            <v>CEMENT (WHITE)</v>
          </cell>
          <cell r="C14" t="str">
            <v>BAG</v>
          </cell>
          <cell r="F14">
            <v>650</v>
          </cell>
        </row>
        <row r="16">
          <cell r="A16" t="str">
            <v>3</v>
          </cell>
          <cell r="B16" t="str">
            <v>STONE AGGREGATE</v>
          </cell>
          <cell r="C16" t="str">
            <v>CUM</v>
          </cell>
          <cell r="F16">
            <v>500</v>
          </cell>
        </row>
        <row r="18">
          <cell r="A18" t="str">
            <v>4</v>
          </cell>
          <cell r="B18" t="str">
            <v xml:space="preserve">SAND </v>
          </cell>
          <cell r="C18" t="str">
            <v>CUM</v>
          </cell>
          <cell r="F18">
            <v>325</v>
          </cell>
        </row>
        <row r="20">
          <cell r="A20" t="str">
            <v>5</v>
          </cell>
          <cell r="B20" t="str">
            <v xml:space="preserve">BRICKS </v>
          </cell>
          <cell r="C20" t="str">
            <v>1 NOS</v>
          </cell>
          <cell r="F20">
            <v>2</v>
          </cell>
        </row>
        <row r="22">
          <cell r="A22" t="str">
            <v>6</v>
          </cell>
          <cell r="B22" t="str">
            <v>BLOCKS 100MM THK</v>
          </cell>
          <cell r="C22" t="str">
            <v>1 NOS</v>
          </cell>
          <cell r="F22">
            <v>16</v>
          </cell>
        </row>
        <row r="24">
          <cell r="A24" t="str">
            <v>7</v>
          </cell>
          <cell r="B24" t="str">
            <v>BLOCKS 150MM THK</v>
          </cell>
          <cell r="C24" t="str">
            <v>1 NOS</v>
          </cell>
          <cell r="F24">
            <v>20</v>
          </cell>
        </row>
        <row r="26">
          <cell r="A26" t="str">
            <v>8</v>
          </cell>
          <cell r="B26" t="str">
            <v>BLOCKS 125MM THK</v>
          </cell>
          <cell r="C26" t="str">
            <v>1 NOS</v>
          </cell>
          <cell r="F26">
            <v>18</v>
          </cell>
        </row>
        <row r="28">
          <cell r="A28" t="str">
            <v>9</v>
          </cell>
          <cell r="B28" t="str">
            <v xml:space="preserve">MILD STEEL </v>
          </cell>
          <cell r="C28" t="str">
            <v>MT</v>
          </cell>
          <cell r="F28">
            <v>30000</v>
          </cell>
        </row>
        <row r="30">
          <cell r="A30" t="str">
            <v>10</v>
          </cell>
          <cell r="B30" t="str">
            <v xml:space="preserve">TOR STEEL </v>
          </cell>
          <cell r="C30" t="str">
            <v>MT</v>
          </cell>
          <cell r="F30">
            <v>30400</v>
          </cell>
        </row>
        <row r="32">
          <cell r="A32" t="str">
            <v>11</v>
          </cell>
          <cell r="B32" t="str">
            <v xml:space="preserve">BINDING WIRE </v>
          </cell>
          <cell r="C32" t="str">
            <v>KG</v>
          </cell>
          <cell r="F32">
            <v>30</v>
          </cell>
        </row>
        <row r="34">
          <cell r="A34" t="str">
            <v>12</v>
          </cell>
          <cell r="B34" t="str">
            <v>NEERU</v>
          </cell>
          <cell r="C34" t="str">
            <v>KG</v>
          </cell>
          <cell r="F34">
            <v>2.5</v>
          </cell>
        </row>
        <row r="36">
          <cell r="A36" t="str">
            <v>13</v>
          </cell>
          <cell r="B36" t="str">
            <v>MARBLE</v>
          </cell>
          <cell r="C36" t="str">
            <v>SQM</v>
          </cell>
          <cell r="F36">
            <v>1075</v>
          </cell>
        </row>
        <row r="38">
          <cell r="A38" t="str">
            <v>14</v>
          </cell>
          <cell r="B38" t="str">
            <v xml:space="preserve">GRANITE </v>
          </cell>
          <cell r="C38" t="str">
            <v>SQM</v>
          </cell>
          <cell r="F38">
            <v>1615</v>
          </cell>
        </row>
        <row r="40">
          <cell r="A40" t="str">
            <v>15</v>
          </cell>
          <cell r="B40" t="str">
            <v>TANDUR STONE FLOORING</v>
          </cell>
          <cell r="C40" t="str">
            <v>SQM</v>
          </cell>
          <cell r="F40">
            <v>151</v>
          </cell>
        </row>
        <row r="42">
          <cell r="A42" t="str">
            <v>16</v>
          </cell>
          <cell r="B42" t="str">
            <v xml:space="preserve">SPARTEK TILES FLOORING </v>
          </cell>
          <cell r="C42" t="str">
            <v>SQM</v>
          </cell>
          <cell r="F42">
            <v>450</v>
          </cell>
        </row>
        <row r="44">
          <cell r="A44" t="str">
            <v>17</v>
          </cell>
          <cell r="B44" t="str">
            <v>MARBLE SKIRTING</v>
          </cell>
          <cell r="C44" t="str">
            <v>RMT</v>
          </cell>
        </row>
        <row r="46">
          <cell r="A46" t="str">
            <v>18</v>
          </cell>
          <cell r="B46" t="str">
            <v>GRANITE SKIRTING</v>
          </cell>
          <cell r="C46" t="str">
            <v>RMT</v>
          </cell>
        </row>
        <row r="48">
          <cell r="A48" t="str">
            <v>19</v>
          </cell>
          <cell r="B48" t="str">
            <v>TANDUR STONE SKIRTING</v>
          </cell>
          <cell r="C48" t="str">
            <v>RMT</v>
          </cell>
          <cell r="F48">
            <v>15</v>
          </cell>
        </row>
        <row r="50">
          <cell r="A50" t="str">
            <v>20</v>
          </cell>
          <cell r="B50" t="str">
            <v xml:space="preserve">VITRIFIED CERAMIC TILE </v>
          </cell>
          <cell r="C50" t="str">
            <v>SQM</v>
          </cell>
          <cell r="F50">
            <v>550</v>
          </cell>
        </row>
        <row r="52">
          <cell r="A52">
            <v>20.100000000000001</v>
          </cell>
          <cell r="B52" t="str">
            <v xml:space="preserve">NON SKID MATT FINISH CERAMIC TILE </v>
          </cell>
          <cell r="C52" t="str">
            <v>SQM</v>
          </cell>
          <cell r="F52">
            <v>225</v>
          </cell>
        </row>
        <row r="54">
          <cell r="A54">
            <v>20.2</v>
          </cell>
          <cell r="B54" t="str">
            <v>CERAMIC TILES DADO</v>
          </cell>
          <cell r="C54" t="str">
            <v>SQM</v>
          </cell>
          <cell r="F54">
            <v>225</v>
          </cell>
        </row>
        <row r="56">
          <cell r="A56" t="str">
            <v>21</v>
          </cell>
          <cell r="B56" t="str">
            <v>SHON TILES</v>
          </cell>
          <cell r="C56" t="str">
            <v>SQM</v>
          </cell>
        </row>
        <row r="58">
          <cell r="A58" t="str">
            <v>22</v>
          </cell>
          <cell r="B58" t="str">
            <v xml:space="preserve">CUDDAPAH STONE </v>
          </cell>
          <cell r="C58" t="str">
            <v>SQM</v>
          </cell>
        </row>
        <row r="60">
          <cell r="A60" t="str">
            <v>23</v>
          </cell>
          <cell r="B60" t="str">
            <v>WATER &amp; ELECTRICAL CHARGE</v>
          </cell>
          <cell r="C60" t="str">
            <v>%</v>
          </cell>
          <cell r="F60">
            <v>0.01</v>
          </cell>
        </row>
        <row r="62">
          <cell r="A62" t="str">
            <v>24</v>
          </cell>
          <cell r="B62" t="str">
            <v>TOOLS AND PLANTS FOR CONCRETE</v>
          </cell>
          <cell r="C62" t="str">
            <v>%</v>
          </cell>
          <cell r="F62">
            <v>0.05</v>
          </cell>
        </row>
        <row r="64">
          <cell r="A64" t="str">
            <v>25</v>
          </cell>
          <cell r="B64" t="str">
            <v>TOOLS AND PLANTS FOR STEEL</v>
          </cell>
          <cell r="C64" t="str">
            <v>%</v>
          </cell>
          <cell r="F64">
            <v>0.03</v>
          </cell>
        </row>
        <row r="65">
          <cell r="A65" t="str">
            <v>|::</v>
          </cell>
        </row>
        <row r="67">
          <cell r="A67" t="str">
            <v>26</v>
          </cell>
          <cell r="B67" t="str">
            <v>TOOLS AND PLANTS FOR SHUTTERING</v>
          </cell>
          <cell r="C67" t="str">
            <v>%</v>
          </cell>
          <cell r="F67">
            <v>0.03</v>
          </cell>
        </row>
        <row r="69">
          <cell r="A69" t="str">
            <v>27</v>
          </cell>
          <cell r="B69" t="str">
            <v>TOOLS AND PLANTS FOR MASONRY</v>
          </cell>
          <cell r="C69" t="str">
            <v>%</v>
          </cell>
          <cell r="F69">
            <v>0.03</v>
          </cell>
        </row>
        <row r="71">
          <cell r="A71" t="str">
            <v>28</v>
          </cell>
          <cell r="B71" t="str">
            <v>TOOLS AND PLANTS FOR PLASTERING</v>
          </cell>
          <cell r="C71" t="str">
            <v>%</v>
          </cell>
          <cell r="F71">
            <v>0.03</v>
          </cell>
        </row>
        <row r="73">
          <cell r="A73" t="str">
            <v>29</v>
          </cell>
          <cell r="B73" t="str">
            <v>TOOLS AND PLANTS FOR FLOORING</v>
          </cell>
          <cell r="C73" t="str">
            <v>%</v>
          </cell>
          <cell r="F73">
            <v>0.03</v>
          </cell>
        </row>
        <row r="75">
          <cell r="A75" t="str">
            <v>30</v>
          </cell>
          <cell r="B75" t="str">
            <v>TOOLS AND PLANTS FOR DOORS &amp; WINDOWS</v>
          </cell>
          <cell r="C75" t="str">
            <v>%</v>
          </cell>
          <cell r="F75">
            <v>0.03</v>
          </cell>
        </row>
        <row r="77">
          <cell r="A77" t="str">
            <v>31</v>
          </cell>
          <cell r="B77" t="str">
            <v>CONTRACTOR'S PROFIT</v>
          </cell>
          <cell r="C77" t="str">
            <v>%</v>
          </cell>
          <cell r="F77">
            <v>0.15</v>
          </cell>
        </row>
        <row r="79">
          <cell r="A79" t="str">
            <v>31.a</v>
          </cell>
          <cell r="B79" t="str">
            <v>WCT</v>
          </cell>
          <cell r="C79" t="str">
            <v>%</v>
          </cell>
          <cell r="F79">
            <v>0.04</v>
          </cell>
        </row>
        <row r="81">
          <cell r="A81" t="str">
            <v>32</v>
          </cell>
          <cell r="B81" t="str">
            <v>BRICK BAT</v>
          </cell>
          <cell r="C81" t="str">
            <v>CUM</v>
          </cell>
        </row>
        <row r="83">
          <cell r="A83" t="str">
            <v>33</v>
          </cell>
          <cell r="B83" t="str">
            <v>ADMIXTURE</v>
          </cell>
          <cell r="C83" t="str">
            <v>KG</v>
          </cell>
          <cell r="F83">
            <v>60</v>
          </cell>
        </row>
        <row r="85">
          <cell r="A85" t="str">
            <v>34</v>
          </cell>
          <cell r="B85" t="str">
            <v xml:space="preserve">PVC COVER BLOCK </v>
          </cell>
          <cell r="C85" t="str">
            <v>NOS</v>
          </cell>
        </row>
        <row r="87">
          <cell r="A87" t="str">
            <v>35</v>
          </cell>
          <cell r="B87" t="str">
            <v>GLASS 3MM THK STRIP</v>
          </cell>
          <cell r="C87" t="str">
            <v>RMT</v>
          </cell>
        </row>
        <row r="89">
          <cell r="A89" t="str">
            <v>36</v>
          </cell>
          <cell r="B89" t="str">
            <v>METALIC HARDNER</v>
          </cell>
          <cell r="C89" t="str">
            <v>KG</v>
          </cell>
        </row>
        <row r="91">
          <cell r="A91" t="str">
            <v>37</v>
          </cell>
          <cell r="B91" t="str">
            <v>MURRUM</v>
          </cell>
          <cell r="C91" t="str">
            <v>CUM</v>
          </cell>
        </row>
        <row r="93">
          <cell r="A93" t="str">
            <v>38</v>
          </cell>
          <cell r="B93" t="str">
            <v>LIME</v>
          </cell>
          <cell r="C93" t="str">
            <v>KG</v>
          </cell>
        </row>
        <row r="95">
          <cell r="A95" t="str">
            <v>39</v>
          </cell>
          <cell r="B95" t="str">
            <v>SHUTTERING</v>
          </cell>
          <cell r="C95" t="str">
            <v>SQM</v>
          </cell>
        </row>
        <row r="97">
          <cell r="A97" t="str">
            <v>40</v>
          </cell>
          <cell r="B97" t="str">
            <v>GRANITE FOR KITCHEN PLATFORM</v>
          </cell>
          <cell r="C97" t="str">
            <v>SQM</v>
          </cell>
          <cell r="F97">
            <v>1185</v>
          </cell>
        </row>
        <row r="99">
          <cell r="A99" t="str">
            <v>41</v>
          </cell>
          <cell r="B99" t="str">
            <v>GRANITE FOR FACIA</v>
          </cell>
          <cell r="C99" t="str">
            <v>SQM</v>
          </cell>
          <cell r="F99">
            <v>1185</v>
          </cell>
        </row>
        <row r="101">
          <cell r="A101" t="str">
            <v>42</v>
          </cell>
          <cell r="B101" t="str">
            <v>KUDDAPAH 40MM THK FOR PLATFORM</v>
          </cell>
          <cell r="C101" t="str">
            <v>SQM</v>
          </cell>
          <cell r="F101">
            <v>200</v>
          </cell>
        </row>
        <row r="103">
          <cell r="A103" t="str">
            <v>43</v>
          </cell>
          <cell r="B103" t="str">
            <v>KUDDAPAH 57MM THK FOR SHELF</v>
          </cell>
          <cell r="C103" t="str">
            <v>SQM</v>
          </cell>
          <cell r="F103">
            <v>140</v>
          </cell>
        </row>
        <row r="105">
          <cell r="A105" t="str">
            <v>44</v>
          </cell>
          <cell r="B105" t="str">
            <v>TEAK WOOD</v>
          </cell>
          <cell r="C105" t="str">
            <v>CUM</v>
          </cell>
          <cell r="F105">
            <v>35315</v>
          </cell>
        </row>
        <row r="107">
          <cell r="A107" t="str">
            <v>45</v>
          </cell>
          <cell r="B107" t="str">
            <v>HARD WOOD</v>
          </cell>
          <cell r="C107" t="str">
            <v>CUM</v>
          </cell>
          <cell r="F107">
            <v>13175</v>
          </cell>
        </row>
        <row r="109">
          <cell r="A109" t="str">
            <v>46</v>
          </cell>
          <cell r="B109" t="str">
            <v>WOOD FOR BEADING</v>
          </cell>
          <cell r="C109" t="str">
            <v>RMT</v>
          </cell>
        </row>
        <row r="111">
          <cell r="A111" t="str">
            <v>47</v>
          </cell>
          <cell r="B111" t="str">
            <v>STEEL FOR HOLD FAST</v>
          </cell>
          <cell r="C111" t="str">
            <v>KG</v>
          </cell>
        </row>
        <row r="113">
          <cell r="A113" t="str">
            <v>48</v>
          </cell>
          <cell r="B113" t="str">
            <v>PAINTING</v>
          </cell>
          <cell r="C113" t="str">
            <v>SQM</v>
          </cell>
        </row>
        <row r="115">
          <cell r="A115" t="str">
            <v>49</v>
          </cell>
          <cell r="B115" t="str">
            <v xml:space="preserve">IRON OXIDESED HINGES </v>
          </cell>
          <cell r="C115" t="str">
            <v>NO</v>
          </cell>
        </row>
        <row r="117">
          <cell r="A117" t="str">
            <v>50</v>
          </cell>
          <cell r="B117" t="str">
            <v>MORTICE LOCK WITH HANDLE</v>
          </cell>
          <cell r="C117" t="str">
            <v>NO</v>
          </cell>
        </row>
        <row r="119">
          <cell r="A119" t="str">
            <v>51</v>
          </cell>
          <cell r="B119" t="str">
            <v>IRON OXIDISED TOWER BOLT</v>
          </cell>
          <cell r="C119" t="str">
            <v>NO</v>
          </cell>
        </row>
        <row r="121">
          <cell r="A121" t="str">
            <v>52</v>
          </cell>
          <cell r="B121" t="str">
            <v>NIGHT LATCH</v>
          </cell>
          <cell r="C121" t="str">
            <v>NO</v>
          </cell>
        </row>
        <row r="123">
          <cell r="A123" t="str">
            <v>53</v>
          </cell>
          <cell r="B123" t="str">
            <v>DOOR STOPER</v>
          </cell>
          <cell r="C123" t="str">
            <v>NO</v>
          </cell>
        </row>
        <row r="125">
          <cell r="A125" t="str">
            <v>54</v>
          </cell>
          <cell r="B125" t="str">
            <v>IRON OXIDISED ALDROP</v>
          </cell>
          <cell r="C125" t="str">
            <v>NO</v>
          </cell>
        </row>
        <row r="127">
          <cell r="A127" t="str">
            <v>55</v>
          </cell>
          <cell r="B127" t="str">
            <v>BRASS OXIDISED HINGES</v>
          </cell>
          <cell r="C127" t="str">
            <v>NO</v>
          </cell>
        </row>
        <row r="129">
          <cell r="A129" t="str">
            <v>56</v>
          </cell>
          <cell r="B129" t="str">
            <v>15MM THK BWP MARINE PLY</v>
          </cell>
          <cell r="C129" t="str">
            <v>SQM</v>
          </cell>
        </row>
        <row r="131">
          <cell r="A131" t="str">
            <v>57</v>
          </cell>
          <cell r="B131" t="str">
            <v>9MM THK BWP MARINE PLY</v>
          </cell>
          <cell r="C131" t="str">
            <v>SQM</v>
          </cell>
        </row>
        <row r="133">
          <cell r="A133" t="str">
            <v>58</v>
          </cell>
          <cell r="B133" t="str">
            <v>4 MM THK FROSTED GLASS</v>
          </cell>
          <cell r="C133" t="str">
            <v>SQM</v>
          </cell>
        </row>
        <row r="135">
          <cell r="A135" t="str">
            <v>59</v>
          </cell>
          <cell r="B135" t="str">
            <v>5 MM THK CLEAR GLASS</v>
          </cell>
          <cell r="C135" t="str">
            <v>SQM</v>
          </cell>
        </row>
        <row r="137">
          <cell r="A137" t="str">
            <v>60</v>
          </cell>
          <cell r="B137" t="str">
            <v xml:space="preserve">50mm thk Fire rated door shutter </v>
          </cell>
          <cell r="C137" t="str">
            <v>SQM</v>
          </cell>
          <cell r="F137">
            <v>1615</v>
          </cell>
        </row>
        <row r="139">
          <cell r="A139">
            <v>60.1</v>
          </cell>
          <cell r="B139" t="str">
            <v>40MM THK SOLID CORE DOOR SHUTTER</v>
          </cell>
          <cell r="C139" t="str">
            <v>SQM</v>
          </cell>
          <cell r="F139">
            <v>1100</v>
          </cell>
        </row>
        <row r="141">
          <cell r="A141" t="str">
            <v>61</v>
          </cell>
          <cell r="B141" t="str">
            <v>35MM THK SOLID CORE DOOR SHUTTER</v>
          </cell>
          <cell r="C141" t="str">
            <v>SQM</v>
          </cell>
          <cell r="F141">
            <v>510</v>
          </cell>
        </row>
        <row r="143">
          <cell r="A143" t="str">
            <v>62</v>
          </cell>
          <cell r="B143" t="str">
            <v>45MM THK DOUBLE LEAF FLUSH DOOR</v>
          </cell>
        </row>
        <row r="144">
          <cell r="B144" t="str">
            <v>SHUTTER</v>
          </cell>
          <cell r="C144" t="str">
            <v>SQM</v>
          </cell>
        </row>
        <row r="146">
          <cell r="A146" t="str">
            <v>63</v>
          </cell>
          <cell r="B146" t="str">
            <v>BRASS HINGES</v>
          </cell>
          <cell r="F146">
            <v>25</v>
          </cell>
        </row>
        <row r="148">
          <cell r="A148" t="str">
            <v>64</v>
          </cell>
          <cell r="B148" t="str">
            <v>BRASS OXIDISED HANDLE 200MM LENGTH</v>
          </cell>
          <cell r="F148">
            <v>60</v>
          </cell>
        </row>
        <row r="150">
          <cell r="A150" t="str">
            <v>65</v>
          </cell>
          <cell r="B150" t="str">
            <v>BRASS OXIDISED TOWER BOLT</v>
          </cell>
          <cell r="F150">
            <v>30</v>
          </cell>
        </row>
        <row r="152">
          <cell r="A152" t="str">
            <v>66</v>
          </cell>
          <cell r="B152" t="str">
            <v>BRASS OXIDISED ALDROP</v>
          </cell>
          <cell r="F152">
            <v>200</v>
          </cell>
        </row>
        <row r="154">
          <cell r="A154" t="str">
            <v>67</v>
          </cell>
          <cell r="B154" t="str">
            <v>BRASS OXIDISED DOOR STOPPER</v>
          </cell>
          <cell r="F154">
            <v>35</v>
          </cell>
        </row>
        <row r="156">
          <cell r="A156" t="str">
            <v>68</v>
          </cell>
          <cell r="B156" t="str">
            <v xml:space="preserve">BRASS OXIDISED LETTER SLIT </v>
          </cell>
          <cell r="F156">
            <v>125</v>
          </cell>
        </row>
        <row r="158">
          <cell r="A158" t="str">
            <v>69</v>
          </cell>
          <cell r="B158" t="str">
            <v>EYE VIEW</v>
          </cell>
          <cell r="F158">
            <v>80</v>
          </cell>
        </row>
        <row r="160">
          <cell r="A160" t="str">
            <v>70</v>
          </cell>
          <cell r="B160" t="str">
            <v>PANEL DOOR SHUTTER</v>
          </cell>
          <cell r="C160" t="str">
            <v>SIZE</v>
          </cell>
          <cell r="D160">
            <v>0.9</v>
          </cell>
          <cell r="E160">
            <v>2.1</v>
          </cell>
        </row>
        <row r="162">
          <cell r="A162" t="str">
            <v>71</v>
          </cell>
          <cell r="B162" t="str">
            <v>PARTLY PANELLED PARTLY GLAZED DOOR</v>
          </cell>
        </row>
        <row r="163">
          <cell r="B163" t="str">
            <v>SHUTTER</v>
          </cell>
          <cell r="C163" t="str">
            <v>SIZE</v>
          </cell>
          <cell r="D163">
            <v>1.2</v>
          </cell>
          <cell r="E163">
            <v>2.1</v>
          </cell>
        </row>
        <row r="165">
          <cell r="A165" t="str">
            <v>72</v>
          </cell>
          <cell r="B165" t="str">
            <v xml:space="preserve">FULLY GLAZED DOOR SHUTTER </v>
          </cell>
          <cell r="C165" t="str">
            <v>SIZE</v>
          </cell>
          <cell r="D165">
            <v>1</v>
          </cell>
          <cell r="E165">
            <v>2.1</v>
          </cell>
        </row>
        <row r="167">
          <cell r="A167" t="str">
            <v>73</v>
          </cell>
          <cell r="B167" t="str">
            <v>50MM THK FIRE RATED FLUSH DOOR SHUTTER</v>
          </cell>
          <cell r="C167" t="str">
            <v>SIZE</v>
          </cell>
          <cell r="D167">
            <v>0.9</v>
          </cell>
          <cell r="E167">
            <v>2.1</v>
          </cell>
        </row>
        <row r="169">
          <cell r="A169" t="str">
            <v>74</v>
          </cell>
          <cell r="B169" t="str">
            <v>35MM THK SOLID CORE DOOR SHUTTER</v>
          </cell>
          <cell r="C169" t="str">
            <v>SIZE</v>
          </cell>
          <cell r="D169">
            <v>0.9</v>
          </cell>
          <cell r="E169">
            <v>2.1</v>
          </cell>
        </row>
        <row r="171">
          <cell r="A171" t="str">
            <v>75</v>
          </cell>
          <cell r="B171" t="str">
            <v>45MM THK DOUBLE LEAF FLUSH DOOR</v>
          </cell>
        </row>
        <row r="172">
          <cell r="B172" t="str">
            <v>SHUTTER</v>
          </cell>
          <cell r="C172" t="str">
            <v>SIZE</v>
          </cell>
          <cell r="D172">
            <v>1.5</v>
          </cell>
          <cell r="E172">
            <v>2.1</v>
          </cell>
        </row>
        <row r="174">
          <cell r="A174" t="str">
            <v>76</v>
          </cell>
          <cell r="B174" t="str">
            <v>WATERPROOFING COMPOUND</v>
          </cell>
          <cell r="C174" t="str">
            <v>KG</v>
          </cell>
          <cell r="F174">
            <v>25</v>
          </cell>
        </row>
        <row r="176">
          <cell r="A176" t="str">
            <v>77</v>
          </cell>
          <cell r="B176" t="str">
            <v>QUARTZ</v>
          </cell>
          <cell r="C176" t="str">
            <v>CUM</v>
          </cell>
        </row>
        <row r="178">
          <cell r="A178" t="str">
            <v>78</v>
          </cell>
          <cell r="B178" t="str">
            <v>ADMIXTURE</v>
          </cell>
          <cell r="C178" t="str">
            <v>KG</v>
          </cell>
        </row>
        <row r="180">
          <cell r="A180" t="str">
            <v>-</v>
          </cell>
          <cell r="B180" t="str">
            <v>-</v>
          </cell>
          <cell r="C180" t="str">
            <v>-</v>
          </cell>
          <cell r="D180" t="str">
            <v>-</v>
          </cell>
          <cell r="E180" t="str">
            <v>-</v>
          </cell>
          <cell r="F180" t="str">
            <v>-</v>
          </cell>
          <cell r="G180" t="str">
            <v>-</v>
          </cell>
        </row>
        <row r="184">
          <cell r="A184" t="str">
            <v>DONGRE ASSOCIATES</v>
          </cell>
          <cell r="C184" t="str">
            <v>PROJECT      : SAHARA CITY HOMES, MUMBAI.</v>
          </cell>
        </row>
        <row r="185">
          <cell r="A185" t="str">
            <v>VADODARA</v>
          </cell>
          <cell r="C185" t="str">
            <v>ARCHITECT   : ARCHITECT HAFEEZ CONTRACTOR, MUMBAI.</v>
          </cell>
        </row>
        <row r="186">
          <cell r="C186" t="str">
            <v>CLIENT          : SAHARA INDIA COMMERCIAL Co. Ltd.</v>
          </cell>
        </row>
        <row r="188">
          <cell r="A188">
            <v>38440.792609722223</v>
          </cell>
          <cell r="B188" t="str">
            <v xml:space="preserve">                  B A S I C   R A T E S   O F   L A B O U R   </v>
          </cell>
        </row>
        <row r="189">
          <cell r="A189" t="str">
            <v>-</v>
          </cell>
          <cell r="B189" t="str">
            <v>-</v>
          </cell>
          <cell r="C189" t="str">
            <v>-</v>
          </cell>
          <cell r="D189" t="str">
            <v>-</v>
          </cell>
          <cell r="E189" t="str">
            <v>-</v>
          </cell>
          <cell r="F189" t="str">
            <v>-</v>
          </cell>
          <cell r="G189" t="str">
            <v>-</v>
          </cell>
        </row>
        <row r="190">
          <cell r="A190" t="str">
            <v>SR NO.</v>
          </cell>
          <cell r="B190" t="str">
            <v>PARTICULAR</v>
          </cell>
          <cell r="D190" t="str">
            <v>UNIT</v>
          </cell>
          <cell r="F190" t="str">
            <v>AMOUNT</v>
          </cell>
        </row>
        <row r="191">
          <cell r="A191" t="str">
            <v>-</v>
          </cell>
          <cell r="B191" t="str">
            <v>-</v>
          </cell>
          <cell r="C191" t="str">
            <v>-</v>
          </cell>
          <cell r="D191" t="str">
            <v>-</v>
          </cell>
          <cell r="E191" t="str">
            <v>-</v>
          </cell>
          <cell r="F191" t="str">
            <v>-</v>
          </cell>
          <cell r="G191" t="str">
            <v>-</v>
          </cell>
        </row>
        <row r="193">
          <cell r="A193" t="str">
            <v>1</v>
          </cell>
          <cell r="B193" t="str">
            <v>WEARING COURSE 75MM THK IN CM (1:2:4)</v>
          </cell>
          <cell r="D193" t="str">
            <v>SQM</v>
          </cell>
        </row>
        <row r="195">
          <cell r="A195" t="str">
            <v>2</v>
          </cell>
          <cell r="B195" t="str">
            <v>METAL PACKING 150MM THK</v>
          </cell>
          <cell r="D195" t="str">
            <v>SQM</v>
          </cell>
        </row>
        <row r="197">
          <cell r="A197" t="str">
            <v>3</v>
          </cell>
          <cell r="B197" t="str">
            <v xml:space="preserve">RUBBLE SOLING 230MM THK </v>
          </cell>
          <cell r="D197" t="str">
            <v>CUM</v>
          </cell>
        </row>
        <row r="199">
          <cell r="A199" t="str">
            <v>4</v>
          </cell>
          <cell r="B199" t="str">
            <v>BRICK BAT CEMENT CONCRETE (1:4:8)</v>
          </cell>
          <cell r="D199" t="str">
            <v>CUM</v>
          </cell>
        </row>
        <row r="201">
          <cell r="A201" t="str">
            <v>5</v>
          </cell>
          <cell r="B201" t="str">
            <v>PLAIN CEMENT CONCRETE (1:4:8)</v>
          </cell>
          <cell r="D201" t="str">
            <v>CUM</v>
          </cell>
          <cell r="F201">
            <v>150</v>
          </cell>
        </row>
        <row r="203">
          <cell r="A203" t="str">
            <v>6</v>
          </cell>
          <cell r="B203" t="str">
            <v>PLAIN CEMENT CONCRETE (1:3:6)</v>
          </cell>
          <cell r="D203" t="str">
            <v>CUM</v>
          </cell>
          <cell r="F203">
            <v>150</v>
          </cell>
        </row>
        <row r="205">
          <cell r="A205" t="str">
            <v>7</v>
          </cell>
          <cell r="B205" t="str">
            <v>PLAIN CEMENT CONCRETE (1:2:4)</v>
          </cell>
          <cell r="D205" t="str">
            <v>CUM</v>
          </cell>
          <cell r="F205">
            <v>150</v>
          </cell>
        </row>
        <row r="207">
          <cell r="A207" t="str">
            <v>8</v>
          </cell>
          <cell r="B207" t="str">
            <v>RCC M15 (1:2:4)</v>
          </cell>
          <cell r="D207" t="str">
            <v>CUM</v>
          </cell>
          <cell r="F207">
            <v>150</v>
          </cell>
        </row>
        <row r="209">
          <cell r="A209" t="str">
            <v>9</v>
          </cell>
          <cell r="B209" t="str">
            <v>RCC M20 (1:1.5:3)</v>
          </cell>
          <cell r="D209" t="str">
            <v>CUM</v>
          </cell>
          <cell r="F209">
            <v>150</v>
          </cell>
        </row>
        <row r="211">
          <cell r="A211" t="str">
            <v>10</v>
          </cell>
          <cell r="B211" t="str">
            <v>RCC M25 (1:1:2)</v>
          </cell>
          <cell r="D211" t="str">
            <v>CUM</v>
          </cell>
          <cell r="F211">
            <v>150</v>
          </cell>
        </row>
        <row r="213">
          <cell r="A213" t="str">
            <v>11</v>
          </cell>
          <cell r="B213" t="str">
            <v>RCC M30</v>
          </cell>
          <cell r="D213" t="str">
            <v>CUM</v>
          </cell>
          <cell r="F213">
            <v>150</v>
          </cell>
        </row>
        <row r="215">
          <cell r="A215" t="str">
            <v>12</v>
          </cell>
          <cell r="B215" t="str">
            <v>RCC M35</v>
          </cell>
          <cell r="D215" t="str">
            <v>CUM</v>
          </cell>
          <cell r="F215">
            <v>150</v>
          </cell>
        </row>
        <row r="217">
          <cell r="A217" t="str">
            <v>13</v>
          </cell>
          <cell r="B217" t="str">
            <v>RCC M40</v>
          </cell>
          <cell r="D217" t="str">
            <v>CUM</v>
          </cell>
        </row>
        <row r="219">
          <cell r="A219" t="str">
            <v>14</v>
          </cell>
          <cell r="B219" t="str">
            <v>MILD STEEL</v>
          </cell>
          <cell r="D219" t="str">
            <v>MT</v>
          </cell>
        </row>
        <row r="221">
          <cell r="A221" t="str">
            <v>15</v>
          </cell>
          <cell r="B221" t="str">
            <v>TOR STEEL</v>
          </cell>
          <cell r="D221" t="str">
            <v>MT</v>
          </cell>
        </row>
        <row r="223">
          <cell r="A223" t="str">
            <v>16</v>
          </cell>
          <cell r="B223" t="str">
            <v>230MM THK BRICK MASONRY IN CM (1:6)</v>
          </cell>
          <cell r="D223" t="str">
            <v>CUM</v>
          </cell>
          <cell r="F223">
            <v>125</v>
          </cell>
        </row>
        <row r="225">
          <cell r="A225" t="str">
            <v>17</v>
          </cell>
          <cell r="B225" t="str">
            <v>115 MM THK BRICK MASONRY WITH PATLI BEAM</v>
          </cell>
          <cell r="D225" t="str">
            <v>SQM</v>
          </cell>
        </row>
        <row r="227">
          <cell r="A227" t="str">
            <v>18</v>
          </cell>
          <cell r="B227" t="str">
            <v>400 MM THK BLOCK MASONRY IN CM (1:5)</v>
          </cell>
          <cell r="D227" t="str">
            <v>SQM</v>
          </cell>
        </row>
        <row r="229">
          <cell r="A229" t="str">
            <v>19</v>
          </cell>
          <cell r="B229" t="str">
            <v>125 MM THK BLOCK MASONRY IN CM (1:5)</v>
          </cell>
          <cell r="D229" t="str">
            <v>SQM</v>
          </cell>
          <cell r="F229">
            <v>50</v>
          </cell>
        </row>
        <row r="231">
          <cell r="A231" t="str">
            <v>20</v>
          </cell>
          <cell r="B231" t="str">
            <v>150MM THK BLOCK MASONRY</v>
          </cell>
          <cell r="D231" t="str">
            <v>SQM</v>
          </cell>
          <cell r="F231">
            <v>50</v>
          </cell>
        </row>
        <row r="233">
          <cell r="A233" t="str">
            <v>21</v>
          </cell>
          <cell r="B233" t="str">
            <v>100MM THK BLOCK MASONRY WITH PATLI BEAM</v>
          </cell>
          <cell r="D233" t="str">
            <v>SQM</v>
          </cell>
          <cell r="F233">
            <v>60</v>
          </cell>
        </row>
        <row r="235">
          <cell r="A235" t="str">
            <v>22</v>
          </cell>
          <cell r="B235" t="str">
            <v>INTERNAL PLASTER 15MM THK IN CM (1:4)</v>
          </cell>
          <cell r="D235" t="str">
            <v>SQM</v>
          </cell>
        </row>
        <row r="237">
          <cell r="A237" t="str">
            <v>23</v>
          </cell>
          <cell r="B237" t="str">
            <v>INTERNAL PLASTER 12MM THK IN CM (1:4)</v>
          </cell>
          <cell r="D237" t="str">
            <v>SQM</v>
          </cell>
          <cell r="F237">
            <v>30</v>
          </cell>
        </row>
        <row r="239">
          <cell r="A239" t="str">
            <v>24</v>
          </cell>
          <cell r="B239" t="str">
            <v xml:space="preserve">NEERU FINISH </v>
          </cell>
          <cell r="D239" t="str">
            <v>SQM</v>
          </cell>
        </row>
        <row r="241">
          <cell r="A241" t="str">
            <v>25</v>
          </cell>
          <cell r="B241" t="str">
            <v>CEMENT FINISH</v>
          </cell>
          <cell r="D241" t="str">
            <v>SQM</v>
          </cell>
        </row>
        <row r="243">
          <cell r="A243" t="str">
            <v>26</v>
          </cell>
          <cell r="B243" t="str">
            <v>DUCT PLASTER IN CM (1:4)</v>
          </cell>
          <cell r="D243" t="str">
            <v>SQM</v>
          </cell>
        </row>
        <row r="245">
          <cell r="A245" t="str">
            <v>27</v>
          </cell>
          <cell r="B245" t="str">
            <v>SAND FACE PLASTER 25MM THK IN CM (1:4)</v>
          </cell>
          <cell r="D245" t="str">
            <v>SQM</v>
          </cell>
          <cell r="F245">
            <v>50</v>
          </cell>
        </row>
        <row r="247">
          <cell r="A247" t="str">
            <v>28</v>
          </cell>
          <cell r="B247" t="str">
            <v>SAND FACE PLASTER 20MM THK IN CM (1:4)</v>
          </cell>
          <cell r="D247" t="str">
            <v>SQM</v>
          </cell>
        </row>
        <row r="249">
          <cell r="A249" t="str">
            <v>29</v>
          </cell>
          <cell r="B249" t="str">
            <v>KOTA STONE FLOORING</v>
          </cell>
          <cell r="D249" t="str">
            <v>SQM</v>
          </cell>
        </row>
        <row r="251">
          <cell r="A251" t="str">
            <v>30</v>
          </cell>
          <cell r="B251" t="str">
            <v>KOTA STONE SKIRTING 100 MM HIGH</v>
          </cell>
          <cell r="D251" t="str">
            <v>RMT</v>
          </cell>
        </row>
        <row r="253">
          <cell r="A253" t="str">
            <v>31</v>
          </cell>
          <cell r="B253" t="str">
            <v>KOTA STONE SKIRTING 150 MM HIGH</v>
          </cell>
          <cell r="D253" t="str">
            <v>RMT</v>
          </cell>
        </row>
        <row r="255">
          <cell r="A255" t="str">
            <v>32</v>
          </cell>
          <cell r="B255" t="str">
            <v>MARBLE FLOORING</v>
          </cell>
          <cell r="D255" t="str">
            <v>SQM</v>
          </cell>
        </row>
        <row r="257">
          <cell r="A257" t="str">
            <v>33</v>
          </cell>
          <cell r="B257" t="str">
            <v>MARBLE SKIRTING 100MM HIGH</v>
          </cell>
          <cell r="D257" t="str">
            <v>RMT</v>
          </cell>
        </row>
        <row r="259">
          <cell r="A259" t="str">
            <v>34</v>
          </cell>
          <cell r="B259" t="str">
            <v>MARBLE SKIRTING 150MM HIGH</v>
          </cell>
          <cell r="D259" t="str">
            <v>RMT</v>
          </cell>
        </row>
        <row r="261">
          <cell r="A261" t="str">
            <v>35</v>
          </cell>
          <cell r="B261" t="str">
            <v>GRANITE FLOORING</v>
          </cell>
          <cell r="D261" t="str">
            <v>SQM</v>
          </cell>
          <cell r="F261">
            <v>175</v>
          </cell>
        </row>
        <row r="263">
          <cell r="A263" t="str">
            <v>36</v>
          </cell>
          <cell r="B263" t="str">
            <v>GRANITE SKIRTING 100 MM HIGH</v>
          </cell>
          <cell r="D263" t="str">
            <v>RMT</v>
          </cell>
        </row>
        <row r="265">
          <cell r="A265" t="str">
            <v>38</v>
          </cell>
          <cell r="B265" t="str">
            <v>GRANITE SKIRTING 150 MM HIGH</v>
          </cell>
          <cell r="D265" t="str">
            <v>RMT</v>
          </cell>
        </row>
        <row r="267">
          <cell r="A267" t="str">
            <v>40</v>
          </cell>
          <cell r="B267" t="str">
            <v>KOTA STONE DADO</v>
          </cell>
          <cell r="D267" t="str">
            <v>SQM</v>
          </cell>
        </row>
        <row r="269">
          <cell r="A269" t="str">
            <v>41</v>
          </cell>
          <cell r="B269" t="str">
            <v>MARBLE DADO</v>
          </cell>
          <cell r="D269" t="str">
            <v>SQM</v>
          </cell>
        </row>
        <row r="271">
          <cell r="A271" t="str">
            <v>42</v>
          </cell>
          <cell r="B271" t="str">
            <v>GRANITE DADO</v>
          </cell>
          <cell r="D271" t="str">
            <v>SQM</v>
          </cell>
        </row>
        <row r="273">
          <cell r="A273" t="str">
            <v>43</v>
          </cell>
          <cell r="B273" t="str">
            <v>SPARTEK TILE FLOORING</v>
          </cell>
          <cell r="D273" t="str">
            <v>SQM</v>
          </cell>
          <cell r="F273">
            <v>90</v>
          </cell>
        </row>
        <row r="275">
          <cell r="A275" t="str">
            <v>44</v>
          </cell>
          <cell r="B275" t="str">
            <v>SPARTEK TILE SKIRTING 100MM HIGH</v>
          </cell>
          <cell r="D275" t="str">
            <v>RMT</v>
          </cell>
        </row>
        <row r="277">
          <cell r="A277" t="str">
            <v>45</v>
          </cell>
          <cell r="B277" t="str">
            <v>SPARTEK TILE SKIRTING 150 HIGH</v>
          </cell>
          <cell r="D277" t="str">
            <v>RMT</v>
          </cell>
        </row>
        <row r="279">
          <cell r="A279" t="str">
            <v>46</v>
          </cell>
          <cell r="B279" t="str">
            <v>SPARTEK DADO</v>
          </cell>
          <cell r="D279" t="str">
            <v>SQM</v>
          </cell>
        </row>
        <row r="281">
          <cell r="A281" t="str">
            <v>47</v>
          </cell>
          <cell r="B281" t="str">
            <v>MARBLE TREAD 1500 X 300</v>
          </cell>
          <cell r="D281" t="str">
            <v>RMT</v>
          </cell>
        </row>
        <row r="283">
          <cell r="A283" t="str">
            <v>48</v>
          </cell>
          <cell r="B283" t="str">
            <v>MARBLE RISER 1500 X 150</v>
          </cell>
          <cell r="D283" t="str">
            <v>RMT</v>
          </cell>
        </row>
        <row r="285">
          <cell r="A285" t="str">
            <v>49</v>
          </cell>
          <cell r="B285" t="str">
            <v>KOTA STONE TREAD 1500 X 300</v>
          </cell>
          <cell r="D285" t="str">
            <v>RMT</v>
          </cell>
        </row>
        <row r="287">
          <cell r="A287" t="str">
            <v>51</v>
          </cell>
          <cell r="B287" t="str">
            <v>KOTA STONE RISER 1500 X 150</v>
          </cell>
          <cell r="D287" t="str">
            <v>RMT</v>
          </cell>
        </row>
        <row r="289">
          <cell r="A289" t="str">
            <v>52</v>
          </cell>
          <cell r="B289" t="str">
            <v xml:space="preserve">MARBLE WINDOW SILL 350MM WIDE </v>
          </cell>
          <cell r="D289" t="str">
            <v>RMT</v>
          </cell>
        </row>
        <row r="291">
          <cell r="A291" t="str">
            <v>53</v>
          </cell>
          <cell r="B291" t="str">
            <v>KOTA STONE WINDOW SILL 350MM WIDE</v>
          </cell>
          <cell r="D291" t="str">
            <v>RMT</v>
          </cell>
        </row>
        <row r="293">
          <cell r="A293" t="str">
            <v>54</v>
          </cell>
          <cell r="B293" t="str">
            <v>IPS FLOORING WITH IRONITE (1:2:4)</v>
          </cell>
          <cell r="D293" t="str">
            <v>SQM</v>
          </cell>
        </row>
        <row r="295">
          <cell r="A295" t="str">
            <v>55</v>
          </cell>
          <cell r="B295" t="str">
            <v>IPS FLOORING (1:2:4)</v>
          </cell>
          <cell r="D295" t="str">
            <v>SQM</v>
          </cell>
        </row>
        <row r="297">
          <cell r="A297" t="str">
            <v>56</v>
          </cell>
          <cell r="B297" t="str">
            <v>MARBLE MOSAIC TILES FLOORING</v>
          </cell>
          <cell r="D297" t="str">
            <v>SQM</v>
          </cell>
        </row>
        <row r="299">
          <cell r="A299" t="str">
            <v>57</v>
          </cell>
          <cell r="B299" t="str">
            <v>MARBLE MOSAIC TILES SKIRTING 100MM HIGH</v>
          </cell>
          <cell r="D299" t="str">
            <v>RMT</v>
          </cell>
        </row>
        <row r="301">
          <cell r="A301" t="str">
            <v>58</v>
          </cell>
          <cell r="B301" t="str">
            <v>MARBLE MOSAIC TILES SKIRTING 150MM HIGH</v>
          </cell>
          <cell r="D301" t="str">
            <v>RMT</v>
          </cell>
        </row>
        <row r="303">
          <cell r="A303" t="str">
            <v>59</v>
          </cell>
          <cell r="B303" t="str">
            <v>COMPOSITE FLOORING GRANITE (75%)+MARBLE(25%)</v>
          </cell>
          <cell r="D303" t="str">
            <v>SQM</v>
          </cell>
        </row>
        <row r="305">
          <cell r="A305" t="str">
            <v>60</v>
          </cell>
          <cell r="B305" t="str">
            <v>COMPOSITE CLADDING GRANITE (75%)+MARBLE(25%)</v>
          </cell>
          <cell r="D305" t="str">
            <v>SQM</v>
          </cell>
        </row>
        <row r="307">
          <cell r="A307" t="str">
            <v>61</v>
          </cell>
          <cell r="B307" t="str">
            <v>RCC KITCHEN PLATFORM WITH GRANITE TOP</v>
          </cell>
          <cell r="D307" t="str">
            <v>RMT</v>
          </cell>
        </row>
        <row r="309">
          <cell r="A309" t="str">
            <v>62</v>
          </cell>
          <cell r="B309" t="str">
            <v>GRANITE PLATFORM WITH KUDDAPAH SHELF</v>
          </cell>
          <cell r="D309" t="str">
            <v>RMT</v>
          </cell>
        </row>
        <row r="311">
          <cell r="A311" t="str">
            <v>63</v>
          </cell>
          <cell r="B311" t="str">
            <v>TEAK WOOD DOOR FRAME 150 X 65MM</v>
          </cell>
          <cell r="D311" t="str">
            <v>RMT</v>
          </cell>
        </row>
        <row r="313">
          <cell r="A313" t="str">
            <v>64</v>
          </cell>
          <cell r="B313" t="str">
            <v>TEAK WOOD DOOR FRAME 130 X 65MM</v>
          </cell>
          <cell r="D313" t="str">
            <v>RMT</v>
          </cell>
        </row>
        <row r="315">
          <cell r="A315" t="str">
            <v>65</v>
          </cell>
          <cell r="B315" t="str">
            <v>HARD WOOD DOOR FRAME 150 X 65MM</v>
          </cell>
          <cell r="D315" t="str">
            <v>RMT</v>
          </cell>
        </row>
        <row r="317">
          <cell r="A317" t="str">
            <v>66</v>
          </cell>
          <cell r="B317" t="str">
            <v>HARD WOOD DOOR FRAME 130 X 65MM</v>
          </cell>
          <cell r="D317" t="str">
            <v>RMT</v>
          </cell>
        </row>
        <row r="319">
          <cell r="A319" t="str">
            <v>67</v>
          </cell>
          <cell r="B319" t="str">
            <v>TEAK WOOD COVER MOULD 40 X 20MM</v>
          </cell>
          <cell r="D319" t="str">
            <v>RMT</v>
          </cell>
        </row>
        <row r="321">
          <cell r="A321" t="str">
            <v>68</v>
          </cell>
          <cell r="B321" t="str">
            <v>HARD WOOD COVER MOULD 40 X 20MM</v>
          </cell>
          <cell r="D321" t="str">
            <v>RMT</v>
          </cell>
        </row>
        <row r="323">
          <cell r="A323" t="str">
            <v>69</v>
          </cell>
          <cell r="B323" t="str">
            <v xml:space="preserve">T W FULLY PANEL DOOR SHUTTER </v>
          </cell>
          <cell r="D323" t="str">
            <v>SQM</v>
          </cell>
        </row>
        <row r="325">
          <cell r="B325" t="str">
            <v>T W PARTLY PANELLED PARTLY GLAZED</v>
          </cell>
          <cell r="D325" t="str">
            <v>SQM</v>
          </cell>
        </row>
        <row r="326">
          <cell r="A326" t="str">
            <v>70</v>
          </cell>
          <cell r="B326" t="str">
            <v>DOOR SHUTTER</v>
          </cell>
        </row>
        <row r="328">
          <cell r="A328" t="str">
            <v>71</v>
          </cell>
          <cell r="B328" t="str">
            <v>T W FULLY GLAZED DOOR SHUTTER</v>
          </cell>
          <cell r="D328" t="str">
            <v>SQM</v>
          </cell>
        </row>
        <row r="330">
          <cell r="A330" t="str">
            <v>72</v>
          </cell>
          <cell r="B330" t="str">
            <v xml:space="preserve">H W FULLY PANEL DOOR SHUTTER </v>
          </cell>
          <cell r="D330" t="str">
            <v>SQM</v>
          </cell>
        </row>
        <row r="332">
          <cell r="B332" t="str">
            <v xml:space="preserve">H W PARTLY PANELLED PARTLY GLAZED </v>
          </cell>
          <cell r="D332" t="str">
            <v>SQM</v>
          </cell>
        </row>
        <row r="333">
          <cell r="A333" t="str">
            <v>73</v>
          </cell>
          <cell r="B333" t="str">
            <v>DOOR SHUTTER</v>
          </cell>
        </row>
        <row r="335">
          <cell r="A335" t="str">
            <v>74</v>
          </cell>
          <cell r="B335" t="str">
            <v>H W FULLY GLAZED DOOR SHUTTER</v>
          </cell>
          <cell r="D335" t="str">
            <v>SQM</v>
          </cell>
        </row>
        <row r="337">
          <cell r="A337" t="str">
            <v>75</v>
          </cell>
          <cell r="B337" t="str">
            <v>45MM THK SOLID CORE DOOR SHUTTER</v>
          </cell>
          <cell r="D337" t="str">
            <v>SQM</v>
          </cell>
        </row>
        <row r="339">
          <cell r="A339" t="str">
            <v>76</v>
          </cell>
          <cell r="B339" t="str">
            <v>35MM THK SOLID CORE DOOR SHUTTER</v>
          </cell>
          <cell r="D339" t="str">
            <v>SQM</v>
          </cell>
        </row>
        <row r="341">
          <cell r="A341" t="str">
            <v>77</v>
          </cell>
          <cell r="B341" t="str">
            <v>45MM THK DOUBLE LEAF FLUSH DOOR</v>
          </cell>
        </row>
        <row r="342">
          <cell r="B342" t="str">
            <v>SHUTTER</v>
          </cell>
          <cell r="D342" t="str">
            <v>SQM</v>
          </cell>
        </row>
        <row r="344">
          <cell r="A344" t="str">
            <v>-</v>
          </cell>
          <cell r="B344" t="str">
            <v>-</v>
          </cell>
          <cell r="C344" t="str">
            <v>-</v>
          </cell>
          <cell r="D344" t="str">
            <v>-</v>
          </cell>
          <cell r="E344" t="str">
            <v>-</v>
          </cell>
          <cell r="F344" t="str">
            <v>-</v>
          </cell>
          <cell r="G344" t="str">
            <v>-</v>
          </cell>
          <cell r="H344" t="str">
            <v>-</v>
          </cell>
        </row>
        <row r="345">
          <cell r="A345" t="str">
            <v>|::</v>
          </cell>
        </row>
        <row r="380">
          <cell r="A380">
            <v>2</v>
          </cell>
          <cell r="B380" t="str">
            <v>METAL PACKING 150MM THK</v>
          </cell>
          <cell r="E380" t="str">
            <v>QTY -</v>
          </cell>
          <cell r="F380">
            <v>10</v>
          </cell>
          <cell r="G380" t="str">
            <v>SQM</v>
          </cell>
        </row>
        <row r="382">
          <cell r="A382" t="str">
            <v>A</v>
          </cell>
          <cell r="B382" t="str">
            <v>MATERIAL</v>
          </cell>
        </row>
        <row r="384">
          <cell r="B384" t="str">
            <v>Murrum</v>
          </cell>
          <cell r="C384" t="str">
            <v>Cum</v>
          </cell>
          <cell r="D384">
            <v>0.3</v>
          </cell>
          <cell r="E384">
            <v>0</v>
          </cell>
          <cell r="F384">
            <v>0</v>
          </cell>
        </row>
        <row r="385">
          <cell r="B385" t="str">
            <v>Aggregate</v>
          </cell>
          <cell r="C385" t="str">
            <v>Cum</v>
          </cell>
          <cell r="D385">
            <v>1.65</v>
          </cell>
          <cell r="E385">
            <v>500</v>
          </cell>
          <cell r="F385">
            <v>825</v>
          </cell>
        </row>
        <row r="386">
          <cell r="F386">
            <v>825</v>
          </cell>
          <cell r="G386">
            <v>825</v>
          </cell>
        </row>
        <row r="388">
          <cell r="A388" t="str">
            <v>B</v>
          </cell>
          <cell r="B388" t="str">
            <v>Labour</v>
          </cell>
          <cell r="C388" t="str">
            <v>Sqm</v>
          </cell>
          <cell r="D388">
            <v>10</v>
          </cell>
          <cell r="E388">
            <v>0</v>
          </cell>
          <cell r="F388">
            <v>0</v>
          </cell>
          <cell r="G388">
            <v>0</v>
          </cell>
        </row>
        <row r="389">
          <cell r="G389">
            <v>825</v>
          </cell>
        </row>
        <row r="391">
          <cell r="A391" t="str">
            <v>C</v>
          </cell>
          <cell r="B391" t="str">
            <v>Add for water &amp; electrical charges</v>
          </cell>
          <cell r="D391">
            <v>825</v>
          </cell>
          <cell r="E391">
            <v>0.01</v>
          </cell>
          <cell r="F391">
            <v>8.25</v>
          </cell>
          <cell r="G391">
            <v>8.25</v>
          </cell>
        </row>
        <row r="393">
          <cell r="A393" t="str">
            <v>D</v>
          </cell>
          <cell r="B393" t="str">
            <v>Add for tools and plants</v>
          </cell>
          <cell r="D393">
            <v>825</v>
          </cell>
          <cell r="E393">
            <v>0.05</v>
          </cell>
          <cell r="F393">
            <v>41.25</v>
          </cell>
          <cell r="G393">
            <v>41.25</v>
          </cell>
        </row>
        <row r="394">
          <cell r="G394">
            <v>874.5</v>
          </cell>
        </row>
        <row r="396">
          <cell r="A396" t="str">
            <v>E</v>
          </cell>
          <cell r="B396" t="str">
            <v>Add contractor's profit</v>
          </cell>
          <cell r="D396">
            <v>874.5</v>
          </cell>
          <cell r="E396">
            <v>0.15</v>
          </cell>
          <cell r="F396">
            <v>131.17499999999998</v>
          </cell>
          <cell r="G396">
            <v>131.17499999999998</v>
          </cell>
        </row>
        <row r="397">
          <cell r="G397">
            <v>1005.675</v>
          </cell>
        </row>
        <row r="399">
          <cell r="B399" t="str">
            <v>Rate per Sqm</v>
          </cell>
          <cell r="D399">
            <v>1005.675</v>
          </cell>
          <cell r="E399">
            <v>10</v>
          </cell>
          <cell r="F399">
            <v>100.5675</v>
          </cell>
          <cell r="G399">
            <v>100.5675</v>
          </cell>
        </row>
        <row r="401">
          <cell r="B401" t="str">
            <v>Rate per Cum</v>
          </cell>
          <cell r="D401">
            <v>100.5675</v>
          </cell>
          <cell r="E401">
            <v>0.15</v>
          </cell>
          <cell r="F401">
            <v>670.45</v>
          </cell>
          <cell r="G401">
            <v>670.45</v>
          </cell>
        </row>
        <row r="404">
          <cell r="A404">
            <v>3</v>
          </cell>
          <cell r="B404" t="str">
            <v>RUBBLE SOLING 230MM THK</v>
          </cell>
          <cell r="E404" t="str">
            <v>QTY -</v>
          </cell>
          <cell r="F404">
            <v>10</v>
          </cell>
          <cell r="G404" t="str">
            <v>SQM</v>
          </cell>
        </row>
        <row r="406">
          <cell r="A406" t="str">
            <v>A</v>
          </cell>
          <cell r="B406" t="str">
            <v>MATERIAL</v>
          </cell>
        </row>
        <row r="408">
          <cell r="B408" t="str">
            <v>Murrum</v>
          </cell>
          <cell r="C408" t="str">
            <v>Cum</v>
          </cell>
          <cell r="D408">
            <v>1</v>
          </cell>
          <cell r="E408">
            <v>0</v>
          </cell>
          <cell r="F408">
            <v>0</v>
          </cell>
        </row>
        <row r="409">
          <cell r="B409" t="str">
            <v>Rubble</v>
          </cell>
          <cell r="C409" t="str">
            <v>Cum</v>
          </cell>
          <cell r="D409">
            <v>2.75</v>
          </cell>
          <cell r="E409">
            <v>500</v>
          </cell>
          <cell r="F409">
            <v>1375</v>
          </cell>
        </row>
        <row r="410">
          <cell r="F410">
            <v>1375</v>
          </cell>
          <cell r="G410">
            <v>1375</v>
          </cell>
        </row>
        <row r="412">
          <cell r="A412" t="str">
            <v>B</v>
          </cell>
          <cell r="B412" t="str">
            <v>Labour</v>
          </cell>
          <cell r="C412" t="str">
            <v>Sqm</v>
          </cell>
          <cell r="D412">
            <v>10</v>
          </cell>
          <cell r="E412">
            <v>0</v>
          </cell>
          <cell r="F412">
            <v>0</v>
          </cell>
          <cell r="G412">
            <v>0</v>
          </cell>
        </row>
        <row r="413">
          <cell r="G413">
            <v>1375</v>
          </cell>
        </row>
        <row r="415">
          <cell r="A415" t="str">
            <v>C</v>
          </cell>
          <cell r="B415" t="str">
            <v>Add for water &amp; electrical charges</v>
          </cell>
          <cell r="D415">
            <v>1375</v>
          </cell>
          <cell r="E415">
            <v>0.01</v>
          </cell>
          <cell r="F415">
            <v>13.75</v>
          </cell>
          <cell r="G415">
            <v>13.75</v>
          </cell>
        </row>
        <row r="417">
          <cell r="A417" t="str">
            <v>D</v>
          </cell>
          <cell r="B417" t="str">
            <v>Add for tools and plants</v>
          </cell>
          <cell r="D417">
            <v>1375</v>
          </cell>
          <cell r="E417">
            <v>0.05</v>
          </cell>
          <cell r="F417">
            <v>68.75</v>
          </cell>
          <cell r="G417">
            <v>68.75</v>
          </cell>
        </row>
        <row r="418">
          <cell r="G418">
            <v>1457.5</v>
          </cell>
        </row>
        <row r="420">
          <cell r="A420" t="str">
            <v>E</v>
          </cell>
          <cell r="B420" t="str">
            <v>Add contractor's profit</v>
          </cell>
          <cell r="D420">
            <v>1457.5</v>
          </cell>
          <cell r="E420">
            <v>0.15</v>
          </cell>
          <cell r="F420">
            <v>218.625</v>
          </cell>
          <cell r="G420">
            <v>218.625</v>
          </cell>
        </row>
        <row r="421">
          <cell r="G421">
            <v>1676.125</v>
          </cell>
        </row>
        <row r="423">
          <cell r="B423" t="str">
            <v>Rate per Sqm</v>
          </cell>
          <cell r="D423">
            <v>1676.125</v>
          </cell>
          <cell r="E423">
            <v>10</v>
          </cell>
          <cell r="F423">
            <v>167.61250000000001</v>
          </cell>
          <cell r="G423">
            <v>167.61250000000001</v>
          </cell>
        </row>
        <row r="426">
          <cell r="A426">
            <v>4</v>
          </cell>
          <cell r="B426" t="str">
            <v>BRICK BAT CEMENT CONCRETE (1:4:8)</v>
          </cell>
          <cell r="E426" t="str">
            <v>QTY -</v>
          </cell>
          <cell r="F426">
            <v>10</v>
          </cell>
          <cell r="G426" t="str">
            <v>CUM</v>
          </cell>
        </row>
        <row r="428">
          <cell r="A428" t="str">
            <v>A</v>
          </cell>
          <cell r="B428" t="str">
            <v>MATERIAL</v>
          </cell>
        </row>
        <row r="430">
          <cell r="B430" t="str">
            <v>Cement</v>
          </cell>
          <cell r="C430" t="str">
            <v>Bag</v>
          </cell>
          <cell r="D430">
            <v>36</v>
          </cell>
          <cell r="E430">
            <v>150</v>
          </cell>
          <cell r="F430">
            <v>5400</v>
          </cell>
        </row>
        <row r="431">
          <cell r="B431" t="str">
            <v>Sand</v>
          </cell>
          <cell r="C431" t="str">
            <v>Cum</v>
          </cell>
          <cell r="D431">
            <v>6.1</v>
          </cell>
          <cell r="E431">
            <v>325</v>
          </cell>
          <cell r="F431">
            <v>1982.4999999999998</v>
          </cell>
        </row>
        <row r="432">
          <cell r="B432" t="str">
            <v>Brick bat</v>
          </cell>
          <cell r="C432" t="str">
            <v>Cum</v>
          </cell>
          <cell r="D432">
            <v>8.6</v>
          </cell>
          <cell r="E432">
            <v>0</v>
          </cell>
          <cell r="F432">
            <v>0</v>
          </cell>
        </row>
        <row r="433">
          <cell r="F433">
            <v>7382.5</v>
          </cell>
          <cell r="G433">
            <v>7382.5</v>
          </cell>
        </row>
        <row r="435">
          <cell r="A435" t="str">
            <v>B</v>
          </cell>
          <cell r="B435" t="str">
            <v>Labour</v>
          </cell>
          <cell r="C435" t="str">
            <v>Cum</v>
          </cell>
          <cell r="D435">
            <v>10</v>
          </cell>
          <cell r="E435">
            <v>0</v>
          </cell>
          <cell r="F435">
            <v>0</v>
          </cell>
          <cell r="G435">
            <v>0</v>
          </cell>
        </row>
        <row r="436">
          <cell r="G436">
            <v>7382.5</v>
          </cell>
        </row>
        <row r="438">
          <cell r="A438" t="str">
            <v>C</v>
          </cell>
          <cell r="B438" t="str">
            <v>Add for water &amp; electrical charges</v>
          </cell>
          <cell r="D438">
            <v>7382.5</v>
          </cell>
          <cell r="E438">
            <v>0.01</v>
          </cell>
          <cell r="F438">
            <v>73.825000000000003</v>
          </cell>
          <cell r="G438">
            <v>73.825000000000003</v>
          </cell>
        </row>
        <row r="440">
          <cell r="A440" t="str">
            <v>D</v>
          </cell>
          <cell r="B440" t="str">
            <v>Add for tools and plants</v>
          </cell>
          <cell r="D440">
            <v>7382.5</v>
          </cell>
          <cell r="E440">
            <v>0.05</v>
          </cell>
          <cell r="F440">
            <v>369.125</v>
          </cell>
          <cell r="G440">
            <v>369.125</v>
          </cell>
        </row>
        <row r="441">
          <cell r="G441">
            <v>7825.45</v>
          </cell>
        </row>
        <row r="443">
          <cell r="A443" t="str">
            <v>E</v>
          </cell>
          <cell r="B443" t="str">
            <v>Add contractor's profit</v>
          </cell>
          <cell r="D443">
            <v>7825.45</v>
          </cell>
          <cell r="E443">
            <v>0.15</v>
          </cell>
          <cell r="F443">
            <v>1173.8174999999999</v>
          </cell>
          <cell r="G443">
            <v>1173.8174999999999</v>
          </cell>
        </row>
        <row r="444">
          <cell r="G444" t="str">
            <v>-</v>
          </cell>
        </row>
        <row r="445">
          <cell r="G445">
            <v>8999.2674999999999</v>
          </cell>
        </row>
        <row r="447">
          <cell r="B447" t="str">
            <v>Rate per Cum</v>
          </cell>
          <cell r="D447">
            <v>8999.2674999999999</v>
          </cell>
          <cell r="E447">
            <v>10</v>
          </cell>
          <cell r="F447">
            <v>899.92674999999997</v>
          </cell>
          <cell r="G447">
            <v>899.92674999999997</v>
          </cell>
        </row>
        <row r="474">
          <cell r="A474">
            <v>6</v>
          </cell>
          <cell r="B474" t="str">
            <v>PCC (1:4:8)</v>
          </cell>
          <cell r="E474" t="str">
            <v>QTY -</v>
          </cell>
          <cell r="F474">
            <v>10</v>
          </cell>
          <cell r="G474" t="str">
            <v>CUM</v>
          </cell>
        </row>
        <row r="476">
          <cell r="A476" t="str">
            <v>A</v>
          </cell>
          <cell r="B476" t="str">
            <v>MATERIAL</v>
          </cell>
        </row>
        <row r="478">
          <cell r="B478" t="str">
            <v>Cement</v>
          </cell>
          <cell r="C478" t="str">
            <v>Bag</v>
          </cell>
          <cell r="D478">
            <v>36</v>
          </cell>
          <cell r="E478">
            <v>150</v>
          </cell>
          <cell r="F478">
            <v>5400</v>
          </cell>
        </row>
        <row r="479">
          <cell r="B479" t="str">
            <v>Sand</v>
          </cell>
          <cell r="C479" t="str">
            <v>Cum</v>
          </cell>
          <cell r="D479">
            <v>6.1</v>
          </cell>
          <cell r="E479">
            <v>325</v>
          </cell>
          <cell r="F479">
            <v>1982.4999999999998</v>
          </cell>
        </row>
        <row r="480">
          <cell r="B480" t="str">
            <v>Aggregate</v>
          </cell>
          <cell r="C480" t="str">
            <v>Cum</v>
          </cell>
          <cell r="D480">
            <v>8.6</v>
          </cell>
          <cell r="E480">
            <v>500</v>
          </cell>
          <cell r="F480">
            <v>4300</v>
          </cell>
        </row>
        <row r="481">
          <cell r="F481">
            <v>11682.5</v>
          </cell>
          <cell r="G481">
            <v>11682.5</v>
          </cell>
        </row>
        <row r="483">
          <cell r="A483" t="str">
            <v>B</v>
          </cell>
          <cell r="B483" t="str">
            <v>Labour</v>
          </cell>
          <cell r="C483" t="str">
            <v>Cum</v>
          </cell>
          <cell r="D483">
            <v>10</v>
          </cell>
          <cell r="E483">
            <v>150</v>
          </cell>
          <cell r="F483">
            <v>1500</v>
          </cell>
          <cell r="G483">
            <v>1500</v>
          </cell>
        </row>
        <row r="484">
          <cell r="G484">
            <v>13182.5</v>
          </cell>
        </row>
        <row r="486">
          <cell r="A486" t="str">
            <v>C</v>
          </cell>
          <cell r="B486" t="str">
            <v>Add for water &amp; electrical charges</v>
          </cell>
          <cell r="D486">
            <v>13182.5</v>
          </cell>
          <cell r="E486">
            <v>0.01</v>
          </cell>
          <cell r="F486">
            <v>131.82499999999999</v>
          </cell>
          <cell r="G486">
            <v>131.82499999999999</v>
          </cell>
        </row>
        <row r="488">
          <cell r="A488" t="str">
            <v>D</v>
          </cell>
          <cell r="B488" t="str">
            <v>Add for tools and plants</v>
          </cell>
          <cell r="D488">
            <v>13182.5</v>
          </cell>
          <cell r="E488">
            <v>0.05</v>
          </cell>
          <cell r="F488">
            <v>659.125</v>
          </cell>
          <cell r="G488">
            <v>659.125</v>
          </cell>
        </row>
        <row r="489">
          <cell r="G489">
            <v>13973.45</v>
          </cell>
        </row>
        <row r="491">
          <cell r="A491" t="str">
            <v>E</v>
          </cell>
          <cell r="B491" t="str">
            <v>Add contractor's profit</v>
          </cell>
          <cell r="D491">
            <v>13973.45</v>
          </cell>
          <cell r="E491">
            <v>0.15</v>
          </cell>
          <cell r="F491">
            <v>2096.0174999999999</v>
          </cell>
          <cell r="G491">
            <v>2096.0174999999999</v>
          </cell>
        </row>
        <row r="492">
          <cell r="G492">
            <v>16069.467500000001</v>
          </cell>
        </row>
        <row r="494">
          <cell r="B494" t="str">
            <v>Rate per Cum</v>
          </cell>
          <cell r="D494">
            <v>16069.467500000001</v>
          </cell>
          <cell r="E494">
            <v>10</v>
          </cell>
          <cell r="F494">
            <v>1606.9467500000001</v>
          </cell>
          <cell r="G494">
            <v>1607</v>
          </cell>
        </row>
        <row r="497">
          <cell r="A497">
            <v>6</v>
          </cell>
          <cell r="B497" t="str">
            <v>PCC (1:3:6)</v>
          </cell>
          <cell r="E497" t="str">
            <v>QTY -</v>
          </cell>
          <cell r="F497">
            <v>10</v>
          </cell>
          <cell r="G497" t="str">
            <v>CUM</v>
          </cell>
        </row>
        <row r="499">
          <cell r="A499" t="str">
            <v>A</v>
          </cell>
          <cell r="B499" t="str">
            <v>MATERIAL</v>
          </cell>
        </row>
        <row r="501">
          <cell r="B501" t="str">
            <v>Cement</v>
          </cell>
          <cell r="C501" t="str">
            <v>Bag</v>
          </cell>
          <cell r="D501">
            <v>46</v>
          </cell>
          <cell r="E501">
            <v>150</v>
          </cell>
          <cell r="F501">
            <v>6900</v>
          </cell>
        </row>
        <row r="502">
          <cell r="B502" t="str">
            <v>Sand</v>
          </cell>
          <cell r="C502" t="str">
            <v>Cum</v>
          </cell>
          <cell r="D502">
            <v>5.8</v>
          </cell>
          <cell r="E502">
            <v>325</v>
          </cell>
          <cell r="F502">
            <v>1885</v>
          </cell>
        </row>
        <row r="503">
          <cell r="B503" t="str">
            <v>Aggregate</v>
          </cell>
          <cell r="C503" t="str">
            <v>Cum</v>
          </cell>
          <cell r="D503">
            <v>8.6</v>
          </cell>
          <cell r="E503">
            <v>500</v>
          </cell>
          <cell r="F503">
            <v>4300</v>
          </cell>
        </row>
        <row r="504">
          <cell r="F504">
            <v>13085</v>
          </cell>
          <cell r="G504">
            <v>13085</v>
          </cell>
        </row>
        <row r="506">
          <cell r="A506" t="str">
            <v>B</v>
          </cell>
          <cell r="B506" t="str">
            <v>Labour</v>
          </cell>
          <cell r="C506" t="str">
            <v>Cum</v>
          </cell>
          <cell r="D506">
            <v>10</v>
          </cell>
          <cell r="E506">
            <v>150</v>
          </cell>
          <cell r="F506">
            <v>1500</v>
          </cell>
          <cell r="G506">
            <v>1500</v>
          </cell>
        </row>
        <row r="507">
          <cell r="G507">
            <v>14585</v>
          </cell>
        </row>
        <row r="509">
          <cell r="A509" t="str">
            <v>C</v>
          </cell>
          <cell r="B509" t="str">
            <v>Add for water &amp; electrical charges</v>
          </cell>
          <cell r="D509">
            <v>14585</v>
          </cell>
          <cell r="E509">
            <v>0.01</v>
          </cell>
          <cell r="F509">
            <v>145.85</v>
          </cell>
          <cell r="G509">
            <v>145.85</v>
          </cell>
        </row>
        <row r="511">
          <cell r="A511" t="str">
            <v>D</v>
          </cell>
          <cell r="B511" t="str">
            <v>Add for tools and plants</v>
          </cell>
          <cell r="D511">
            <v>14585</v>
          </cell>
          <cell r="E511">
            <v>0.05</v>
          </cell>
          <cell r="F511">
            <v>729.25</v>
          </cell>
          <cell r="G511">
            <v>729.25</v>
          </cell>
        </row>
        <row r="512">
          <cell r="G512">
            <v>15460.1</v>
          </cell>
        </row>
        <row r="514">
          <cell r="A514" t="str">
            <v>E</v>
          </cell>
          <cell r="B514" t="str">
            <v>Add contractor's profit</v>
          </cell>
          <cell r="D514">
            <v>15460.1</v>
          </cell>
          <cell r="E514">
            <v>0.15</v>
          </cell>
          <cell r="F514">
            <v>2319.0149999999999</v>
          </cell>
          <cell r="G514">
            <v>2319.0149999999999</v>
          </cell>
        </row>
        <row r="515">
          <cell r="G515">
            <v>17779.115000000002</v>
          </cell>
        </row>
        <row r="517">
          <cell r="B517" t="str">
            <v>Rate per Cum</v>
          </cell>
          <cell r="D517">
            <v>17779.115000000002</v>
          </cell>
          <cell r="E517">
            <v>10</v>
          </cell>
          <cell r="F517">
            <v>1777.9115000000002</v>
          </cell>
          <cell r="G517">
            <v>1778</v>
          </cell>
        </row>
        <row r="520">
          <cell r="A520">
            <v>7</v>
          </cell>
          <cell r="B520" t="str">
            <v>PCC (1:2:4)</v>
          </cell>
          <cell r="E520" t="str">
            <v>QTY -</v>
          </cell>
          <cell r="F520">
            <v>10</v>
          </cell>
          <cell r="G520" t="str">
            <v>CUM</v>
          </cell>
        </row>
        <row r="522">
          <cell r="A522" t="str">
            <v>A</v>
          </cell>
          <cell r="B522" t="str">
            <v>MATERIAL</v>
          </cell>
        </row>
        <row r="524">
          <cell r="B524" t="str">
            <v>Cement</v>
          </cell>
          <cell r="C524" t="str">
            <v>Bag</v>
          </cell>
          <cell r="D524">
            <v>67</v>
          </cell>
          <cell r="E524">
            <v>150</v>
          </cell>
          <cell r="F524">
            <v>10050</v>
          </cell>
        </row>
        <row r="525">
          <cell r="B525" t="str">
            <v>Sand</v>
          </cell>
          <cell r="C525" t="str">
            <v>Cum</v>
          </cell>
          <cell r="D525">
            <v>5.5</v>
          </cell>
          <cell r="E525">
            <v>325</v>
          </cell>
          <cell r="F525">
            <v>1787.5</v>
          </cell>
        </row>
        <row r="526">
          <cell r="B526" t="str">
            <v>Aggregate</v>
          </cell>
          <cell r="C526" t="str">
            <v>Cum</v>
          </cell>
          <cell r="D526">
            <v>7.9</v>
          </cell>
          <cell r="E526">
            <v>500</v>
          </cell>
          <cell r="F526">
            <v>3950</v>
          </cell>
        </row>
        <row r="527">
          <cell r="F527">
            <v>15787.5</v>
          </cell>
          <cell r="G527">
            <v>15787.5</v>
          </cell>
        </row>
        <row r="529">
          <cell r="A529" t="str">
            <v>B</v>
          </cell>
          <cell r="B529" t="str">
            <v>Labour</v>
          </cell>
          <cell r="C529" t="str">
            <v>Cum</v>
          </cell>
          <cell r="D529">
            <v>10</v>
          </cell>
          <cell r="E529">
            <v>150</v>
          </cell>
          <cell r="F529">
            <v>1500</v>
          </cell>
          <cell r="G529">
            <v>1500</v>
          </cell>
        </row>
        <row r="530">
          <cell r="G530">
            <v>17287.5</v>
          </cell>
        </row>
        <row r="532">
          <cell r="A532" t="str">
            <v>C</v>
          </cell>
          <cell r="B532" t="str">
            <v>Add for water &amp; electrical charges</v>
          </cell>
          <cell r="D532">
            <v>17287.5</v>
          </cell>
          <cell r="E532">
            <v>0.01</v>
          </cell>
          <cell r="F532">
            <v>172.875</v>
          </cell>
          <cell r="G532">
            <v>172.875</v>
          </cell>
        </row>
        <row r="534">
          <cell r="A534" t="str">
            <v>D</v>
          </cell>
          <cell r="B534" t="str">
            <v>Add for tools and plants</v>
          </cell>
          <cell r="D534">
            <v>17287.5</v>
          </cell>
          <cell r="E534">
            <v>0.05</v>
          </cell>
          <cell r="F534">
            <v>864.375</v>
          </cell>
          <cell r="G534">
            <v>864.375</v>
          </cell>
        </row>
        <row r="535">
          <cell r="G535">
            <v>18324.75</v>
          </cell>
        </row>
        <row r="537">
          <cell r="A537" t="str">
            <v>E</v>
          </cell>
          <cell r="B537" t="str">
            <v>Add contractor's profit</v>
          </cell>
          <cell r="D537">
            <v>18324.75</v>
          </cell>
          <cell r="E537">
            <v>0.15</v>
          </cell>
          <cell r="F537">
            <v>2748.7125000000001</v>
          </cell>
          <cell r="G537">
            <v>2748.7125000000001</v>
          </cell>
        </row>
        <row r="538">
          <cell r="G538">
            <v>21073.462500000001</v>
          </cell>
        </row>
        <row r="540">
          <cell r="B540" t="str">
            <v>Rate per Cum</v>
          </cell>
          <cell r="D540">
            <v>21073.462500000001</v>
          </cell>
          <cell r="E540">
            <v>10</v>
          </cell>
          <cell r="F540">
            <v>2107.3462500000001</v>
          </cell>
          <cell r="G540">
            <v>2107.3462500000001</v>
          </cell>
        </row>
        <row r="544">
          <cell r="A544">
            <v>8</v>
          </cell>
          <cell r="B544" t="str">
            <v>RCC M 15</v>
          </cell>
          <cell r="E544" t="str">
            <v>QTY -</v>
          </cell>
          <cell r="F544">
            <v>10</v>
          </cell>
          <cell r="G544" t="str">
            <v>CUM</v>
          </cell>
        </row>
        <row r="546">
          <cell r="A546" t="str">
            <v>A</v>
          </cell>
          <cell r="B546" t="str">
            <v>MATERIAL</v>
          </cell>
        </row>
        <row r="548">
          <cell r="B548" t="str">
            <v>Cement</v>
          </cell>
          <cell r="C548" t="str">
            <v>Bag</v>
          </cell>
          <cell r="D548">
            <v>67</v>
          </cell>
          <cell r="E548">
            <v>150</v>
          </cell>
          <cell r="F548">
            <v>10050</v>
          </cell>
        </row>
        <row r="549">
          <cell r="B549" t="str">
            <v>Sand</v>
          </cell>
          <cell r="C549" t="str">
            <v>Cum</v>
          </cell>
          <cell r="D549">
            <v>5.5</v>
          </cell>
          <cell r="E549">
            <v>325</v>
          </cell>
          <cell r="F549">
            <v>1787.5</v>
          </cell>
        </row>
        <row r="550">
          <cell r="B550" t="str">
            <v>Aggregate</v>
          </cell>
          <cell r="C550" t="str">
            <v>Cum</v>
          </cell>
          <cell r="D550">
            <v>7.9</v>
          </cell>
          <cell r="E550">
            <v>500</v>
          </cell>
          <cell r="F550">
            <v>3950</v>
          </cell>
        </row>
        <row r="551">
          <cell r="B551" t="str">
            <v>Admixture</v>
          </cell>
          <cell r="C551" t="str">
            <v>Kg</v>
          </cell>
          <cell r="D551">
            <v>10.049999999999999</v>
          </cell>
          <cell r="E551">
            <v>60</v>
          </cell>
          <cell r="F551">
            <v>602.99999999999989</v>
          </cell>
        </row>
        <row r="552">
          <cell r="F552">
            <v>16390.5</v>
          </cell>
          <cell r="G552">
            <v>16390.5</v>
          </cell>
        </row>
        <row r="554">
          <cell r="A554" t="str">
            <v>B</v>
          </cell>
          <cell r="B554" t="str">
            <v>Labour</v>
          </cell>
          <cell r="C554" t="str">
            <v>Cum</v>
          </cell>
          <cell r="D554">
            <v>10</v>
          </cell>
          <cell r="E554">
            <v>150</v>
          </cell>
          <cell r="F554">
            <v>1500</v>
          </cell>
          <cell r="G554">
            <v>1500</v>
          </cell>
        </row>
        <row r="555">
          <cell r="G555">
            <v>17890.5</v>
          </cell>
        </row>
        <row r="557">
          <cell r="A557" t="str">
            <v>C</v>
          </cell>
          <cell r="B557" t="str">
            <v>Add for water &amp; electrical charges</v>
          </cell>
          <cell r="D557">
            <v>17890.5</v>
          </cell>
          <cell r="E557">
            <v>0.01</v>
          </cell>
          <cell r="F557">
            <v>178.905</v>
          </cell>
          <cell r="G557">
            <v>178.905</v>
          </cell>
        </row>
        <row r="559">
          <cell r="A559" t="str">
            <v>D</v>
          </cell>
          <cell r="B559" t="str">
            <v>Add for tools and plants</v>
          </cell>
          <cell r="D559">
            <v>17890.5</v>
          </cell>
          <cell r="E559">
            <v>0.05</v>
          </cell>
          <cell r="F559">
            <v>894.52500000000009</v>
          </cell>
          <cell r="G559">
            <v>894.52500000000009</v>
          </cell>
        </row>
        <row r="560">
          <cell r="G560">
            <v>18963.93</v>
          </cell>
        </row>
        <row r="562">
          <cell r="A562" t="str">
            <v>F</v>
          </cell>
          <cell r="B562" t="str">
            <v>Add contractor's profit</v>
          </cell>
          <cell r="D562">
            <v>18963.93</v>
          </cell>
          <cell r="E562">
            <v>0.15</v>
          </cell>
          <cell r="F562">
            <v>2844.5895</v>
          </cell>
          <cell r="G562">
            <v>2844.5895</v>
          </cell>
        </row>
        <row r="563">
          <cell r="G563">
            <v>21808.519500000002</v>
          </cell>
        </row>
        <row r="565">
          <cell r="B565" t="str">
            <v>Rate per Cum</v>
          </cell>
          <cell r="D565">
            <v>21808.519500000002</v>
          </cell>
          <cell r="E565">
            <v>10</v>
          </cell>
          <cell r="F565">
            <v>2180.8519500000002</v>
          </cell>
          <cell r="G565">
            <v>2181</v>
          </cell>
        </row>
        <row r="568">
          <cell r="A568">
            <v>9</v>
          </cell>
          <cell r="B568" t="str">
            <v>RCC M 20</v>
          </cell>
          <cell r="E568" t="str">
            <v>QTY -</v>
          </cell>
          <cell r="F568">
            <v>10</v>
          </cell>
          <cell r="G568" t="str">
            <v>CUM</v>
          </cell>
        </row>
        <row r="570">
          <cell r="A570" t="str">
            <v>A</v>
          </cell>
          <cell r="B570" t="str">
            <v>MATERIAL</v>
          </cell>
        </row>
        <row r="572">
          <cell r="B572" t="str">
            <v>Cement</v>
          </cell>
          <cell r="C572" t="str">
            <v>Bag</v>
          </cell>
          <cell r="D572">
            <v>71</v>
          </cell>
          <cell r="E572">
            <v>150</v>
          </cell>
          <cell r="F572">
            <v>10650</v>
          </cell>
        </row>
        <row r="573">
          <cell r="B573" t="str">
            <v>Sand</v>
          </cell>
          <cell r="C573" t="str">
            <v>Cum</v>
          </cell>
          <cell r="D573">
            <v>5.2</v>
          </cell>
          <cell r="E573">
            <v>325</v>
          </cell>
          <cell r="F573">
            <v>1690</v>
          </cell>
        </row>
        <row r="574">
          <cell r="B574" t="str">
            <v>Aggregate</v>
          </cell>
          <cell r="C574" t="str">
            <v>Cum</v>
          </cell>
          <cell r="D574">
            <v>7.7</v>
          </cell>
          <cell r="E574">
            <v>500</v>
          </cell>
          <cell r="F574">
            <v>3850</v>
          </cell>
        </row>
        <row r="575">
          <cell r="B575" t="str">
            <v>Admixture</v>
          </cell>
          <cell r="C575" t="str">
            <v>Kg</v>
          </cell>
          <cell r="D575">
            <v>10.65</v>
          </cell>
          <cell r="E575">
            <v>60</v>
          </cell>
          <cell r="F575">
            <v>639</v>
          </cell>
        </row>
        <row r="576">
          <cell r="F576">
            <v>16829</v>
          </cell>
          <cell r="G576">
            <v>16829</v>
          </cell>
        </row>
        <row r="578">
          <cell r="A578" t="str">
            <v>B</v>
          </cell>
          <cell r="B578" t="str">
            <v>Labour</v>
          </cell>
          <cell r="C578" t="str">
            <v>Cum</v>
          </cell>
          <cell r="D578">
            <v>10</v>
          </cell>
          <cell r="E578">
            <v>150</v>
          </cell>
          <cell r="F578">
            <v>1500</v>
          </cell>
          <cell r="G578">
            <v>1500</v>
          </cell>
        </row>
        <row r="579">
          <cell r="G579">
            <v>18329</v>
          </cell>
        </row>
        <row r="581">
          <cell r="A581" t="str">
            <v>C</v>
          </cell>
          <cell r="B581" t="str">
            <v>Add for water &amp; electrical charges</v>
          </cell>
          <cell r="D581">
            <v>18329</v>
          </cell>
          <cell r="E581">
            <v>0.01</v>
          </cell>
          <cell r="F581">
            <v>183.29</v>
          </cell>
          <cell r="G581">
            <v>183.29</v>
          </cell>
        </row>
        <row r="583">
          <cell r="A583" t="str">
            <v>D</v>
          </cell>
          <cell r="B583" t="str">
            <v>Add for tools and plants</v>
          </cell>
          <cell r="D583">
            <v>18329</v>
          </cell>
          <cell r="E583">
            <v>0.05</v>
          </cell>
          <cell r="F583">
            <v>916.45</v>
          </cell>
          <cell r="G583">
            <v>916.45</v>
          </cell>
        </row>
        <row r="584">
          <cell r="G584">
            <v>19428.740000000002</v>
          </cell>
        </row>
        <row r="586">
          <cell r="A586" t="str">
            <v>F</v>
          </cell>
          <cell r="B586" t="str">
            <v>Add contractor's profit</v>
          </cell>
          <cell r="D586">
            <v>19428.740000000002</v>
          </cell>
          <cell r="E586">
            <v>0.15</v>
          </cell>
          <cell r="F586">
            <v>2914.3110000000001</v>
          </cell>
          <cell r="G586">
            <v>2914.3110000000001</v>
          </cell>
        </row>
        <row r="587">
          <cell r="G587">
            <v>22343.051000000003</v>
          </cell>
        </row>
        <row r="589">
          <cell r="B589" t="str">
            <v>Rate per Cum</v>
          </cell>
          <cell r="D589">
            <v>22343.051000000003</v>
          </cell>
          <cell r="E589">
            <v>10</v>
          </cell>
          <cell r="F589">
            <v>2234.3051000000005</v>
          </cell>
          <cell r="G589">
            <v>2235</v>
          </cell>
        </row>
        <row r="592">
          <cell r="A592">
            <v>10</v>
          </cell>
          <cell r="B592" t="str">
            <v xml:space="preserve">RCC M 25 </v>
          </cell>
          <cell r="E592" t="str">
            <v>QTY -</v>
          </cell>
          <cell r="F592">
            <v>10</v>
          </cell>
          <cell r="G592" t="str">
            <v>CUM</v>
          </cell>
        </row>
        <row r="593">
          <cell r="B593" t="str">
            <v xml:space="preserve">FOOTING </v>
          </cell>
        </row>
        <row r="594">
          <cell r="A594" t="str">
            <v>A</v>
          </cell>
          <cell r="B594" t="str">
            <v>MATERIAL</v>
          </cell>
        </row>
        <row r="596">
          <cell r="B596" t="str">
            <v>Cement</v>
          </cell>
          <cell r="C596" t="str">
            <v>Bag</v>
          </cell>
          <cell r="D596">
            <v>70</v>
          </cell>
          <cell r="E596">
            <v>150</v>
          </cell>
          <cell r="F596">
            <v>10500</v>
          </cell>
        </row>
        <row r="597">
          <cell r="B597" t="str">
            <v>Sand</v>
          </cell>
          <cell r="C597" t="str">
            <v>Cum</v>
          </cell>
          <cell r="D597">
            <v>5.2</v>
          </cell>
          <cell r="E597">
            <v>325</v>
          </cell>
          <cell r="F597">
            <v>1690</v>
          </cell>
        </row>
        <row r="598">
          <cell r="B598" t="str">
            <v>Aggregate</v>
          </cell>
          <cell r="C598" t="str">
            <v>Cum</v>
          </cell>
          <cell r="D598">
            <v>9.6</v>
          </cell>
          <cell r="E598">
            <v>500</v>
          </cell>
          <cell r="F598">
            <v>4800</v>
          </cell>
        </row>
        <row r="599">
          <cell r="B599" t="str">
            <v>Admixture</v>
          </cell>
          <cell r="C599" t="str">
            <v>Kg</v>
          </cell>
          <cell r="D599">
            <v>10.5</v>
          </cell>
          <cell r="E599">
            <v>50</v>
          </cell>
          <cell r="F599">
            <v>525</v>
          </cell>
        </row>
        <row r="600">
          <cell r="F600">
            <v>17515</v>
          </cell>
          <cell r="G600">
            <v>17515</v>
          </cell>
        </row>
        <row r="602">
          <cell r="A602" t="str">
            <v>B</v>
          </cell>
          <cell r="B602" t="str">
            <v>Labour for pouring, vibrating etc</v>
          </cell>
          <cell r="C602" t="str">
            <v>Cum</v>
          </cell>
          <cell r="D602">
            <v>10</v>
          </cell>
          <cell r="E602">
            <v>60</v>
          </cell>
          <cell r="F602">
            <v>600</v>
          </cell>
          <cell r="G602">
            <v>600</v>
          </cell>
        </row>
        <row r="603">
          <cell r="G603">
            <v>18115</v>
          </cell>
        </row>
        <row r="605">
          <cell r="B605" t="str">
            <v xml:space="preserve">Add for Ready mix concrete </v>
          </cell>
          <cell r="C605" t="str">
            <v>Cum</v>
          </cell>
          <cell r="D605">
            <v>10</v>
          </cell>
          <cell r="E605">
            <v>300</v>
          </cell>
          <cell r="F605">
            <v>3000</v>
          </cell>
          <cell r="G605">
            <v>3000</v>
          </cell>
        </row>
        <row r="607">
          <cell r="A607" t="str">
            <v>C</v>
          </cell>
          <cell r="B607" t="str">
            <v>Add for water &amp; electrical charges</v>
          </cell>
          <cell r="D607">
            <v>18115</v>
          </cell>
          <cell r="E607">
            <v>0.01</v>
          </cell>
          <cell r="F607">
            <v>181.15</v>
          </cell>
          <cell r="G607">
            <v>181.15</v>
          </cell>
        </row>
        <row r="609">
          <cell r="A609" t="str">
            <v>D</v>
          </cell>
          <cell r="B609" t="str">
            <v>Add for tools and plants</v>
          </cell>
          <cell r="D609">
            <v>18115</v>
          </cell>
          <cell r="E609">
            <v>0.05</v>
          </cell>
          <cell r="F609">
            <v>905.75</v>
          </cell>
          <cell r="G609">
            <v>905.75</v>
          </cell>
        </row>
        <row r="610">
          <cell r="G610">
            <v>22201.9</v>
          </cell>
        </row>
        <row r="612">
          <cell r="A612" t="str">
            <v>F</v>
          </cell>
          <cell r="B612" t="str">
            <v>Add contractor's profit</v>
          </cell>
          <cell r="D612">
            <v>22201.9</v>
          </cell>
          <cell r="E612">
            <v>0.15</v>
          </cell>
          <cell r="F612">
            <v>3330.2850000000003</v>
          </cell>
          <cell r="G612">
            <v>3330.2850000000003</v>
          </cell>
        </row>
        <row r="613">
          <cell r="G613">
            <v>25532.185000000001</v>
          </cell>
        </row>
        <row r="615">
          <cell r="A615" t="str">
            <v>F</v>
          </cell>
          <cell r="B615" t="str">
            <v xml:space="preserve">WCT </v>
          </cell>
          <cell r="D615">
            <v>25532.185000000001</v>
          </cell>
          <cell r="E615">
            <v>0.04</v>
          </cell>
          <cell r="F615">
            <v>1021.2874</v>
          </cell>
          <cell r="G615">
            <v>1021.2874</v>
          </cell>
        </row>
        <row r="616">
          <cell r="G616">
            <v>26553.472400000002</v>
          </cell>
        </row>
        <row r="618">
          <cell r="B618" t="str">
            <v>Rate per Cum</v>
          </cell>
          <cell r="D618">
            <v>26553.472400000002</v>
          </cell>
          <cell r="E618">
            <v>10</v>
          </cell>
          <cell r="F618">
            <v>2655.3472400000001</v>
          </cell>
          <cell r="G618">
            <v>2656</v>
          </cell>
        </row>
        <row r="678">
          <cell r="A678">
            <v>11</v>
          </cell>
          <cell r="B678" t="str">
            <v xml:space="preserve">RCC M 30 </v>
          </cell>
          <cell r="E678" t="str">
            <v>QTY -</v>
          </cell>
          <cell r="F678">
            <v>10</v>
          </cell>
          <cell r="G678" t="str">
            <v>CUM</v>
          </cell>
        </row>
        <row r="680">
          <cell r="A680" t="str">
            <v>A</v>
          </cell>
          <cell r="B680" t="str">
            <v>MATERIAL</v>
          </cell>
        </row>
        <row r="682">
          <cell r="B682" t="str">
            <v>Cement</v>
          </cell>
          <cell r="C682" t="str">
            <v>Bag</v>
          </cell>
          <cell r="D682">
            <v>82</v>
          </cell>
          <cell r="E682">
            <v>150</v>
          </cell>
          <cell r="F682">
            <v>12300</v>
          </cell>
        </row>
        <row r="683">
          <cell r="B683" t="str">
            <v>Sand</v>
          </cell>
          <cell r="C683" t="str">
            <v>Cum</v>
          </cell>
          <cell r="D683">
            <v>5</v>
          </cell>
          <cell r="E683">
            <v>325</v>
          </cell>
          <cell r="F683">
            <v>1625</v>
          </cell>
        </row>
        <row r="684">
          <cell r="B684" t="str">
            <v>Aggregate</v>
          </cell>
          <cell r="C684" t="str">
            <v>Cum</v>
          </cell>
          <cell r="D684">
            <v>7.7</v>
          </cell>
          <cell r="E684">
            <v>500</v>
          </cell>
          <cell r="F684">
            <v>3850</v>
          </cell>
        </row>
        <row r="685">
          <cell r="B685" t="str">
            <v>Admixture</v>
          </cell>
          <cell r="C685" t="str">
            <v>Kg</v>
          </cell>
          <cell r="D685">
            <v>12.299999999999999</v>
          </cell>
          <cell r="E685">
            <v>60</v>
          </cell>
          <cell r="F685">
            <v>737.99999999999989</v>
          </cell>
        </row>
        <row r="686">
          <cell r="F686">
            <v>18513</v>
          </cell>
          <cell r="G686">
            <v>18513</v>
          </cell>
        </row>
        <row r="688">
          <cell r="A688" t="str">
            <v>B</v>
          </cell>
          <cell r="B688" t="str">
            <v>Labour</v>
          </cell>
          <cell r="C688" t="str">
            <v>Cum</v>
          </cell>
          <cell r="D688">
            <v>10</v>
          </cell>
          <cell r="E688">
            <v>150</v>
          </cell>
          <cell r="F688">
            <v>1500</v>
          </cell>
          <cell r="G688">
            <v>1500</v>
          </cell>
        </row>
        <row r="689">
          <cell r="G689">
            <v>20013</v>
          </cell>
        </row>
        <row r="691">
          <cell r="A691" t="str">
            <v>C</v>
          </cell>
          <cell r="B691" t="str">
            <v>Add for water &amp; electrical charges</v>
          </cell>
          <cell r="D691">
            <v>20013</v>
          </cell>
          <cell r="E691">
            <v>0.01</v>
          </cell>
          <cell r="F691">
            <v>200.13</v>
          </cell>
          <cell r="G691">
            <v>200.13</v>
          </cell>
        </row>
        <row r="693">
          <cell r="A693" t="str">
            <v>D</v>
          </cell>
          <cell r="B693" t="str">
            <v>Add for tools and plants</v>
          </cell>
          <cell r="D693">
            <v>20013</v>
          </cell>
          <cell r="E693">
            <v>0.05</v>
          </cell>
          <cell r="F693">
            <v>1000.6500000000001</v>
          </cell>
          <cell r="G693">
            <v>1000.6500000000001</v>
          </cell>
        </row>
        <row r="694">
          <cell r="G694">
            <v>21213.780000000002</v>
          </cell>
        </row>
        <row r="696">
          <cell r="A696" t="str">
            <v>F</v>
          </cell>
          <cell r="B696" t="str">
            <v>Add contractor's profit</v>
          </cell>
          <cell r="D696">
            <v>21213.780000000002</v>
          </cell>
          <cell r="E696">
            <v>0.15</v>
          </cell>
          <cell r="F696">
            <v>3182.0670000000005</v>
          </cell>
          <cell r="G696">
            <v>3182.0670000000005</v>
          </cell>
        </row>
        <row r="697">
          <cell r="G697">
            <v>24395.847000000002</v>
          </cell>
        </row>
        <row r="699">
          <cell r="B699" t="str">
            <v>Rate per Cum</v>
          </cell>
          <cell r="D699">
            <v>24395.847000000002</v>
          </cell>
          <cell r="E699">
            <v>10</v>
          </cell>
          <cell r="F699">
            <v>2439.5847000000003</v>
          </cell>
          <cell r="G699">
            <v>2439.5847000000003</v>
          </cell>
        </row>
        <row r="702">
          <cell r="A702">
            <v>12</v>
          </cell>
          <cell r="B702" t="str">
            <v xml:space="preserve">RCC M 35 </v>
          </cell>
          <cell r="E702" t="str">
            <v>QTY -</v>
          </cell>
          <cell r="F702">
            <v>10</v>
          </cell>
          <cell r="G702" t="str">
            <v>CUM</v>
          </cell>
        </row>
        <row r="704">
          <cell r="A704" t="str">
            <v>A</v>
          </cell>
          <cell r="B704" t="str">
            <v>MATERIAL</v>
          </cell>
        </row>
        <row r="706">
          <cell r="B706" t="str">
            <v>Cement</v>
          </cell>
          <cell r="C706" t="str">
            <v>Bag</v>
          </cell>
          <cell r="D706">
            <v>86</v>
          </cell>
          <cell r="E706">
            <v>150</v>
          </cell>
          <cell r="F706">
            <v>12900</v>
          </cell>
        </row>
        <row r="707">
          <cell r="B707" t="str">
            <v>Sand</v>
          </cell>
          <cell r="C707" t="str">
            <v>Cum</v>
          </cell>
          <cell r="D707">
            <v>5</v>
          </cell>
          <cell r="E707">
            <v>325</v>
          </cell>
          <cell r="F707">
            <v>1625</v>
          </cell>
        </row>
        <row r="708">
          <cell r="B708" t="str">
            <v>Aggregate</v>
          </cell>
          <cell r="C708" t="str">
            <v>Cum</v>
          </cell>
          <cell r="D708">
            <v>7.7</v>
          </cell>
          <cell r="E708">
            <v>500</v>
          </cell>
          <cell r="F708">
            <v>3850</v>
          </cell>
        </row>
        <row r="709">
          <cell r="B709" t="str">
            <v>Admixture</v>
          </cell>
          <cell r="C709" t="str">
            <v>Kg</v>
          </cell>
          <cell r="D709">
            <v>12.9</v>
          </cell>
          <cell r="E709">
            <v>60</v>
          </cell>
          <cell r="F709">
            <v>774</v>
          </cell>
        </row>
        <row r="710">
          <cell r="F710">
            <v>19149</v>
          </cell>
          <cell r="G710">
            <v>19149</v>
          </cell>
        </row>
        <row r="712">
          <cell r="A712" t="str">
            <v>B</v>
          </cell>
          <cell r="B712" t="str">
            <v>Labour</v>
          </cell>
          <cell r="C712" t="str">
            <v>Cum</v>
          </cell>
          <cell r="D712">
            <v>10</v>
          </cell>
          <cell r="E712">
            <v>150</v>
          </cell>
          <cell r="F712">
            <v>1500</v>
          </cell>
          <cell r="G712">
            <v>1500</v>
          </cell>
        </row>
        <row r="713">
          <cell r="G713">
            <v>20649</v>
          </cell>
        </row>
        <row r="715">
          <cell r="A715" t="str">
            <v>C</v>
          </cell>
          <cell r="B715" t="str">
            <v>Add for water &amp; electrical charges</v>
          </cell>
          <cell r="D715">
            <v>20649</v>
          </cell>
          <cell r="E715">
            <v>0.01</v>
          </cell>
          <cell r="F715">
            <v>206.49</v>
          </cell>
          <cell r="G715">
            <v>206.49</v>
          </cell>
        </row>
        <row r="717">
          <cell r="A717" t="str">
            <v>D</v>
          </cell>
          <cell r="B717" t="str">
            <v>Add for tools and plants</v>
          </cell>
          <cell r="D717">
            <v>20649</v>
          </cell>
          <cell r="E717">
            <v>0.05</v>
          </cell>
          <cell r="F717">
            <v>1032.45</v>
          </cell>
          <cell r="G717">
            <v>1032.45</v>
          </cell>
        </row>
        <row r="718">
          <cell r="G718">
            <v>21887.940000000002</v>
          </cell>
        </row>
        <row r="720">
          <cell r="A720" t="str">
            <v>F</v>
          </cell>
          <cell r="B720" t="str">
            <v>Add contractor's profit</v>
          </cell>
          <cell r="D720">
            <v>21887.940000000002</v>
          </cell>
          <cell r="E720">
            <v>0.15</v>
          </cell>
          <cell r="F720">
            <v>3283.1910000000003</v>
          </cell>
          <cell r="G720">
            <v>3283.1910000000003</v>
          </cell>
        </row>
        <row r="721">
          <cell r="G721">
            <v>25171.131000000001</v>
          </cell>
        </row>
        <row r="723">
          <cell r="B723" t="str">
            <v>Rate per Cum</v>
          </cell>
          <cell r="D723">
            <v>25171.131000000001</v>
          </cell>
          <cell r="E723">
            <v>10</v>
          </cell>
          <cell r="F723">
            <v>2517.1131</v>
          </cell>
          <cell r="G723">
            <v>2517.1131</v>
          </cell>
        </row>
        <row r="726">
          <cell r="A726">
            <v>13</v>
          </cell>
          <cell r="B726" t="str">
            <v xml:space="preserve">RCC M 40 </v>
          </cell>
          <cell r="E726" t="str">
            <v>QTY -</v>
          </cell>
          <cell r="F726">
            <v>10</v>
          </cell>
          <cell r="G726" t="str">
            <v>CUM</v>
          </cell>
        </row>
        <row r="728">
          <cell r="A728" t="str">
            <v>A</v>
          </cell>
          <cell r="B728" t="str">
            <v>MATERIAL</v>
          </cell>
        </row>
        <row r="730">
          <cell r="B730" t="str">
            <v>Cement</v>
          </cell>
          <cell r="C730" t="str">
            <v>Bag</v>
          </cell>
          <cell r="D730">
            <v>90</v>
          </cell>
          <cell r="E730">
            <v>150</v>
          </cell>
          <cell r="F730">
            <v>13500</v>
          </cell>
        </row>
        <row r="731">
          <cell r="B731" t="str">
            <v>Sand</v>
          </cell>
          <cell r="C731" t="str">
            <v>Cum</v>
          </cell>
          <cell r="D731">
            <v>4.8</v>
          </cell>
          <cell r="E731">
            <v>325</v>
          </cell>
          <cell r="F731">
            <v>1560</v>
          </cell>
        </row>
        <row r="732">
          <cell r="B732" t="str">
            <v>Aggregate</v>
          </cell>
          <cell r="C732" t="str">
            <v>Cum</v>
          </cell>
          <cell r="D732">
            <v>7.6</v>
          </cell>
          <cell r="E732">
            <v>500</v>
          </cell>
          <cell r="F732">
            <v>3800</v>
          </cell>
        </row>
        <row r="733">
          <cell r="B733" t="str">
            <v>Admixture</v>
          </cell>
          <cell r="C733" t="str">
            <v>Kg</v>
          </cell>
          <cell r="D733">
            <v>13.5</v>
          </cell>
          <cell r="E733">
            <v>60</v>
          </cell>
          <cell r="F733">
            <v>810</v>
          </cell>
        </row>
        <row r="734">
          <cell r="F734">
            <v>19670</v>
          </cell>
          <cell r="G734">
            <v>19670</v>
          </cell>
        </row>
        <row r="736">
          <cell r="A736" t="str">
            <v>B</v>
          </cell>
          <cell r="B736" t="str">
            <v>Labour</v>
          </cell>
          <cell r="C736" t="str">
            <v>Cum</v>
          </cell>
          <cell r="D736">
            <v>10</v>
          </cell>
          <cell r="E736">
            <v>0</v>
          </cell>
          <cell r="F736">
            <v>0</v>
          </cell>
          <cell r="G736">
            <v>0</v>
          </cell>
        </row>
        <row r="737">
          <cell r="G737">
            <v>19670</v>
          </cell>
        </row>
        <row r="739">
          <cell r="A739" t="str">
            <v>C</v>
          </cell>
          <cell r="B739" t="str">
            <v>Add for water &amp; electrical charges</v>
          </cell>
          <cell r="D739">
            <v>19670</v>
          </cell>
          <cell r="E739">
            <v>0.01</v>
          </cell>
          <cell r="F739">
            <v>196.70000000000002</v>
          </cell>
          <cell r="G739">
            <v>196.70000000000002</v>
          </cell>
        </row>
        <row r="741">
          <cell r="A741" t="str">
            <v>D</v>
          </cell>
          <cell r="B741" t="str">
            <v>Add for tools and plants</v>
          </cell>
          <cell r="D741">
            <v>19670</v>
          </cell>
          <cell r="E741">
            <v>0.05</v>
          </cell>
          <cell r="F741">
            <v>983.5</v>
          </cell>
          <cell r="G741">
            <v>983.5</v>
          </cell>
        </row>
        <row r="742">
          <cell r="G742">
            <v>20850.2</v>
          </cell>
        </row>
        <row r="744">
          <cell r="A744" t="str">
            <v>F</v>
          </cell>
          <cell r="B744" t="str">
            <v>Add contractor's profit</v>
          </cell>
          <cell r="D744">
            <v>20850.2</v>
          </cell>
          <cell r="E744">
            <v>0.15</v>
          </cell>
          <cell r="F744">
            <v>3127.53</v>
          </cell>
          <cell r="G744">
            <v>3127.53</v>
          </cell>
        </row>
        <row r="745">
          <cell r="G745">
            <v>23977.73</v>
          </cell>
        </row>
        <row r="747">
          <cell r="B747" t="str">
            <v>Rate per Cum</v>
          </cell>
          <cell r="D747">
            <v>23977.73</v>
          </cell>
          <cell r="E747">
            <v>10</v>
          </cell>
          <cell r="F747">
            <v>2397.7730000000001</v>
          </cell>
          <cell r="G747">
            <v>2397.7730000000001</v>
          </cell>
        </row>
        <row r="773">
          <cell r="A773">
            <v>14</v>
          </cell>
          <cell r="B773" t="str">
            <v>MILD STEEL</v>
          </cell>
          <cell r="E773" t="str">
            <v>QTY -</v>
          </cell>
          <cell r="F773">
            <v>1</v>
          </cell>
          <cell r="G773" t="str">
            <v>MT</v>
          </cell>
        </row>
        <row r="775">
          <cell r="A775" t="str">
            <v>A</v>
          </cell>
          <cell r="B775" t="str">
            <v xml:space="preserve">MATERIAL </v>
          </cell>
        </row>
        <row r="777">
          <cell r="B777" t="str">
            <v>Mild steel</v>
          </cell>
          <cell r="C777" t="str">
            <v>MT</v>
          </cell>
          <cell r="D777">
            <v>1.07</v>
          </cell>
          <cell r="E777">
            <v>30000</v>
          </cell>
          <cell r="F777">
            <v>32100.000000000004</v>
          </cell>
        </row>
        <row r="778">
          <cell r="B778" t="str">
            <v>Binding wire</v>
          </cell>
          <cell r="C778" t="str">
            <v>Kg</v>
          </cell>
          <cell r="D778">
            <v>8</v>
          </cell>
          <cell r="E778">
            <v>30</v>
          </cell>
          <cell r="F778">
            <v>240</v>
          </cell>
        </row>
        <row r="779">
          <cell r="B779" t="str">
            <v>Cover blocks</v>
          </cell>
          <cell r="C779" t="str">
            <v>Nos</v>
          </cell>
          <cell r="D779">
            <v>300</v>
          </cell>
          <cell r="E779">
            <v>0</v>
          </cell>
          <cell r="F779">
            <v>0</v>
          </cell>
        </row>
        <row r="780">
          <cell r="F780">
            <v>32340.000000000004</v>
          </cell>
          <cell r="G780">
            <v>32340.000000000004</v>
          </cell>
        </row>
        <row r="782">
          <cell r="A782" t="str">
            <v>B</v>
          </cell>
          <cell r="B782" t="str">
            <v>LABOUR</v>
          </cell>
          <cell r="C782" t="str">
            <v>MT</v>
          </cell>
          <cell r="D782">
            <v>1</v>
          </cell>
          <cell r="E782">
            <v>0</v>
          </cell>
          <cell r="F782">
            <v>0</v>
          </cell>
          <cell r="G782">
            <v>0</v>
          </cell>
        </row>
        <row r="783">
          <cell r="G783">
            <v>32340.000000000004</v>
          </cell>
        </row>
        <row r="785">
          <cell r="A785" t="str">
            <v>C</v>
          </cell>
          <cell r="B785" t="str">
            <v>Add for water &amp; electrical charges</v>
          </cell>
          <cell r="D785">
            <v>32340.000000000004</v>
          </cell>
          <cell r="E785">
            <v>0.01</v>
          </cell>
          <cell r="F785">
            <v>323.40000000000003</v>
          </cell>
          <cell r="G785">
            <v>323.40000000000003</v>
          </cell>
        </row>
        <row r="787">
          <cell r="A787" t="str">
            <v>D</v>
          </cell>
          <cell r="B787" t="str">
            <v>Add for tools and plants</v>
          </cell>
          <cell r="D787">
            <v>32340.000000000004</v>
          </cell>
          <cell r="E787">
            <v>0.03</v>
          </cell>
          <cell r="F787">
            <v>970.2</v>
          </cell>
          <cell r="G787">
            <v>970.2</v>
          </cell>
        </row>
        <row r="788">
          <cell r="G788">
            <v>33633.600000000006</v>
          </cell>
        </row>
        <row r="790">
          <cell r="A790" t="str">
            <v>E</v>
          </cell>
          <cell r="B790" t="str">
            <v>Add contractor's profit</v>
          </cell>
          <cell r="D790">
            <v>33633.600000000006</v>
          </cell>
          <cell r="E790">
            <v>0.15</v>
          </cell>
          <cell r="F790">
            <v>5045.0400000000009</v>
          </cell>
          <cell r="G790">
            <v>5045.0400000000009</v>
          </cell>
        </row>
        <row r="791">
          <cell r="G791">
            <v>38678.640000000007</v>
          </cell>
        </row>
        <row r="793">
          <cell r="B793" t="str">
            <v>Rate per MT</v>
          </cell>
          <cell r="D793">
            <v>38678.640000000007</v>
          </cell>
          <cell r="E793">
            <v>1</v>
          </cell>
          <cell r="F793">
            <v>38678.640000000007</v>
          </cell>
          <cell r="G793">
            <v>38678.640000000007</v>
          </cell>
        </row>
        <row r="796">
          <cell r="A796">
            <v>15</v>
          </cell>
          <cell r="B796" t="str">
            <v>TOR STEEL</v>
          </cell>
          <cell r="E796" t="str">
            <v>QTY -</v>
          </cell>
          <cell r="F796">
            <v>1</v>
          </cell>
          <cell r="G796" t="str">
            <v>MT</v>
          </cell>
        </row>
        <row r="798">
          <cell r="A798" t="str">
            <v>A</v>
          </cell>
          <cell r="B798" t="str">
            <v xml:space="preserve">MATERIAL </v>
          </cell>
        </row>
        <row r="800">
          <cell r="B800" t="str">
            <v>Tor steel</v>
          </cell>
          <cell r="C800" t="str">
            <v>MT</v>
          </cell>
          <cell r="D800">
            <v>1.07</v>
          </cell>
          <cell r="E800">
            <v>30400</v>
          </cell>
          <cell r="F800">
            <v>32528.000000000004</v>
          </cell>
        </row>
        <row r="801">
          <cell r="B801" t="str">
            <v>Binding wire</v>
          </cell>
          <cell r="C801" t="str">
            <v>Kg</v>
          </cell>
          <cell r="D801">
            <v>8</v>
          </cell>
          <cell r="E801">
            <v>30</v>
          </cell>
          <cell r="F801">
            <v>240</v>
          </cell>
        </row>
        <row r="802">
          <cell r="B802" t="str">
            <v>Cover blocks</v>
          </cell>
          <cell r="C802" t="str">
            <v>No.</v>
          </cell>
          <cell r="D802">
            <v>300</v>
          </cell>
          <cell r="E802">
            <v>0</v>
          </cell>
          <cell r="F802">
            <v>0</v>
          </cell>
        </row>
        <row r="803">
          <cell r="F803">
            <v>32768</v>
          </cell>
          <cell r="G803">
            <v>32768</v>
          </cell>
        </row>
        <row r="805">
          <cell r="A805" t="str">
            <v>B</v>
          </cell>
          <cell r="B805" t="str">
            <v>LABOUR</v>
          </cell>
          <cell r="C805" t="str">
            <v>MT</v>
          </cell>
          <cell r="D805">
            <v>1</v>
          </cell>
          <cell r="E805">
            <v>0</v>
          </cell>
          <cell r="F805">
            <v>0</v>
          </cell>
          <cell r="G805">
            <v>0</v>
          </cell>
        </row>
        <row r="806">
          <cell r="G806">
            <v>32768</v>
          </cell>
        </row>
        <row r="808">
          <cell r="A808" t="str">
            <v>C</v>
          </cell>
          <cell r="B808" t="str">
            <v>Add for water &amp; electrical charges</v>
          </cell>
          <cell r="D808">
            <v>32768</v>
          </cell>
          <cell r="E808">
            <v>0.01</v>
          </cell>
          <cell r="F808">
            <v>327.68</v>
          </cell>
          <cell r="G808">
            <v>327.68</v>
          </cell>
        </row>
        <row r="810">
          <cell r="A810" t="str">
            <v>D</v>
          </cell>
          <cell r="B810" t="str">
            <v>Add for tools and plants</v>
          </cell>
          <cell r="D810">
            <v>32768</v>
          </cell>
          <cell r="E810">
            <v>0.03</v>
          </cell>
          <cell r="F810">
            <v>983.04</v>
          </cell>
          <cell r="G810">
            <v>983.04</v>
          </cell>
        </row>
        <row r="811">
          <cell r="G811">
            <v>34078.720000000001</v>
          </cell>
        </row>
        <row r="813">
          <cell r="A813" t="str">
            <v>E</v>
          </cell>
          <cell r="B813" t="str">
            <v>Add contractor's profit</v>
          </cell>
          <cell r="D813">
            <v>34078.720000000001</v>
          </cell>
          <cell r="E813">
            <v>0.15</v>
          </cell>
          <cell r="F813">
            <v>5111.808</v>
          </cell>
          <cell r="G813">
            <v>5111.808</v>
          </cell>
        </row>
        <row r="814">
          <cell r="G814">
            <v>39190.527999999998</v>
          </cell>
        </row>
        <row r="816">
          <cell r="B816" t="str">
            <v>Rate per MT</v>
          </cell>
          <cell r="D816">
            <v>39190.527999999998</v>
          </cell>
          <cell r="E816">
            <v>1</v>
          </cell>
          <cell r="F816">
            <v>39190.527999999998</v>
          </cell>
          <cell r="G816">
            <v>39190.527999999998</v>
          </cell>
        </row>
        <row r="845">
          <cell r="A845">
            <v>16</v>
          </cell>
          <cell r="B845" t="str">
            <v>230MM THK BRICK MASONRY IN CM (1:6)</v>
          </cell>
          <cell r="E845" t="str">
            <v>QTY -</v>
          </cell>
          <cell r="F845">
            <v>10</v>
          </cell>
          <cell r="G845" t="str">
            <v>CUM</v>
          </cell>
        </row>
        <row r="847">
          <cell r="A847" t="str">
            <v>A</v>
          </cell>
          <cell r="B847" t="str">
            <v>MATERIAL</v>
          </cell>
        </row>
        <row r="849">
          <cell r="B849" t="str">
            <v>Brick</v>
          </cell>
          <cell r="C849" t="str">
            <v>Nos</v>
          </cell>
          <cell r="D849">
            <v>5000</v>
          </cell>
          <cell r="E849">
            <v>2</v>
          </cell>
          <cell r="F849">
            <v>10000</v>
          </cell>
        </row>
        <row r="850">
          <cell r="B850" t="str">
            <v>Cement</v>
          </cell>
          <cell r="C850" t="str">
            <v>Bag</v>
          </cell>
          <cell r="D850">
            <v>16.100000000000001</v>
          </cell>
          <cell r="E850">
            <v>150</v>
          </cell>
          <cell r="F850">
            <v>2415</v>
          </cell>
        </row>
        <row r="851">
          <cell r="B851" t="str">
            <v>Non-shrinking compound</v>
          </cell>
          <cell r="C851" t="str">
            <v>Pocket</v>
          </cell>
          <cell r="D851">
            <v>15</v>
          </cell>
          <cell r="E851">
            <v>80</v>
          </cell>
          <cell r="F851">
            <v>1200</v>
          </cell>
        </row>
        <row r="852">
          <cell r="B852" t="str">
            <v>Sand</v>
          </cell>
          <cell r="C852" t="str">
            <v>Cum</v>
          </cell>
          <cell r="D852">
            <v>3.56</v>
          </cell>
          <cell r="E852">
            <v>325</v>
          </cell>
          <cell r="F852">
            <v>1157</v>
          </cell>
        </row>
        <row r="853">
          <cell r="B853" t="str">
            <v>Scaffolding</v>
          </cell>
          <cell r="C853" t="str">
            <v>Sqm</v>
          </cell>
          <cell r="D853">
            <v>4.3499999999999996</v>
          </cell>
          <cell r="E853">
            <v>1.5</v>
          </cell>
          <cell r="F853">
            <v>6.5249999999999995</v>
          </cell>
        </row>
        <row r="854">
          <cell r="F854">
            <v>14778.525</v>
          </cell>
          <cell r="G854">
            <v>14778.525</v>
          </cell>
        </row>
        <row r="856">
          <cell r="A856" t="str">
            <v>B</v>
          </cell>
          <cell r="B856" t="str">
            <v>Labour</v>
          </cell>
          <cell r="C856" t="str">
            <v>Cum</v>
          </cell>
          <cell r="D856">
            <v>10</v>
          </cell>
          <cell r="E856">
            <v>125</v>
          </cell>
          <cell r="F856">
            <v>1250</v>
          </cell>
          <cell r="G856">
            <v>1250</v>
          </cell>
        </row>
        <row r="857">
          <cell r="G857">
            <v>16028.525</v>
          </cell>
        </row>
        <row r="859">
          <cell r="A859" t="str">
            <v>C</v>
          </cell>
          <cell r="B859" t="str">
            <v>Add for water &amp; electrical charges</v>
          </cell>
          <cell r="D859">
            <v>16028.525</v>
          </cell>
          <cell r="E859">
            <v>0.01</v>
          </cell>
          <cell r="F859">
            <v>160.28524999999999</v>
          </cell>
          <cell r="G859">
            <v>160.28524999999999</v>
          </cell>
        </row>
        <row r="861">
          <cell r="A861" t="str">
            <v>D</v>
          </cell>
          <cell r="B861" t="str">
            <v>Add for tools and plants</v>
          </cell>
          <cell r="D861">
            <v>16028.525</v>
          </cell>
          <cell r="E861">
            <v>0.03</v>
          </cell>
          <cell r="F861">
            <v>480.85574999999994</v>
          </cell>
          <cell r="G861">
            <v>480.85574999999994</v>
          </cell>
        </row>
        <row r="862">
          <cell r="G862">
            <v>16669.666000000001</v>
          </cell>
        </row>
        <row r="864">
          <cell r="A864" t="str">
            <v>E</v>
          </cell>
          <cell r="B864" t="str">
            <v>Add contractor's profit</v>
          </cell>
          <cell r="D864">
            <v>16669.666000000001</v>
          </cell>
          <cell r="E864">
            <v>0.15</v>
          </cell>
          <cell r="F864">
            <v>2500.4499000000001</v>
          </cell>
          <cell r="G864">
            <v>2500.4499000000001</v>
          </cell>
        </row>
        <row r="865">
          <cell r="G865">
            <v>19170.115900000001</v>
          </cell>
        </row>
        <row r="867">
          <cell r="A867" t="str">
            <v>F</v>
          </cell>
          <cell r="B867" t="str">
            <v xml:space="preserve">WCT </v>
          </cell>
          <cell r="D867">
            <v>19170.115900000001</v>
          </cell>
          <cell r="E867">
            <v>0.04</v>
          </cell>
          <cell r="F867">
            <v>766.80463600000007</v>
          </cell>
          <cell r="G867">
            <v>766.80463600000007</v>
          </cell>
        </row>
        <row r="868">
          <cell r="G868">
            <v>19936.920536000001</v>
          </cell>
        </row>
        <row r="870">
          <cell r="B870" t="str">
            <v>Rate per Cum</v>
          </cell>
          <cell r="D870">
            <v>19936.920536000001</v>
          </cell>
          <cell r="E870">
            <v>10</v>
          </cell>
          <cell r="F870">
            <v>1993.6920536000002</v>
          </cell>
          <cell r="G870">
            <v>1994</v>
          </cell>
        </row>
        <row r="874">
          <cell r="A874">
            <v>17</v>
          </cell>
          <cell r="B874" t="str">
            <v>115MM THK BRICK MASONRY IN CM 1:4</v>
          </cell>
          <cell r="E874" t="str">
            <v>QTY -</v>
          </cell>
          <cell r="F874">
            <v>10</v>
          </cell>
          <cell r="G874" t="str">
            <v>SQM</v>
          </cell>
        </row>
        <row r="875">
          <cell r="B875" t="str">
            <v>WITH PATLI BEAM 115 X 100MM IN M15</v>
          </cell>
        </row>
        <row r="877">
          <cell r="A877" t="str">
            <v>A</v>
          </cell>
          <cell r="B877" t="str">
            <v>MATERIAL</v>
          </cell>
        </row>
        <row r="879">
          <cell r="B879" t="str">
            <v>Brick</v>
          </cell>
          <cell r="C879" t="str">
            <v>Nos</v>
          </cell>
          <cell r="D879">
            <v>500</v>
          </cell>
          <cell r="E879">
            <v>2</v>
          </cell>
          <cell r="F879">
            <v>1000</v>
          </cell>
        </row>
        <row r="880">
          <cell r="B880" t="str">
            <v>Cement</v>
          </cell>
          <cell r="C880" t="str">
            <v>Bag</v>
          </cell>
          <cell r="D880">
            <v>2.23</v>
          </cell>
          <cell r="E880">
            <v>150</v>
          </cell>
          <cell r="F880">
            <v>334.5</v>
          </cell>
        </row>
        <row r="881">
          <cell r="B881" t="str">
            <v>Sand</v>
          </cell>
          <cell r="C881" t="str">
            <v>Cum</v>
          </cell>
          <cell r="D881">
            <v>0.309</v>
          </cell>
          <cell r="E881">
            <v>325</v>
          </cell>
          <cell r="F881">
            <v>100.425</v>
          </cell>
        </row>
        <row r="882">
          <cell r="B882" t="str">
            <v>Aggregate</v>
          </cell>
          <cell r="C882" t="str">
            <v>Cum</v>
          </cell>
          <cell r="D882">
            <v>3.6999999999999998E-2</v>
          </cell>
          <cell r="E882">
            <v>500</v>
          </cell>
          <cell r="F882">
            <v>18.5</v>
          </cell>
        </row>
        <row r="883">
          <cell r="B883" t="str">
            <v>Steel</v>
          </cell>
          <cell r="C883" t="str">
            <v>Kg</v>
          </cell>
          <cell r="D883">
            <v>2.38</v>
          </cell>
          <cell r="E883">
            <v>30.4</v>
          </cell>
          <cell r="F883">
            <v>72.35199999999999</v>
          </cell>
        </row>
        <row r="884">
          <cell r="B884" t="str">
            <v>Shuttering</v>
          </cell>
          <cell r="C884" t="str">
            <v>Sqm</v>
          </cell>
          <cell r="D884">
            <v>0.83</v>
          </cell>
          <cell r="E884">
            <v>0</v>
          </cell>
          <cell r="F884">
            <v>0</v>
          </cell>
        </row>
        <row r="885">
          <cell r="F885">
            <v>1525.777</v>
          </cell>
          <cell r="G885">
            <v>1525.777</v>
          </cell>
        </row>
        <row r="887">
          <cell r="A887" t="str">
            <v>B</v>
          </cell>
          <cell r="B887" t="str">
            <v>Labour</v>
          </cell>
          <cell r="C887" t="str">
            <v>Sqm</v>
          </cell>
          <cell r="D887">
            <v>10</v>
          </cell>
          <cell r="E887">
            <v>0</v>
          </cell>
          <cell r="F887">
            <v>0</v>
          </cell>
          <cell r="G887">
            <v>0</v>
          </cell>
        </row>
        <row r="888">
          <cell r="G888">
            <v>1525.777</v>
          </cell>
        </row>
        <row r="890">
          <cell r="A890" t="str">
            <v>C</v>
          </cell>
          <cell r="B890" t="str">
            <v>Add for water &amp; electrical charges</v>
          </cell>
          <cell r="D890">
            <v>1525.777</v>
          </cell>
          <cell r="E890">
            <v>0.01</v>
          </cell>
          <cell r="F890">
            <v>15.257770000000001</v>
          </cell>
          <cell r="G890">
            <v>15.257770000000001</v>
          </cell>
        </row>
        <row r="892">
          <cell r="A892" t="str">
            <v>D</v>
          </cell>
          <cell r="B892" t="str">
            <v>Add for tools and plants</v>
          </cell>
          <cell r="D892">
            <v>1525.777</v>
          </cell>
          <cell r="E892">
            <v>0.03</v>
          </cell>
          <cell r="F892">
            <v>45.773310000000002</v>
          </cell>
          <cell r="G892">
            <v>45.773310000000002</v>
          </cell>
        </row>
        <row r="893">
          <cell r="G893">
            <v>1586.80808</v>
          </cell>
        </row>
        <row r="895">
          <cell r="A895" t="str">
            <v>E</v>
          </cell>
          <cell r="B895" t="str">
            <v>Add contractor's profit</v>
          </cell>
          <cell r="D895">
            <v>1586.80808</v>
          </cell>
          <cell r="E895">
            <v>0.15</v>
          </cell>
          <cell r="F895">
            <v>238.02121199999999</v>
          </cell>
          <cell r="G895">
            <v>238.02121199999999</v>
          </cell>
        </row>
        <row r="896">
          <cell r="G896">
            <v>1824.8292919999999</v>
          </cell>
        </row>
        <row r="898">
          <cell r="B898" t="str">
            <v>Rate per Sqm</v>
          </cell>
          <cell r="D898">
            <v>1824.8292919999999</v>
          </cell>
          <cell r="E898">
            <v>10</v>
          </cell>
          <cell r="F898">
            <v>182.4829292</v>
          </cell>
          <cell r="G898">
            <v>182.4829292</v>
          </cell>
        </row>
        <row r="901">
          <cell r="A901">
            <v>18</v>
          </cell>
          <cell r="B901" t="str">
            <v>400MM THK BLOCK MASONRY IN CM (1:5)</v>
          </cell>
          <cell r="E901" t="str">
            <v>QTY -</v>
          </cell>
          <cell r="F901">
            <v>1</v>
          </cell>
          <cell r="G901" t="str">
            <v>CUM</v>
          </cell>
        </row>
        <row r="903">
          <cell r="A903" t="str">
            <v>A</v>
          </cell>
          <cell r="B903" t="str">
            <v>MATERIAL</v>
          </cell>
        </row>
        <row r="905">
          <cell r="B905" t="str">
            <v>Block</v>
          </cell>
          <cell r="C905" t="str">
            <v>Nos</v>
          </cell>
          <cell r="D905">
            <v>75</v>
          </cell>
          <cell r="E905">
            <v>18</v>
          </cell>
          <cell r="F905">
            <v>1350</v>
          </cell>
        </row>
        <row r="906">
          <cell r="B906" t="str">
            <v>Cement</v>
          </cell>
          <cell r="C906" t="str">
            <v>Bag</v>
          </cell>
          <cell r="D906">
            <v>0.88</v>
          </cell>
          <cell r="E906">
            <v>150</v>
          </cell>
          <cell r="F906">
            <v>132</v>
          </cell>
        </row>
        <row r="907">
          <cell r="B907" t="str">
            <v>Sand</v>
          </cell>
          <cell r="C907" t="str">
            <v>Cum</v>
          </cell>
          <cell r="D907">
            <v>0.159</v>
          </cell>
          <cell r="E907">
            <v>325</v>
          </cell>
          <cell r="F907">
            <v>51.675000000000004</v>
          </cell>
        </row>
        <row r="908">
          <cell r="F908">
            <v>1533.675</v>
          </cell>
          <cell r="G908">
            <v>1533.675</v>
          </cell>
        </row>
        <row r="910">
          <cell r="A910" t="str">
            <v>B</v>
          </cell>
          <cell r="B910" t="str">
            <v>Labour</v>
          </cell>
          <cell r="C910" t="str">
            <v>Cum</v>
          </cell>
          <cell r="D910">
            <v>1</v>
          </cell>
          <cell r="E910">
            <v>0</v>
          </cell>
          <cell r="F910">
            <v>0</v>
          </cell>
          <cell r="G910">
            <v>0</v>
          </cell>
        </row>
        <row r="911">
          <cell r="G911">
            <v>1533.675</v>
          </cell>
        </row>
        <row r="913">
          <cell r="A913" t="str">
            <v>C</v>
          </cell>
          <cell r="B913" t="str">
            <v>Add for water &amp; electrical charges</v>
          </cell>
          <cell r="D913">
            <v>1533.675</v>
          </cell>
          <cell r="E913">
            <v>0.01</v>
          </cell>
          <cell r="F913">
            <v>15.33675</v>
          </cell>
          <cell r="G913">
            <v>15.33675</v>
          </cell>
        </row>
        <row r="915">
          <cell r="A915" t="str">
            <v>D</v>
          </cell>
          <cell r="B915" t="str">
            <v>Add for tools and plants</v>
          </cell>
          <cell r="D915">
            <v>1533.675</v>
          </cell>
          <cell r="E915">
            <v>0.03</v>
          </cell>
          <cell r="F915">
            <v>46.010249999999999</v>
          </cell>
          <cell r="G915">
            <v>46.010249999999999</v>
          </cell>
        </row>
        <row r="916">
          <cell r="G916">
            <v>1595.0219999999999</v>
          </cell>
        </row>
        <row r="918">
          <cell r="A918" t="str">
            <v>E</v>
          </cell>
          <cell r="B918" t="str">
            <v>Add contractor's profit</v>
          </cell>
          <cell r="D918">
            <v>1595.0219999999999</v>
          </cell>
          <cell r="E918">
            <v>0.15</v>
          </cell>
          <cell r="F918">
            <v>239.25329999999997</v>
          </cell>
          <cell r="G918">
            <v>239.25329999999997</v>
          </cell>
        </row>
        <row r="919">
          <cell r="G919">
            <v>1834.2752999999998</v>
          </cell>
        </row>
        <row r="921">
          <cell r="B921" t="str">
            <v>Rate per Sqm</v>
          </cell>
          <cell r="D921">
            <v>1834.2752999999998</v>
          </cell>
          <cell r="E921">
            <v>1</v>
          </cell>
          <cell r="F921">
            <v>1834.2752999999998</v>
          </cell>
          <cell r="G921">
            <v>1834.2752999999998</v>
          </cell>
        </row>
        <row r="924">
          <cell r="A924">
            <v>19</v>
          </cell>
          <cell r="B924" t="str">
            <v>125MM THK BLOCK MASONRY IN CM (1:5)</v>
          </cell>
          <cell r="E924" t="str">
            <v>QTY -</v>
          </cell>
          <cell r="F924">
            <v>10</v>
          </cell>
          <cell r="G924" t="str">
            <v>SQM</v>
          </cell>
        </row>
        <row r="926">
          <cell r="A926" t="str">
            <v>A</v>
          </cell>
          <cell r="B926" t="str">
            <v>MATERIAL</v>
          </cell>
        </row>
        <row r="928">
          <cell r="B928" t="str">
            <v>Block</v>
          </cell>
          <cell r="C928" t="str">
            <v>Nos</v>
          </cell>
          <cell r="D928">
            <v>130</v>
          </cell>
          <cell r="E928">
            <v>18</v>
          </cell>
          <cell r="F928">
            <v>2340</v>
          </cell>
        </row>
        <row r="929">
          <cell r="B929" t="str">
            <v>Cement</v>
          </cell>
          <cell r="C929" t="str">
            <v>Bag</v>
          </cell>
          <cell r="D929">
            <v>0.66</v>
          </cell>
          <cell r="E929">
            <v>150</v>
          </cell>
          <cell r="F929">
            <v>99</v>
          </cell>
        </row>
        <row r="930">
          <cell r="B930" t="str">
            <v>Non-shrinking compound</v>
          </cell>
          <cell r="C930" t="str">
            <v>Packet</v>
          </cell>
          <cell r="D930">
            <v>0.66</v>
          </cell>
          <cell r="E930">
            <v>40</v>
          </cell>
          <cell r="F930">
            <v>26.400000000000002</v>
          </cell>
        </row>
        <row r="931">
          <cell r="B931" t="str">
            <v>Sand</v>
          </cell>
          <cell r="C931" t="str">
            <v>Cum</v>
          </cell>
          <cell r="D931">
            <v>0.11</v>
          </cell>
          <cell r="E931">
            <v>325</v>
          </cell>
          <cell r="F931">
            <v>35.75</v>
          </cell>
        </row>
        <row r="932">
          <cell r="B932" t="str">
            <v xml:space="preserve">Scaffolding </v>
          </cell>
          <cell r="C932" t="str">
            <v>Sqm</v>
          </cell>
          <cell r="D932">
            <v>10</v>
          </cell>
          <cell r="E932">
            <v>1.5</v>
          </cell>
          <cell r="F932">
            <v>15</v>
          </cell>
        </row>
        <row r="933">
          <cell r="F933">
            <v>2516.15</v>
          </cell>
          <cell r="G933">
            <v>2516.15</v>
          </cell>
        </row>
        <row r="935">
          <cell r="A935" t="str">
            <v>B</v>
          </cell>
          <cell r="B935" t="str">
            <v>Labour</v>
          </cell>
          <cell r="C935" t="str">
            <v>Sqm</v>
          </cell>
          <cell r="D935">
            <v>10</v>
          </cell>
          <cell r="E935">
            <v>50</v>
          </cell>
          <cell r="F935">
            <v>500</v>
          </cell>
          <cell r="G935">
            <v>500</v>
          </cell>
        </row>
        <row r="936">
          <cell r="G936">
            <v>3016.15</v>
          </cell>
        </row>
        <row r="938">
          <cell r="A938" t="str">
            <v>C</v>
          </cell>
          <cell r="B938" t="str">
            <v>Add for water &amp; electrical charges</v>
          </cell>
          <cell r="D938">
            <v>3016.15</v>
          </cell>
          <cell r="E938">
            <v>0.01</v>
          </cell>
          <cell r="F938">
            <v>30.1615</v>
          </cell>
          <cell r="G938">
            <v>30.1615</v>
          </cell>
        </row>
        <row r="940">
          <cell r="A940" t="str">
            <v>D</v>
          </cell>
          <cell r="B940" t="str">
            <v>Add for tools and plants</v>
          </cell>
          <cell r="D940">
            <v>3016.15</v>
          </cell>
          <cell r="E940">
            <v>0.03</v>
          </cell>
          <cell r="F940">
            <v>90.484499999999997</v>
          </cell>
          <cell r="G940">
            <v>90.484499999999997</v>
          </cell>
        </row>
        <row r="941">
          <cell r="G941">
            <v>3136.7960000000003</v>
          </cell>
        </row>
        <row r="943">
          <cell r="A943" t="str">
            <v>E</v>
          </cell>
          <cell r="B943" t="str">
            <v>Add contractor's profit</v>
          </cell>
          <cell r="D943">
            <v>3136.7960000000003</v>
          </cell>
          <cell r="E943">
            <v>0.15</v>
          </cell>
          <cell r="F943">
            <v>470.51940000000002</v>
          </cell>
          <cell r="G943">
            <v>470.51940000000002</v>
          </cell>
        </row>
        <row r="944">
          <cell r="G944">
            <v>3607.3154000000004</v>
          </cell>
        </row>
        <row r="946">
          <cell r="A946" t="str">
            <v>F</v>
          </cell>
          <cell r="B946" t="str">
            <v xml:space="preserve">WCT </v>
          </cell>
          <cell r="D946">
            <v>3607.3154000000004</v>
          </cell>
          <cell r="E946">
            <v>0.04</v>
          </cell>
          <cell r="F946">
            <v>144.29261600000001</v>
          </cell>
          <cell r="G946">
            <v>144.29261600000001</v>
          </cell>
        </row>
        <row r="947">
          <cell r="G947">
            <v>3751.6080160000006</v>
          </cell>
        </row>
        <row r="949">
          <cell r="B949" t="str">
            <v>Rate per Sqm</v>
          </cell>
          <cell r="D949">
            <v>3751.6080160000006</v>
          </cell>
          <cell r="E949">
            <v>10</v>
          </cell>
          <cell r="F949">
            <v>375.16080160000007</v>
          </cell>
          <cell r="G949">
            <v>376</v>
          </cell>
        </row>
        <row r="952">
          <cell r="A952">
            <v>20</v>
          </cell>
          <cell r="B952" t="str">
            <v>150MM THK BLOCK MASONRY IN CM (1:5)</v>
          </cell>
          <cell r="E952" t="str">
            <v>QTY -</v>
          </cell>
          <cell r="F952">
            <v>10</v>
          </cell>
          <cell r="G952" t="str">
            <v>SQM</v>
          </cell>
        </row>
        <row r="954">
          <cell r="A954" t="str">
            <v>A</v>
          </cell>
          <cell r="B954" t="str">
            <v>MATERIAL</v>
          </cell>
        </row>
        <row r="956">
          <cell r="B956" t="str">
            <v>Block</v>
          </cell>
          <cell r="C956" t="str">
            <v>Nos</v>
          </cell>
          <cell r="D956">
            <v>130</v>
          </cell>
          <cell r="E956">
            <v>20</v>
          </cell>
          <cell r="F956">
            <v>2600</v>
          </cell>
        </row>
        <row r="957">
          <cell r="B957" t="str">
            <v>Cement</v>
          </cell>
          <cell r="C957" t="str">
            <v>Bag</v>
          </cell>
          <cell r="D957">
            <v>0.82</v>
          </cell>
          <cell r="E957">
            <v>150</v>
          </cell>
          <cell r="F957">
            <v>122.99999999999999</v>
          </cell>
        </row>
        <row r="958">
          <cell r="B958" t="str">
            <v>Non-shrinking compound</v>
          </cell>
          <cell r="C958" t="str">
            <v>Packet</v>
          </cell>
          <cell r="D958">
            <v>0.82</v>
          </cell>
          <cell r="E958">
            <v>40</v>
          </cell>
          <cell r="F958">
            <v>32.799999999999997</v>
          </cell>
        </row>
        <row r="959">
          <cell r="B959" t="str">
            <v>Sand</v>
          </cell>
          <cell r="C959" t="str">
            <v>Cum</v>
          </cell>
          <cell r="D959">
            <v>0.14000000000000001</v>
          </cell>
          <cell r="E959">
            <v>325</v>
          </cell>
          <cell r="F959">
            <v>45.500000000000007</v>
          </cell>
        </row>
        <row r="960">
          <cell r="B960" t="str">
            <v xml:space="preserve">Scaffolding </v>
          </cell>
          <cell r="C960" t="str">
            <v>Sqm</v>
          </cell>
          <cell r="D960">
            <v>10</v>
          </cell>
          <cell r="E960">
            <v>1.5</v>
          </cell>
          <cell r="F960">
            <v>15</v>
          </cell>
        </row>
        <row r="961">
          <cell r="F961">
            <v>2816.3</v>
          </cell>
          <cell r="G961">
            <v>2816.3</v>
          </cell>
        </row>
        <row r="963">
          <cell r="A963" t="str">
            <v>B</v>
          </cell>
          <cell r="B963" t="str">
            <v>Labour</v>
          </cell>
          <cell r="C963" t="str">
            <v>Sqm</v>
          </cell>
          <cell r="D963">
            <v>10</v>
          </cell>
          <cell r="E963">
            <v>50</v>
          </cell>
          <cell r="F963">
            <v>500</v>
          </cell>
          <cell r="G963">
            <v>500</v>
          </cell>
        </row>
        <row r="964">
          <cell r="G964">
            <v>3316.3</v>
          </cell>
        </row>
        <row r="966">
          <cell r="A966" t="str">
            <v>C</v>
          </cell>
          <cell r="B966" t="str">
            <v>Add for water &amp; electrical charges</v>
          </cell>
          <cell r="D966">
            <v>3316.3</v>
          </cell>
          <cell r="E966">
            <v>0.01</v>
          </cell>
          <cell r="F966">
            <v>33.163000000000004</v>
          </cell>
          <cell r="G966">
            <v>33.163000000000004</v>
          </cell>
        </row>
        <row r="968">
          <cell r="A968" t="str">
            <v>D</v>
          </cell>
          <cell r="B968" t="str">
            <v>Add for tools and plants</v>
          </cell>
          <cell r="D968">
            <v>3316.3</v>
          </cell>
          <cell r="E968">
            <v>0.03</v>
          </cell>
          <cell r="F968">
            <v>99.489000000000004</v>
          </cell>
          <cell r="G968">
            <v>99.489000000000004</v>
          </cell>
        </row>
        <row r="969">
          <cell r="G969">
            <v>3448.9520000000002</v>
          </cell>
        </row>
        <row r="971">
          <cell r="A971" t="str">
            <v>E</v>
          </cell>
          <cell r="B971" t="str">
            <v>Add contractor's profit</v>
          </cell>
          <cell r="D971">
            <v>3448.9520000000002</v>
          </cell>
          <cell r="E971">
            <v>0.15</v>
          </cell>
          <cell r="F971">
            <v>517.34280000000001</v>
          </cell>
          <cell r="G971">
            <v>517.34280000000001</v>
          </cell>
        </row>
        <row r="972">
          <cell r="G972">
            <v>3966.2948000000001</v>
          </cell>
        </row>
        <row r="974">
          <cell r="A974" t="str">
            <v>F</v>
          </cell>
          <cell r="B974" t="str">
            <v xml:space="preserve">WCT </v>
          </cell>
          <cell r="D974">
            <v>3966.2948000000001</v>
          </cell>
          <cell r="E974">
            <v>0.04</v>
          </cell>
          <cell r="F974">
            <v>158.651792</v>
          </cell>
          <cell r="G974">
            <v>158.651792</v>
          </cell>
        </row>
        <row r="975">
          <cell r="G975">
            <v>4124.9465920000002</v>
          </cell>
        </row>
        <row r="977">
          <cell r="B977" t="str">
            <v>Rate per Sqm</v>
          </cell>
          <cell r="D977">
            <v>4124.9465920000002</v>
          </cell>
          <cell r="E977">
            <v>10</v>
          </cell>
          <cell r="F977">
            <v>412.4946592</v>
          </cell>
          <cell r="G977">
            <v>413</v>
          </cell>
        </row>
        <row r="980">
          <cell r="A980">
            <v>21</v>
          </cell>
          <cell r="B980" t="str">
            <v xml:space="preserve">100MM THK BLOCK MASONRY IN CM (1:4) </v>
          </cell>
          <cell r="E980" t="str">
            <v>QTY -</v>
          </cell>
          <cell r="F980">
            <v>10</v>
          </cell>
          <cell r="G980" t="str">
            <v>SQM</v>
          </cell>
        </row>
        <row r="981">
          <cell r="B981" t="str">
            <v>WITH PATLI BEAM 100 X 100MM</v>
          </cell>
        </row>
        <row r="983">
          <cell r="A983" t="str">
            <v>A</v>
          </cell>
          <cell r="B983" t="str">
            <v>MATERIAL</v>
          </cell>
        </row>
        <row r="985">
          <cell r="B985" t="str">
            <v>Block</v>
          </cell>
          <cell r="C985" t="str">
            <v>Nos</v>
          </cell>
          <cell r="D985">
            <v>130</v>
          </cell>
          <cell r="E985">
            <v>16</v>
          </cell>
          <cell r="F985">
            <v>2080</v>
          </cell>
        </row>
        <row r="986">
          <cell r="B986" t="str">
            <v>Cement</v>
          </cell>
          <cell r="C986" t="str">
            <v>Bag</v>
          </cell>
          <cell r="D986">
            <v>1.54</v>
          </cell>
          <cell r="E986">
            <v>150</v>
          </cell>
          <cell r="F986">
            <v>231</v>
          </cell>
        </row>
        <row r="987">
          <cell r="B987" t="str">
            <v>Sand</v>
          </cell>
          <cell r="C987" t="str">
            <v>Cum</v>
          </cell>
          <cell r="D987">
            <v>0.13</v>
          </cell>
          <cell r="E987">
            <v>325</v>
          </cell>
          <cell r="F987">
            <v>42.25</v>
          </cell>
        </row>
        <row r="988">
          <cell r="B988" t="str">
            <v xml:space="preserve">Non shrinking compound </v>
          </cell>
          <cell r="C988" t="str">
            <v>Packet</v>
          </cell>
          <cell r="D988">
            <v>1.54</v>
          </cell>
          <cell r="E988">
            <v>40</v>
          </cell>
          <cell r="F988">
            <v>61.6</v>
          </cell>
        </row>
        <row r="989">
          <cell r="B989" t="str">
            <v>Aggregate</v>
          </cell>
          <cell r="C989" t="str">
            <v>Cum</v>
          </cell>
          <cell r="D989">
            <v>9.1999999999999998E-2</v>
          </cell>
          <cell r="E989">
            <v>500</v>
          </cell>
          <cell r="F989">
            <v>46</v>
          </cell>
        </row>
        <row r="990">
          <cell r="B990" t="str">
            <v>Steel</v>
          </cell>
          <cell r="C990" t="str">
            <v>Kg</v>
          </cell>
          <cell r="D990">
            <v>10</v>
          </cell>
          <cell r="E990">
            <v>30.4</v>
          </cell>
          <cell r="F990">
            <v>304</v>
          </cell>
        </row>
        <row r="991">
          <cell r="B991" t="str">
            <v>Shuttering</v>
          </cell>
          <cell r="C991" t="str">
            <v>Sqm</v>
          </cell>
          <cell r="D991">
            <v>2</v>
          </cell>
          <cell r="E991">
            <v>125</v>
          </cell>
          <cell r="F991">
            <v>250</v>
          </cell>
        </row>
        <row r="992">
          <cell r="F992">
            <v>3014.85</v>
          </cell>
          <cell r="G992">
            <v>3014.85</v>
          </cell>
        </row>
        <row r="994">
          <cell r="A994" t="str">
            <v>B</v>
          </cell>
          <cell r="B994" t="str">
            <v>Labour</v>
          </cell>
          <cell r="C994" t="str">
            <v>Sqm</v>
          </cell>
          <cell r="D994">
            <v>10</v>
          </cell>
          <cell r="E994">
            <v>60</v>
          </cell>
          <cell r="F994">
            <v>600</v>
          </cell>
          <cell r="G994">
            <v>600</v>
          </cell>
        </row>
        <row r="995">
          <cell r="G995">
            <v>3614.85</v>
          </cell>
        </row>
        <row r="997">
          <cell r="A997" t="str">
            <v>C</v>
          </cell>
          <cell r="B997" t="str">
            <v>Add for water &amp; electrical charges</v>
          </cell>
          <cell r="D997">
            <v>3614.85</v>
          </cell>
          <cell r="E997">
            <v>0.01</v>
          </cell>
          <cell r="F997">
            <v>36.148499999999999</v>
          </cell>
          <cell r="G997">
            <v>36.148499999999999</v>
          </cell>
        </row>
        <row r="999">
          <cell r="A999" t="str">
            <v>D</v>
          </cell>
          <cell r="B999" t="str">
            <v>Add for tools and plants</v>
          </cell>
          <cell r="D999">
            <v>3614.85</v>
          </cell>
          <cell r="E999">
            <v>0.03</v>
          </cell>
          <cell r="F999">
            <v>108.4455</v>
          </cell>
          <cell r="G999">
            <v>108.4455</v>
          </cell>
        </row>
        <row r="1000">
          <cell r="G1000">
            <v>3759.4439999999995</v>
          </cell>
        </row>
        <row r="1002">
          <cell r="A1002" t="str">
            <v>E</v>
          </cell>
          <cell r="B1002" t="str">
            <v>Add contractor's profit</v>
          </cell>
          <cell r="D1002">
            <v>3759.4439999999995</v>
          </cell>
          <cell r="E1002">
            <v>0.15</v>
          </cell>
          <cell r="F1002">
            <v>563.9165999999999</v>
          </cell>
          <cell r="G1002">
            <v>563.9165999999999</v>
          </cell>
        </row>
        <row r="1003">
          <cell r="G1003">
            <v>4323.3605999999991</v>
          </cell>
        </row>
        <row r="1005">
          <cell r="A1005" t="str">
            <v>F</v>
          </cell>
          <cell r="B1005" t="str">
            <v xml:space="preserve">WCT </v>
          </cell>
          <cell r="D1005">
            <v>4323.3605999999991</v>
          </cell>
          <cell r="E1005">
            <v>0.04</v>
          </cell>
          <cell r="F1005">
            <v>172.93442399999998</v>
          </cell>
          <cell r="G1005">
            <v>172.93442399999998</v>
          </cell>
        </row>
        <row r="1006">
          <cell r="G1006">
            <v>4496.2950239999991</v>
          </cell>
        </row>
        <row r="1008">
          <cell r="B1008" t="str">
            <v>Rate per Sqm</v>
          </cell>
          <cell r="D1008">
            <v>4496.2950239999991</v>
          </cell>
          <cell r="E1008">
            <v>10</v>
          </cell>
          <cell r="F1008">
            <v>449.62950239999992</v>
          </cell>
          <cell r="G1008">
            <v>450</v>
          </cell>
        </row>
        <row r="1033">
          <cell r="A1033">
            <v>22</v>
          </cell>
          <cell r="B1033" t="str">
            <v>INTERNAL PLASTER 15 MM THK IN CM (1:4)</v>
          </cell>
          <cell r="E1033" t="str">
            <v>QTY -</v>
          </cell>
          <cell r="F1033">
            <v>10</v>
          </cell>
          <cell r="G1033" t="str">
            <v>SQM</v>
          </cell>
        </row>
        <row r="1035">
          <cell r="A1035" t="str">
            <v>A</v>
          </cell>
          <cell r="B1035" t="str">
            <v xml:space="preserve">MATERIAL </v>
          </cell>
        </row>
        <row r="1037">
          <cell r="B1037" t="str">
            <v xml:space="preserve">Cement </v>
          </cell>
          <cell r="C1037" t="str">
            <v>Bag</v>
          </cell>
          <cell r="D1037">
            <v>1.56</v>
          </cell>
          <cell r="E1037">
            <v>150</v>
          </cell>
          <cell r="F1037">
            <v>234</v>
          </cell>
        </row>
        <row r="1038">
          <cell r="B1038" t="str">
            <v>Sand</v>
          </cell>
          <cell r="C1038" t="str">
            <v>Sqm</v>
          </cell>
          <cell r="D1038">
            <v>0.23</v>
          </cell>
          <cell r="E1038">
            <v>325</v>
          </cell>
          <cell r="F1038">
            <v>74.75</v>
          </cell>
        </row>
        <row r="1039">
          <cell r="F1039">
            <v>308.75</v>
          </cell>
          <cell r="G1039">
            <v>308.75</v>
          </cell>
        </row>
        <row r="1041">
          <cell r="A1041" t="str">
            <v>B</v>
          </cell>
          <cell r="B1041" t="str">
            <v>Labour</v>
          </cell>
          <cell r="C1041" t="str">
            <v>Sqm</v>
          </cell>
          <cell r="D1041">
            <v>10</v>
          </cell>
          <cell r="E1041">
            <v>0</v>
          </cell>
          <cell r="F1041">
            <v>0</v>
          </cell>
          <cell r="G1041">
            <v>0</v>
          </cell>
        </row>
        <row r="1042">
          <cell r="G1042">
            <v>308.75</v>
          </cell>
        </row>
        <row r="1044">
          <cell r="A1044" t="str">
            <v>C</v>
          </cell>
          <cell r="B1044" t="str">
            <v>Add for water &amp; electrical charges</v>
          </cell>
          <cell r="D1044">
            <v>308.75</v>
          </cell>
          <cell r="E1044">
            <v>0.01</v>
          </cell>
          <cell r="F1044">
            <v>3.0874999999999999</v>
          </cell>
          <cell r="G1044">
            <v>3.0874999999999999</v>
          </cell>
        </row>
        <row r="1046">
          <cell r="A1046" t="str">
            <v>D</v>
          </cell>
          <cell r="B1046" t="str">
            <v>Add for tools and plants</v>
          </cell>
          <cell r="D1046">
            <v>308.75</v>
          </cell>
          <cell r="E1046">
            <v>0.03</v>
          </cell>
          <cell r="F1046">
            <v>9.2624999999999993</v>
          </cell>
          <cell r="G1046">
            <v>9.2624999999999993</v>
          </cell>
        </row>
        <row r="1047">
          <cell r="G1047">
            <v>321.09999999999997</v>
          </cell>
        </row>
        <row r="1049">
          <cell r="A1049" t="str">
            <v>E</v>
          </cell>
          <cell r="B1049" t="str">
            <v>Add contractor's profit</v>
          </cell>
          <cell r="D1049">
            <v>321.09999999999997</v>
          </cell>
          <cell r="E1049">
            <v>0.15</v>
          </cell>
          <cell r="F1049">
            <v>48.164999999999992</v>
          </cell>
          <cell r="G1049">
            <v>48.164999999999992</v>
          </cell>
        </row>
        <row r="1050">
          <cell r="G1050">
            <v>369.26499999999999</v>
          </cell>
        </row>
        <row r="1052">
          <cell r="B1052" t="str">
            <v>Rate per Sqm</v>
          </cell>
          <cell r="D1052">
            <v>369.26499999999999</v>
          </cell>
          <cell r="E1052">
            <v>10</v>
          </cell>
          <cell r="F1052">
            <v>36.926499999999997</v>
          </cell>
          <cell r="G1052">
            <v>36.926499999999997</v>
          </cell>
        </row>
        <row r="1055">
          <cell r="A1055">
            <v>23</v>
          </cell>
          <cell r="B1055" t="str">
            <v>INTERNAL PLASTER 12 MM THK IN CM (1:4)</v>
          </cell>
          <cell r="E1055" t="str">
            <v>QTY -</v>
          </cell>
          <cell r="F1055">
            <v>10</v>
          </cell>
          <cell r="G1055" t="str">
            <v>SQM</v>
          </cell>
        </row>
        <row r="1057">
          <cell r="A1057" t="str">
            <v>A</v>
          </cell>
          <cell r="B1057" t="str">
            <v xml:space="preserve">MATERIAL </v>
          </cell>
        </row>
        <row r="1059">
          <cell r="B1059" t="str">
            <v xml:space="preserve">Cement </v>
          </cell>
          <cell r="C1059" t="str">
            <v>Bag</v>
          </cell>
          <cell r="D1059">
            <v>1.28</v>
          </cell>
          <cell r="E1059">
            <v>150</v>
          </cell>
          <cell r="F1059">
            <v>192</v>
          </cell>
        </row>
        <row r="1060">
          <cell r="B1060" t="str">
            <v>Sand</v>
          </cell>
          <cell r="C1060" t="str">
            <v>Sqm</v>
          </cell>
          <cell r="D1060">
            <v>0.188</v>
          </cell>
          <cell r="E1060">
            <v>325</v>
          </cell>
          <cell r="F1060">
            <v>61.1</v>
          </cell>
        </row>
        <row r="1061">
          <cell r="B1061" t="str">
            <v>Chicken mesh</v>
          </cell>
          <cell r="C1061" t="str">
            <v>Sqm</v>
          </cell>
          <cell r="D1061">
            <v>1.5</v>
          </cell>
          <cell r="E1061">
            <v>35</v>
          </cell>
          <cell r="F1061">
            <v>52.5</v>
          </cell>
        </row>
        <row r="1062">
          <cell r="B1062" t="str">
            <v>fiber mesh</v>
          </cell>
          <cell r="C1062" t="str">
            <v>Pocket</v>
          </cell>
          <cell r="D1062">
            <v>1.28</v>
          </cell>
          <cell r="E1062">
            <v>30</v>
          </cell>
          <cell r="F1062">
            <v>38.4</v>
          </cell>
        </row>
        <row r="1063">
          <cell r="B1063" t="str">
            <v>Scaffolding</v>
          </cell>
          <cell r="C1063" t="str">
            <v>Sqm</v>
          </cell>
          <cell r="D1063">
            <v>10</v>
          </cell>
          <cell r="E1063">
            <v>1.5</v>
          </cell>
          <cell r="F1063">
            <v>15</v>
          </cell>
        </row>
        <row r="1064">
          <cell r="F1064">
            <v>359</v>
          </cell>
          <cell r="G1064">
            <v>359</v>
          </cell>
        </row>
        <row r="1066">
          <cell r="A1066" t="str">
            <v>B</v>
          </cell>
          <cell r="B1066" t="str">
            <v>Labour</v>
          </cell>
          <cell r="C1066" t="str">
            <v>Sqm</v>
          </cell>
          <cell r="D1066">
            <v>10</v>
          </cell>
          <cell r="E1066">
            <v>30</v>
          </cell>
          <cell r="F1066">
            <v>300</v>
          </cell>
          <cell r="G1066">
            <v>300</v>
          </cell>
        </row>
        <row r="1067">
          <cell r="G1067">
            <v>659</v>
          </cell>
        </row>
        <row r="1069">
          <cell r="A1069" t="str">
            <v>C</v>
          </cell>
          <cell r="B1069" t="str">
            <v>Add for water &amp; electrical charges</v>
          </cell>
          <cell r="D1069">
            <v>659</v>
          </cell>
          <cell r="E1069">
            <v>0.01</v>
          </cell>
          <cell r="F1069">
            <v>6.59</v>
          </cell>
          <cell r="G1069">
            <v>6.59</v>
          </cell>
        </row>
        <row r="1071">
          <cell r="A1071" t="str">
            <v>D</v>
          </cell>
          <cell r="B1071" t="str">
            <v>Add for tools and plants</v>
          </cell>
          <cell r="D1071">
            <v>659</v>
          </cell>
          <cell r="E1071">
            <v>0.03</v>
          </cell>
          <cell r="F1071">
            <v>19.77</v>
          </cell>
          <cell r="G1071">
            <v>19.77</v>
          </cell>
        </row>
        <row r="1072">
          <cell r="G1072">
            <v>685.36</v>
          </cell>
        </row>
        <row r="1074">
          <cell r="A1074" t="str">
            <v>E</v>
          </cell>
          <cell r="B1074" t="str">
            <v>Add contractor's profit</v>
          </cell>
          <cell r="D1074">
            <v>685.36</v>
          </cell>
          <cell r="E1074">
            <v>0.15</v>
          </cell>
          <cell r="F1074">
            <v>102.804</v>
          </cell>
          <cell r="G1074">
            <v>102.804</v>
          </cell>
        </row>
        <row r="1075">
          <cell r="G1075">
            <v>788.16399999999999</v>
          </cell>
        </row>
        <row r="1077">
          <cell r="A1077" t="str">
            <v>F</v>
          </cell>
          <cell r="B1077" t="str">
            <v xml:space="preserve">WCT </v>
          </cell>
          <cell r="D1077">
            <v>788.16399999999999</v>
          </cell>
          <cell r="E1077">
            <v>0.04</v>
          </cell>
          <cell r="F1077">
            <v>31.52656</v>
          </cell>
          <cell r="G1077">
            <v>31.52656</v>
          </cell>
        </row>
        <row r="1078">
          <cell r="G1078">
            <v>819.69056</v>
          </cell>
        </row>
        <row r="1080">
          <cell r="B1080" t="str">
            <v>Rate per Sqm</v>
          </cell>
          <cell r="D1080">
            <v>819.69056</v>
          </cell>
          <cell r="E1080">
            <v>10</v>
          </cell>
          <cell r="F1080">
            <v>81.969055999999995</v>
          </cell>
          <cell r="G1080">
            <v>82</v>
          </cell>
        </row>
        <row r="1110">
          <cell r="A1110">
            <v>24</v>
          </cell>
          <cell r="B1110" t="str">
            <v>NEERU FINISH</v>
          </cell>
          <cell r="E1110" t="str">
            <v>QTY -</v>
          </cell>
          <cell r="F1110">
            <v>10</v>
          </cell>
          <cell r="G1110" t="str">
            <v>SQM</v>
          </cell>
        </row>
        <row r="1112">
          <cell r="A1112" t="str">
            <v>A</v>
          </cell>
          <cell r="B1112" t="str">
            <v xml:space="preserve">MATERIAL </v>
          </cell>
        </row>
        <row r="1114">
          <cell r="B1114" t="str">
            <v>Neeru</v>
          </cell>
          <cell r="C1114" t="str">
            <v>Kg</v>
          </cell>
          <cell r="D1114">
            <v>20</v>
          </cell>
          <cell r="E1114">
            <v>2.5</v>
          </cell>
          <cell r="F1114">
            <v>50</v>
          </cell>
        </row>
        <row r="1115">
          <cell r="F1115">
            <v>50</v>
          </cell>
          <cell r="G1115">
            <v>50</v>
          </cell>
        </row>
        <row r="1117">
          <cell r="A1117" t="str">
            <v>B</v>
          </cell>
          <cell r="B1117" t="str">
            <v>Labour</v>
          </cell>
          <cell r="C1117" t="str">
            <v>Sqm</v>
          </cell>
          <cell r="D1117">
            <v>10</v>
          </cell>
          <cell r="E1117">
            <v>6</v>
          </cell>
          <cell r="F1117">
            <v>60</v>
          </cell>
          <cell r="G1117">
            <v>60</v>
          </cell>
        </row>
        <row r="1118">
          <cell r="G1118">
            <v>110</v>
          </cell>
        </row>
        <row r="1120">
          <cell r="A1120" t="str">
            <v>C</v>
          </cell>
          <cell r="B1120" t="str">
            <v>Add for water &amp; electrical charges</v>
          </cell>
          <cell r="D1120">
            <v>110</v>
          </cell>
          <cell r="E1120">
            <v>0.01</v>
          </cell>
          <cell r="F1120">
            <v>1.1000000000000001</v>
          </cell>
          <cell r="G1120">
            <v>1.1000000000000001</v>
          </cell>
        </row>
        <row r="1122">
          <cell r="A1122" t="str">
            <v>D</v>
          </cell>
          <cell r="B1122" t="str">
            <v>Add for tools and plants</v>
          </cell>
          <cell r="D1122">
            <v>110</v>
          </cell>
          <cell r="E1122">
            <v>0.03</v>
          </cell>
          <cell r="F1122">
            <v>3.3</v>
          </cell>
          <cell r="G1122">
            <v>3.3</v>
          </cell>
        </row>
        <row r="1123">
          <cell r="G1123">
            <v>114.39999999999999</v>
          </cell>
        </row>
        <row r="1125">
          <cell r="A1125" t="str">
            <v>E</v>
          </cell>
          <cell r="B1125" t="str">
            <v>Add contractor's profit</v>
          </cell>
          <cell r="D1125">
            <v>114.39999999999999</v>
          </cell>
          <cell r="E1125">
            <v>0.15</v>
          </cell>
          <cell r="F1125">
            <v>17.159999999999997</v>
          </cell>
          <cell r="G1125">
            <v>17.159999999999997</v>
          </cell>
        </row>
        <row r="1126">
          <cell r="G1126">
            <v>131.56</v>
          </cell>
        </row>
        <row r="1128">
          <cell r="A1128" t="str">
            <v>F</v>
          </cell>
          <cell r="B1128" t="str">
            <v xml:space="preserve">WCT </v>
          </cell>
          <cell r="D1128">
            <v>131.56</v>
          </cell>
          <cell r="E1128">
            <v>0.04</v>
          </cell>
          <cell r="F1128">
            <v>5.2624000000000004</v>
          </cell>
          <cell r="G1128">
            <v>5.2624000000000004</v>
          </cell>
        </row>
        <row r="1129">
          <cell r="G1129">
            <v>136.82240000000002</v>
          </cell>
        </row>
        <row r="1131">
          <cell r="B1131" t="str">
            <v>Rate per Sqm</v>
          </cell>
          <cell r="D1131">
            <v>136.82240000000002</v>
          </cell>
          <cell r="E1131">
            <v>10</v>
          </cell>
          <cell r="F1131">
            <v>13.682240000000002</v>
          </cell>
          <cell r="G1131">
            <v>14</v>
          </cell>
        </row>
        <row r="1134">
          <cell r="A1134">
            <v>25</v>
          </cell>
          <cell r="B1134" t="str">
            <v>CEMENT FINISH</v>
          </cell>
          <cell r="E1134" t="str">
            <v>QTY -</v>
          </cell>
          <cell r="F1134">
            <v>10</v>
          </cell>
          <cell r="G1134" t="str">
            <v>SQM</v>
          </cell>
        </row>
        <row r="1136">
          <cell r="A1136" t="str">
            <v>A</v>
          </cell>
          <cell r="B1136" t="str">
            <v xml:space="preserve">MATERIAL </v>
          </cell>
        </row>
        <row r="1138">
          <cell r="B1138" t="str">
            <v>Cement</v>
          </cell>
          <cell r="C1138" t="str">
            <v>Bag</v>
          </cell>
          <cell r="D1138">
            <v>0.2</v>
          </cell>
          <cell r="E1138">
            <v>150</v>
          </cell>
          <cell r="F1138">
            <v>30</v>
          </cell>
        </row>
        <row r="1139">
          <cell r="F1139">
            <v>30</v>
          </cell>
          <cell r="G1139">
            <v>30</v>
          </cell>
        </row>
        <row r="1141">
          <cell r="A1141" t="str">
            <v>B</v>
          </cell>
          <cell r="B1141" t="str">
            <v>Labour</v>
          </cell>
          <cell r="C1141" t="str">
            <v>Sqm</v>
          </cell>
          <cell r="D1141">
            <v>10</v>
          </cell>
          <cell r="E1141">
            <v>0</v>
          </cell>
          <cell r="F1141">
            <v>0</v>
          </cell>
          <cell r="G1141">
            <v>0</v>
          </cell>
        </row>
        <row r="1142">
          <cell r="G1142">
            <v>30</v>
          </cell>
        </row>
        <row r="1144">
          <cell r="A1144" t="str">
            <v>C</v>
          </cell>
          <cell r="B1144" t="str">
            <v>Add for water &amp; electrical charges</v>
          </cell>
          <cell r="D1144">
            <v>30</v>
          </cell>
          <cell r="E1144">
            <v>0.01</v>
          </cell>
          <cell r="F1144">
            <v>0.3</v>
          </cell>
          <cell r="G1144">
            <v>0.3</v>
          </cell>
        </row>
        <row r="1146">
          <cell r="A1146" t="str">
            <v>D</v>
          </cell>
          <cell r="B1146" t="str">
            <v>Add for tools and plants</v>
          </cell>
          <cell r="D1146">
            <v>30</v>
          </cell>
          <cell r="E1146">
            <v>0.03</v>
          </cell>
          <cell r="F1146">
            <v>0.89999999999999991</v>
          </cell>
          <cell r="G1146">
            <v>0.89999999999999991</v>
          </cell>
        </row>
        <row r="1147">
          <cell r="G1147">
            <v>31.2</v>
          </cell>
        </row>
        <row r="1149">
          <cell r="A1149" t="str">
            <v>E</v>
          </cell>
          <cell r="B1149" t="str">
            <v>Add contractor's profit</v>
          </cell>
          <cell r="D1149">
            <v>31.2</v>
          </cell>
          <cell r="E1149">
            <v>0.15</v>
          </cell>
          <cell r="F1149">
            <v>4.68</v>
          </cell>
          <cell r="G1149">
            <v>4.68</v>
          </cell>
        </row>
        <row r="1150">
          <cell r="G1150">
            <v>35.879999999999995</v>
          </cell>
        </row>
        <row r="1152">
          <cell r="B1152" t="str">
            <v>Rate per Sqm</v>
          </cell>
          <cell r="D1152">
            <v>35.879999999999995</v>
          </cell>
          <cell r="E1152">
            <v>10</v>
          </cell>
          <cell r="F1152">
            <v>3.5879999999999996</v>
          </cell>
          <cell r="G1152">
            <v>3.5879999999999996</v>
          </cell>
        </row>
        <row r="1155">
          <cell r="A1155">
            <v>26</v>
          </cell>
          <cell r="B1155" t="str">
            <v>DUCT PLASTER 20MM THK IN CM (1:4)</v>
          </cell>
          <cell r="E1155" t="str">
            <v>QTY -</v>
          </cell>
          <cell r="F1155">
            <v>10</v>
          </cell>
          <cell r="G1155" t="str">
            <v>SQM</v>
          </cell>
        </row>
        <row r="1157">
          <cell r="A1157" t="str">
            <v>A</v>
          </cell>
          <cell r="B1157" t="str">
            <v xml:space="preserve">MATERIAL </v>
          </cell>
        </row>
        <row r="1159">
          <cell r="B1159" t="str">
            <v xml:space="preserve">Cement </v>
          </cell>
          <cell r="C1159" t="str">
            <v>Bag</v>
          </cell>
          <cell r="D1159">
            <v>2.08</v>
          </cell>
          <cell r="E1159">
            <v>150</v>
          </cell>
          <cell r="F1159">
            <v>312</v>
          </cell>
        </row>
        <row r="1160">
          <cell r="B1160" t="str">
            <v>Sand</v>
          </cell>
          <cell r="C1160" t="str">
            <v>Sqm</v>
          </cell>
          <cell r="D1160">
            <v>0.307</v>
          </cell>
          <cell r="E1160">
            <v>325</v>
          </cell>
          <cell r="F1160">
            <v>99.774999999999991</v>
          </cell>
        </row>
        <row r="1161">
          <cell r="B1161" t="str">
            <v>Scaffolding</v>
          </cell>
          <cell r="C1161" t="str">
            <v>L.S.</v>
          </cell>
          <cell r="F1161">
            <v>200</v>
          </cell>
        </row>
        <row r="1162">
          <cell r="F1162">
            <v>611.77499999999998</v>
          </cell>
          <cell r="G1162">
            <v>611.77499999999998</v>
          </cell>
        </row>
        <row r="1164">
          <cell r="A1164" t="str">
            <v>B</v>
          </cell>
          <cell r="B1164" t="str">
            <v>Labour</v>
          </cell>
          <cell r="C1164" t="str">
            <v>Sqm</v>
          </cell>
          <cell r="D1164">
            <v>10</v>
          </cell>
          <cell r="E1164">
            <v>35</v>
          </cell>
          <cell r="F1164">
            <v>350</v>
          </cell>
          <cell r="G1164">
            <v>350</v>
          </cell>
        </row>
        <row r="1165">
          <cell r="G1165">
            <v>961.77499999999998</v>
          </cell>
        </row>
        <row r="1167">
          <cell r="A1167" t="str">
            <v>C</v>
          </cell>
          <cell r="B1167" t="str">
            <v>Add for water &amp; electrical charges</v>
          </cell>
          <cell r="D1167">
            <v>961.77499999999998</v>
          </cell>
          <cell r="E1167">
            <v>0.01</v>
          </cell>
          <cell r="F1167">
            <v>9.6177499999999991</v>
          </cell>
          <cell r="G1167">
            <v>9.6177499999999991</v>
          </cell>
        </row>
        <row r="1169">
          <cell r="A1169" t="str">
            <v>D</v>
          </cell>
          <cell r="B1169" t="str">
            <v>Add for tools and plants</v>
          </cell>
          <cell r="D1169">
            <v>961.77499999999998</v>
          </cell>
          <cell r="E1169">
            <v>0.03</v>
          </cell>
          <cell r="F1169">
            <v>28.853249999999999</v>
          </cell>
          <cell r="G1169">
            <v>28.853249999999999</v>
          </cell>
        </row>
        <row r="1170">
          <cell r="G1170">
            <v>1000.246</v>
          </cell>
        </row>
        <row r="1172">
          <cell r="A1172" t="str">
            <v>E</v>
          </cell>
          <cell r="B1172" t="str">
            <v>Add contractor's profit</v>
          </cell>
          <cell r="D1172">
            <v>1000.246</v>
          </cell>
          <cell r="E1172">
            <v>0.15</v>
          </cell>
          <cell r="F1172">
            <v>150.0369</v>
          </cell>
          <cell r="G1172">
            <v>150.0369</v>
          </cell>
        </row>
        <row r="1173">
          <cell r="G1173">
            <v>1150.2828999999999</v>
          </cell>
        </row>
        <row r="1175">
          <cell r="B1175" t="str">
            <v>Rate per Sqm</v>
          </cell>
          <cell r="D1175">
            <v>1150.2828999999999</v>
          </cell>
          <cell r="E1175">
            <v>10</v>
          </cell>
          <cell r="F1175">
            <v>115.02829</v>
          </cell>
          <cell r="G1175">
            <v>115.02829</v>
          </cell>
        </row>
        <row r="1178">
          <cell r="A1178">
            <v>27</v>
          </cell>
          <cell r="B1178" t="str">
            <v>25MM THK SAND FACE PLASTER IN CM (1:4)</v>
          </cell>
          <cell r="E1178" t="str">
            <v>QTY -</v>
          </cell>
          <cell r="F1178">
            <v>10</v>
          </cell>
          <cell r="G1178" t="str">
            <v>SQM</v>
          </cell>
        </row>
        <row r="1180">
          <cell r="A1180" t="str">
            <v>A</v>
          </cell>
          <cell r="B1180" t="str">
            <v xml:space="preserve">MATERIAL </v>
          </cell>
        </row>
        <row r="1182">
          <cell r="B1182" t="str">
            <v xml:space="preserve">Cement </v>
          </cell>
          <cell r="C1182" t="str">
            <v>Bag</v>
          </cell>
          <cell r="D1182">
            <v>2.5</v>
          </cell>
          <cell r="E1182">
            <v>150</v>
          </cell>
          <cell r="F1182">
            <v>375</v>
          </cell>
        </row>
        <row r="1183">
          <cell r="B1183" t="str">
            <v>Sand</v>
          </cell>
          <cell r="C1183" t="str">
            <v>Sqm</v>
          </cell>
          <cell r="D1183">
            <v>0.3</v>
          </cell>
          <cell r="E1183">
            <v>325</v>
          </cell>
          <cell r="F1183">
            <v>97.5</v>
          </cell>
        </row>
        <row r="1184">
          <cell r="B1184" t="str">
            <v>Water proofing compound</v>
          </cell>
          <cell r="C1184" t="str">
            <v>Kg</v>
          </cell>
          <cell r="D1184">
            <v>1.5</v>
          </cell>
          <cell r="E1184">
            <v>25</v>
          </cell>
          <cell r="F1184">
            <v>37.5</v>
          </cell>
        </row>
        <row r="1185">
          <cell r="B1185" t="str">
            <v>Chicken mesh</v>
          </cell>
          <cell r="C1185" t="str">
            <v>Sqm</v>
          </cell>
          <cell r="D1185">
            <v>1.5</v>
          </cell>
          <cell r="E1185">
            <v>15</v>
          </cell>
          <cell r="F1185">
            <v>22.5</v>
          </cell>
        </row>
        <row r="1186">
          <cell r="B1186" t="str">
            <v>fiber mesh</v>
          </cell>
          <cell r="C1186" t="str">
            <v>Packet</v>
          </cell>
          <cell r="D1186">
            <v>2.5</v>
          </cell>
          <cell r="E1186">
            <v>30</v>
          </cell>
          <cell r="F1186">
            <v>75</v>
          </cell>
        </row>
        <row r="1187">
          <cell r="B1187" t="str">
            <v>Scaffolding</v>
          </cell>
          <cell r="C1187" t="str">
            <v>Sqm</v>
          </cell>
          <cell r="D1187">
            <v>10</v>
          </cell>
          <cell r="E1187">
            <v>2</v>
          </cell>
          <cell r="F1187">
            <v>20</v>
          </cell>
        </row>
        <row r="1188">
          <cell r="F1188">
            <v>627.5</v>
          </cell>
          <cell r="G1188">
            <v>627.5</v>
          </cell>
        </row>
        <row r="1190">
          <cell r="A1190" t="str">
            <v>B</v>
          </cell>
          <cell r="B1190" t="str">
            <v>Labour</v>
          </cell>
          <cell r="C1190" t="str">
            <v>Sqm</v>
          </cell>
          <cell r="D1190">
            <v>10</v>
          </cell>
          <cell r="E1190">
            <v>50</v>
          </cell>
          <cell r="F1190">
            <v>500</v>
          </cell>
          <cell r="G1190">
            <v>500</v>
          </cell>
        </row>
        <row r="1191">
          <cell r="G1191">
            <v>1127.5</v>
          </cell>
        </row>
        <row r="1193">
          <cell r="A1193" t="str">
            <v>C</v>
          </cell>
          <cell r="B1193" t="str">
            <v>Add for water &amp; electrical charges</v>
          </cell>
          <cell r="D1193">
            <v>1127.5</v>
          </cell>
          <cell r="E1193">
            <v>0.01</v>
          </cell>
          <cell r="F1193">
            <v>11.275</v>
          </cell>
          <cell r="G1193">
            <v>11.275</v>
          </cell>
        </row>
        <row r="1195">
          <cell r="A1195" t="str">
            <v>D</v>
          </cell>
          <cell r="B1195" t="str">
            <v>Add for tools and plants</v>
          </cell>
          <cell r="D1195">
            <v>1127.5</v>
          </cell>
          <cell r="E1195">
            <v>0.03</v>
          </cell>
          <cell r="F1195">
            <v>33.824999999999996</v>
          </cell>
          <cell r="G1195">
            <v>33.824999999999996</v>
          </cell>
        </row>
        <row r="1196">
          <cell r="G1196">
            <v>1172.6000000000001</v>
          </cell>
        </row>
        <row r="1198">
          <cell r="A1198" t="str">
            <v>E</v>
          </cell>
          <cell r="B1198" t="str">
            <v>Add contractor's profit</v>
          </cell>
          <cell r="D1198">
            <v>1172.6000000000001</v>
          </cell>
          <cell r="E1198">
            <v>0.15</v>
          </cell>
          <cell r="F1198">
            <v>175.89000000000001</v>
          </cell>
          <cell r="G1198">
            <v>175.89000000000001</v>
          </cell>
        </row>
        <row r="1199">
          <cell r="G1199">
            <v>1348.4900000000002</v>
          </cell>
        </row>
        <row r="1201">
          <cell r="A1201" t="str">
            <v>F</v>
          </cell>
          <cell r="B1201" t="str">
            <v xml:space="preserve">WCT </v>
          </cell>
          <cell r="D1201">
            <v>1348.4900000000002</v>
          </cell>
          <cell r="E1201">
            <v>0.04</v>
          </cell>
          <cell r="F1201">
            <v>53.939600000000013</v>
          </cell>
          <cell r="G1201">
            <v>53.939600000000013</v>
          </cell>
        </row>
        <row r="1202">
          <cell r="G1202">
            <v>1402.4296000000002</v>
          </cell>
        </row>
        <row r="1204">
          <cell r="B1204" t="str">
            <v>Rate per Sqm</v>
          </cell>
          <cell r="D1204">
            <v>1402.4296000000002</v>
          </cell>
          <cell r="E1204">
            <v>10</v>
          </cell>
          <cell r="F1204">
            <v>140.24296000000001</v>
          </cell>
          <cell r="G1204">
            <v>141</v>
          </cell>
        </row>
        <row r="1207">
          <cell r="A1207">
            <v>28</v>
          </cell>
          <cell r="B1207" t="str">
            <v>20MM THK SAND FACE PLASTER IN CM (1:4)</v>
          </cell>
          <cell r="E1207" t="str">
            <v>QTY -</v>
          </cell>
          <cell r="F1207">
            <v>10</v>
          </cell>
          <cell r="G1207" t="str">
            <v>SQM</v>
          </cell>
        </row>
        <row r="1209">
          <cell r="A1209" t="str">
            <v>A</v>
          </cell>
          <cell r="B1209" t="str">
            <v xml:space="preserve">MATERIAL </v>
          </cell>
        </row>
        <row r="1211">
          <cell r="B1211" t="str">
            <v xml:space="preserve">Cement </v>
          </cell>
          <cell r="C1211" t="str">
            <v>Bag</v>
          </cell>
          <cell r="D1211">
            <v>2.08</v>
          </cell>
          <cell r="E1211">
            <v>150</v>
          </cell>
          <cell r="F1211">
            <v>312</v>
          </cell>
        </row>
        <row r="1212">
          <cell r="B1212" t="str">
            <v>Sand</v>
          </cell>
          <cell r="C1212" t="str">
            <v>Sqm</v>
          </cell>
          <cell r="D1212">
            <v>0.31</v>
          </cell>
          <cell r="E1212">
            <v>325</v>
          </cell>
          <cell r="F1212">
            <v>100.75</v>
          </cell>
        </row>
        <row r="1213">
          <cell r="B1213" t="str">
            <v>Water proofing compound</v>
          </cell>
          <cell r="C1213" t="str">
            <v>Kg</v>
          </cell>
          <cell r="D1213">
            <v>2.08</v>
          </cell>
          <cell r="E1213">
            <v>25</v>
          </cell>
          <cell r="F1213">
            <v>52</v>
          </cell>
        </row>
        <row r="1214">
          <cell r="B1214" t="str">
            <v>Scaffolding</v>
          </cell>
          <cell r="C1214" t="str">
            <v>L.S.</v>
          </cell>
          <cell r="F1214">
            <v>200</v>
          </cell>
        </row>
        <row r="1215">
          <cell r="F1215">
            <v>664.75</v>
          </cell>
          <cell r="G1215">
            <v>664.75</v>
          </cell>
        </row>
        <row r="1217">
          <cell r="A1217" t="str">
            <v>B</v>
          </cell>
          <cell r="B1217" t="str">
            <v>Labour</v>
          </cell>
          <cell r="C1217" t="str">
            <v>Sqm</v>
          </cell>
          <cell r="D1217">
            <v>10</v>
          </cell>
          <cell r="E1217">
            <v>0</v>
          </cell>
          <cell r="F1217">
            <v>0</v>
          </cell>
          <cell r="G1217">
            <v>0</v>
          </cell>
        </row>
        <row r="1218">
          <cell r="G1218">
            <v>664.75</v>
          </cell>
        </row>
        <row r="1220">
          <cell r="A1220" t="str">
            <v>C</v>
          </cell>
          <cell r="B1220" t="str">
            <v>Add for water &amp; electrical charges</v>
          </cell>
          <cell r="D1220">
            <v>664.75</v>
          </cell>
          <cell r="E1220">
            <v>0.01</v>
          </cell>
          <cell r="F1220">
            <v>6.6475</v>
          </cell>
          <cell r="G1220">
            <v>6.6475</v>
          </cell>
        </row>
        <row r="1222">
          <cell r="A1222" t="str">
            <v>D</v>
          </cell>
          <cell r="B1222" t="str">
            <v>Add for tools and plants</v>
          </cell>
          <cell r="D1222">
            <v>664.75</v>
          </cell>
          <cell r="E1222">
            <v>0.03</v>
          </cell>
          <cell r="F1222">
            <v>19.942499999999999</v>
          </cell>
          <cell r="G1222">
            <v>19.942499999999999</v>
          </cell>
        </row>
        <row r="1223">
          <cell r="G1223">
            <v>691.34</v>
          </cell>
        </row>
        <row r="1225">
          <cell r="A1225" t="str">
            <v>E</v>
          </cell>
          <cell r="B1225" t="str">
            <v>Add contractor's profit</v>
          </cell>
          <cell r="D1225">
            <v>691.34</v>
          </cell>
          <cell r="E1225">
            <v>0.15</v>
          </cell>
          <cell r="F1225">
            <v>103.70100000000001</v>
          </cell>
          <cell r="G1225">
            <v>103.70100000000001</v>
          </cell>
        </row>
        <row r="1226">
          <cell r="G1226">
            <v>795.04100000000005</v>
          </cell>
        </row>
        <row r="1228">
          <cell r="B1228" t="str">
            <v>Rate per Sqm</v>
          </cell>
          <cell r="D1228">
            <v>795.04100000000005</v>
          </cell>
          <cell r="E1228">
            <v>10</v>
          </cell>
          <cell r="F1228">
            <v>79.504100000000008</v>
          </cell>
          <cell r="G1228">
            <v>79.504100000000008</v>
          </cell>
        </row>
        <row r="1282">
          <cell r="A1282">
            <v>31</v>
          </cell>
          <cell r="B1282" t="str">
            <v xml:space="preserve">KOTA STONE SKIRTING 150MM HIGH </v>
          </cell>
          <cell r="E1282" t="str">
            <v>QTY -</v>
          </cell>
          <cell r="F1282">
            <v>10</v>
          </cell>
          <cell r="G1282" t="str">
            <v>RMT</v>
          </cell>
        </row>
        <row r="1283">
          <cell r="B1283" t="str">
            <v>(WITH BACKING COAT)</v>
          </cell>
        </row>
        <row r="1285">
          <cell r="A1285" t="str">
            <v>A</v>
          </cell>
          <cell r="B1285" t="str">
            <v xml:space="preserve">MATERIAL </v>
          </cell>
        </row>
        <row r="1287">
          <cell r="B1287" t="str">
            <v xml:space="preserve">Kota stone </v>
          </cell>
          <cell r="C1287" t="str">
            <v>Rmt</v>
          </cell>
          <cell r="D1287">
            <v>11</v>
          </cell>
          <cell r="E1287">
            <v>15</v>
          </cell>
          <cell r="F1287">
            <v>165</v>
          </cell>
        </row>
        <row r="1288">
          <cell r="B1288" t="str">
            <v xml:space="preserve">Cement </v>
          </cell>
          <cell r="C1288" t="str">
            <v>Bag</v>
          </cell>
          <cell r="D1288">
            <v>0.35299999999999998</v>
          </cell>
          <cell r="E1288">
            <v>150</v>
          </cell>
          <cell r="F1288">
            <v>52.949999999999996</v>
          </cell>
        </row>
        <row r="1289">
          <cell r="B1289" t="str">
            <v>Sand</v>
          </cell>
          <cell r="C1289" t="str">
            <v>Cum</v>
          </cell>
          <cell r="D1289">
            <v>3.4350000000000006E-2</v>
          </cell>
          <cell r="E1289">
            <v>325</v>
          </cell>
          <cell r="F1289">
            <v>11.163750000000002</v>
          </cell>
        </row>
        <row r="1290">
          <cell r="F1290">
            <v>229.11374999999998</v>
          </cell>
          <cell r="G1290">
            <v>229.11374999999998</v>
          </cell>
        </row>
        <row r="1292">
          <cell r="A1292" t="str">
            <v>B</v>
          </cell>
          <cell r="B1292" t="str">
            <v>LABOUR</v>
          </cell>
          <cell r="C1292" t="str">
            <v>Rmt</v>
          </cell>
          <cell r="D1292">
            <v>10</v>
          </cell>
          <cell r="E1292">
            <v>0</v>
          </cell>
          <cell r="F1292">
            <v>0</v>
          </cell>
          <cell r="G1292">
            <v>0</v>
          </cell>
        </row>
        <row r="1293">
          <cell r="G1293">
            <v>229.11374999999998</v>
          </cell>
        </row>
        <row r="1295">
          <cell r="A1295" t="str">
            <v>C</v>
          </cell>
          <cell r="B1295" t="str">
            <v>Add for water &amp; electrical charges</v>
          </cell>
          <cell r="D1295">
            <v>229.11374999999998</v>
          </cell>
          <cell r="E1295">
            <v>0.01</v>
          </cell>
          <cell r="F1295">
            <v>2.2911375</v>
          </cell>
          <cell r="G1295">
            <v>2.2911375</v>
          </cell>
        </row>
        <row r="1297">
          <cell r="A1297" t="str">
            <v>D</v>
          </cell>
          <cell r="B1297" t="str">
            <v>Add for tools and plants</v>
          </cell>
          <cell r="D1297">
            <v>229.11374999999998</v>
          </cell>
          <cell r="E1297">
            <v>0.03</v>
          </cell>
          <cell r="F1297">
            <v>6.8734124999999988</v>
          </cell>
          <cell r="G1297">
            <v>6.8734124999999988</v>
          </cell>
        </row>
        <row r="1298">
          <cell r="G1298">
            <v>238.27829999999997</v>
          </cell>
        </row>
        <row r="1300">
          <cell r="A1300" t="str">
            <v>E</v>
          </cell>
          <cell r="B1300" t="str">
            <v>Add contractor's profit</v>
          </cell>
          <cell r="D1300">
            <v>238.27829999999997</v>
          </cell>
          <cell r="E1300">
            <v>0.15</v>
          </cell>
          <cell r="F1300">
            <v>35.741744999999995</v>
          </cell>
          <cell r="G1300">
            <v>35.741744999999995</v>
          </cell>
        </row>
        <row r="1301">
          <cell r="G1301">
            <v>274.02004499999998</v>
          </cell>
        </row>
        <row r="1303">
          <cell r="B1303" t="str">
            <v>Rate per Rmt</v>
          </cell>
          <cell r="D1303">
            <v>274.02004499999998</v>
          </cell>
          <cell r="E1303">
            <v>10</v>
          </cell>
          <cell r="F1303">
            <v>27.402004499999997</v>
          </cell>
          <cell r="G1303">
            <v>27.402004499999997</v>
          </cell>
        </row>
        <row r="1359">
          <cell r="A1359">
            <v>32</v>
          </cell>
          <cell r="B1359" t="str">
            <v>MARBLE FLOORING</v>
          </cell>
          <cell r="E1359" t="str">
            <v>QTY -</v>
          </cell>
          <cell r="F1359">
            <v>10</v>
          </cell>
          <cell r="G1359" t="str">
            <v>SQM</v>
          </cell>
        </row>
        <row r="1361">
          <cell r="A1361" t="str">
            <v>A</v>
          </cell>
          <cell r="B1361" t="str">
            <v xml:space="preserve">MATERIAL </v>
          </cell>
        </row>
        <row r="1363">
          <cell r="B1363" t="str">
            <v>Marble</v>
          </cell>
          <cell r="C1363" t="str">
            <v>Sqm</v>
          </cell>
          <cell r="D1363">
            <v>11</v>
          </cell>
          <cell r="E1363">
            <v>1075</v>
          </cell>
          <cell r="F1363">
            <v>11825</v>
          </cell>
        </row>
        <row r="1364">
          <cell r="B1364" t="str">
            <v xml:space="preserve">Cement </v>
          </cell>
          <cell r="C1364" t="str">
            <v>Bag</v>
          </cell>
          <cell r="D1364">
            <v>1.99</v>
          </cell>
          <cell r="E1364">
            <v>150</v>
          </cell>
          <cell r="F1364">
            <v>298.5</v>
          </cell>
        </row>
        <row r="1365">
          <cell r="B1365" t="str">
            <v>Cement (white)</v>
          </cell>
          <cell r="C1365" t="str">
            <v>Bag</v>
          </cell>
          <cell r="D1365">
            <v>0.91900000000000004</v>
          </cell>
          <cell r="E1365">
            <v>650</v>
          </cell>
          <cell r="F1365">
            <v>597.35</v>
          </cell>
        </row>
        <row r="1366">
          <cell r="B1366" t="str">
            <v>Sand</v>
          </cell>
          <cell r="C1366" t="str">
            <v>Cum</v>
          </cell>
          <cell r="D1366">
            <v>0.35399999999999998</v>
          </cell>
          <cell r="E1366">
            <v>325</v>
          </cell>
          <cell r="F1366">
            <v>115.05</v>
          </cell>
        </row>
        <row r="1367">
          <cell r="F1367">
            <v>12835.9</v>
          </cell>
          <cell r="G1367">
            <v>12835.9</v>
          </cell>
        </row>
        <row r="1369">
          <cell r="A1369" t="str">
            <v>B</v>
          </cell>
          <cell r="B1369" t="str">
            <v>LABOUR</v>
          </cell>
          <cell r="C1369" t="str">
            <v>Sqm</v>
          </cell>
          <cell r="D1369">
            <v>10</v>
          </cell>
          <cell r="E1369">
            <v>0</v>
          </cell>
          <cell r="F1369">
            <v>0</v>
          </cell>
          <cell r="G1369">
            <v>0</v>
          </cell>
        </row>
        <row r="1370">
          <cell r="G1370">
            <v>12835.9</v>
          </cell>
        </row>
        <row r="1372">
          <cell r="A1372" t="str">
            <v>C</v>
          </cell>
          <cell r="B1372" t="str">
            <v>Add for water &amp; electrical charges</v>
          </cell>
          <cell r="D1372">
            <v>12835.9</v>
          </cell>
          <cell r="E1372">
            <v>0.01</v>
          </cell>
          <cell r="F1372">
            <v>128.35900000000001</v>
          </cell>
          <cell r="G1372">
            <v>128.35900000000001</v>
          </cell>
        </row>
        <row r="1374">
          <cell r="A1374" t="str">
            <v>D</v>
          </cell>
          <cell r="B1374" t="str">
            <v>Add for tools and plants</v>
          </cell>
          <cell r="D1374">
            <v>12835.9</v>
          </cell>
          <cell r="E1374">
            <v>0.03</v>
          </cell>
          <cell r="F1374">
            <v>385.077</v>
          </cell>
          <cell r="G1374">
            <v>385.077</v>
          </cell>
        </row>
        <row r="1375">
          <cell r="G1375">
            <v>13349.335999999999</v>
          </cell>
        </row>
        <row r="1377">
          <cell r="A1377" t="str">
            <v>E</v>
          </cell>
          <cell r="B1377" t="str">
            <v>Add contractor's profit</v>
          </cell>
          <cell r="D1377">
            <v>13349.335999999999</v>
          </cell>
          <cell r="E1377">
            <v>0.15</v>
          </cell>
          <cell r="F1377">
            <v>2002.4003999999998</v>
          </cell>
          <cell r="G1377">
            <v>2002.4003999999998</v>
          </cell>
        </row>
        <row r="1378">
          <cell r="G1378">
            <v>15351.7364</v>
          </cell>
        </row>
        <row r="1380">
          <cell r="B1380" t="str">
            <v>Rate per Sqm</v>
          </cell>
          <cell r="E1380">
            <v>15351.7364</v>
          </cell>
          <cell r="F1380">
            <v>10</v>
          </cell>
          <cell r="G1380">
            <v>1535.17364</v>
          </cell>
        </row>
        <row r="1383">
          <cell r="A1383">
            <v>33</v>
          </cell>
          <cell r="B1383" t="str">
            <v xml:space="preserve">MARBLE SKIRTING 100MM HIGH </v>
          </cell>
          <cell r="E1383" t="str">
            <v>QTY -</v>
          </cell>
          <cell r="F1383">
            <v>10</v>
          </cell>
          <cell r="G1383" t="str">
            <v>RMT</v>
          </cell>
        </row>
        <row r="1385">
          <cell r="A1385" t="str">
            <v>A</v>
          </cell>
          <cell r="B1385" t="str">
            <v xml:space="preserve">MATERIAL </v>
          </cell>
        </row>
        <row r="1387">
          <cell r="B1387" t="str">
            <v>Marble</v>
          </cell>
          <cell r="C1387" t="str">
            <v>Rmt</v>
          </cell>
          <cell r="D1387">
            <v>11</v>
          </cell>
          <cell r="E1387">
            <v>0</v>
          </cell>
          <cell r="F1387">
            <v>0</v>
          </cell>
        </row>
        <row r="1388">
          <cell r="B1388" t="str">
            <v xml:space="preserve">Cement </v>
          </cell>
          <cell r="C1388" t="str">
            <v>Bag</v>
          </cell>
          <cell r="D1388">
            <v>0.125</v>
          </cell>
          <cell r="E1388">
            <v>150</v>
          </cell>
          <cell r="F1388">
            <v>18.75</v>
          </cell>
        </row>
        <row r="1389">
          <cell r="B1389" t="str">
            <v xml:space="preserve">White Cement </v>
          </cell>
          <cell r="C1389" t="str">
            <v>Bag</v>
          </cell>
          <cell r="D1389">
            <v>0.106</v>
          </cell>
          <cell r="E1389">
            <v>650</v>
          </cell>
          <cell r="F1389">
            <v>68.899999999999991</v>
          </cell>
        </row>
        <row r="1390">
          <cell r="B1390" t="str">
            <v>Sand</v>
          </cell>
          <cell r="C1390" t="str">
            <v>Cum</v>
          </cell>
          <cell r="D1390">
            <v>2.24E-2</v>
          </cell>
          <cell r="E1390">
            <v>325</v>
          </cell>
          <cell r="F1390">
            <v>7.28</v>
          </cell>
        </row>
        <row r="1391">
          <cell r="F1391">
            <v>94.929999999999993</v>
          </cell>
          <cell r="G1391">
            <v>94.929999999999993</v>
          </cell>
        </row>
        <row r="1393">
          <cell r="A1393" t="str">
            <v>B</v>
          </cell>
          <cell r="B1393" t="str">
            <v>LABOUR</v>
          </cell>
          <cell r="C1393" t="str">
            <v>Rmt</v>
          </cell>
          <cell r="D1393">
            <v>10</v>
          </cell>
          <cell r="E1393">
            <v>0</v>
          </cell>
          <cell r="F1393">
            <v>0</v>
          </cell>
          <cell r="G1393">
            <v>0</v>
          </cell>
        </row>
        <row r="1394">
          <cell r="G1394">
            <v>94.929999999999993</v>
          </cell>
        </row>
        <row r="1396">
          <cell r="A1396" t="str">
            <v>C</v>
          </cell>
          <cell r="B1396" t="str">
            <v>Add for water &amp; electrical charges</v>
          </cell>
          <cell r="D1396">
            <v>94.929999999999993</v>
          </cell>
          <cell r="E1396">
            <v>0.01</v>
          </cell>
          <cell r="F1396">
            <v>0.94929999999999992</v>
          </cell>
          <cell r="G1396">
            <v>0.94929999999999992</v>
          </cell>
        </row>
        <row r="1398">
          <cell r="A1398" t="str">
            <v>D</v>
          </cell>
          <cell r="B1398" t="str">
            <v>Add for tools and plants</v>
          </cell>
          <cell r="D1398">
            <v>94.929999999999993</v>
          </cell>
          <cell r="E1398">
            <v>0.03</v>
          </cell>
          <cell r="F1398">
            <v>2.8478999999999997</v>
          </cell>
          <cell r="G1398">
            <v>2.8478999999999997</v>
          </cell>
        </row>
        <row r="1399">
          <cell r="G1399">
            <v>98.727199999999982</v>
          </cell>
        </row>
        <row r="1401">
          <cell r="A1401" t="str">
            <v>E</v>
          </cell>
          <cell r="B1401" t="str">
            <v>Add contractor's profit</v>
          </cell>
          <cell r="D1401">
            <v>98.727199999999982</v>
          </cell>
          <cell r="E1401">
            <v>0.15</v>
          </cell>
          <cell r="F1401">
            <v>14.809079999999996</v>
          </cell>
          <cell r="G1401">
            <v>14.809079999999996</v>
          </cell>
        </row>
        <row r="1402">
          <cell r="G1402">
            <v>113.53627999999998</v>
          </cell>
        </row>
        <row r="1404">
          <cell r="B1404" t="str">
            <v>Rate per Rmt</v>
          </cell>
          <cell r="D1404">
            <v>113.53627999999998</v>
          </cell>
          <cell r="E1404">
            <v>10</v>
          </cell>
          <cell r="F1404">
            <v>11.353627999999997</v>
          </cell>
          <cell r="G1404">
            <v>11.353627999999997</v>
          </cell>
        </row>
        <row r="1407">
          <cell r="A1407">
            <v>34</v>
          </cell>
          <cell r="B1407" t="str">
            <v xml:space="preserve">MARBLE SKIRTING 150MM HIGH </v>
          </cell>
          <cell r="E1407" t="str">
            <v>QTY -</v>
          </cell>
          <cell r="F1407">
            <v>10</v>
          </cell>
          <cell r="G1407" t="str">
            <v>RMT</v>
          </cell>
        </row>
        <row r="1409">
          <cell r="A1409" t="str">
            <v>A</v>
          </cell>
          <cell r="B1409" t="str">
            <v xml:space="preserve">MATERIAL </v>
          </cell>
        </row>
        <row r="1411">
          <cell r="B1411" t="str">
            <v>Marble</v>
          </cell>
          <cell r="C1411" t="str">
            <v>Rmt</v>
          </cell>
          <cell r="D1411">
            <v>11</v>
          </cell>
          <cell r="E1411">
            <v>0</v>
          </cell>
          <cell r="F1411">
            <v>0</v>
          </cell>
        </row>
        <row r="1412">
          <cell r="B1412" t="str">
            <v xml:space="preserve">Cement </v>
          </cell>
          <cell r="C1412" t="str">
            <v>Bag</v>
          </cell>
          <cell r="D1412">
            <v>0.187</v>
          </cell>
          <cell r="E1412">
            <v>150</v>
          </cell>
          <cell r="F1412">
            <v>28.05</v>
          </cell>
        </row>
        <row r="1413">
          <cell r="B1413" t="str">
            <v xml:space="preserve">White Cement </v>
          </cell>
          <cell r="C1413" t="str">
            <v>Bag</v>
          </cell>
          <cell r="D1413">
            <v>0.159</v>
          </cell>
          <cell r="E1413">
            <v>650</v>
          </cell>
          <cell r="F1413">
            <v>103.35000000000001</v>
          </cell>
        </row>
        <row r="1414">
          <cell r="B1414" t="str">
            <v>Sand</v>
          </cell>
          <cell r="C1414" t="str">
            <v>Cum</v>
          </cell>
          <cell r="D1414">
            <v>3.3350000000000005E-2</v>
          </cell>
          <cell r="E1414">
            <v>325</v>
          </cell>
          <cell r="F1414">
            <v>10.838750000000001</v>
          </cell>
        </row>
        <row r="1415">
          <cell r="F1415">
            <v>142.23875000000001</v>
          </cell>
          <cell r="G1415">
            <v>142.23875000000001</v>
          </cell>
        </row>
        <row r="1417">
          <cell r="A1417" t="str">
            <v>B</v>
          </cell>
          <cell r="B1417" t="str">
            <v>LABOUR</v>
          </cell>
          <cell r="C1417" t="str">
            <v>Rmt</v>
          </cell>
          <cell r="D1417">
            <v>10</v>
          </cell>
          <cell r="E1417">
            <v>0</v>
          </cell>
          <cell r="F1417">
            <v>0</v>
          </cell>
          <cell r="G1417">
            <v>0</v>
          </cell>
        </row>
        <row r="1418">
          <cell r="G1418">
            <v>142.23875000000001</v>
          </cell>
        </row>
        <row r="1420">
          <cell r="A1420" t="str">
            <v>C</v>
          </cell>
          <cell r="B1420" t="str">
            <v>Add for water &amp; electrical charges</v>
          </cell>
          <cell r="D1420">
            <v>142.23875000000001</v>
          </cell>
          <cell r="E1420">
            <v>0.01</v>
          </cell>
          <cell r="F1420">
            <v>1.4223875000000001</v>
          </cell>
          <cell r="G1420">
            <v>1.4223875000000001</v>
          </cell>
        </row>
        <row r="1422">
          <cell r="A1422" t="str">
            <v>D</v>
          </cell>
          <cell r="B1422" t="str">
            <v>Add for tools and plants</v>
          </cell>
          <cell r="D1422">
            <v>142.23875000000001</v>
          </cell>
          <cell r="E1422">
            <v>0.03</v>
          </cell>
          <cell r="F1422">
            <v>4.2671625000000004</v>
          </cell>
          <cell r="G1422">
            <v>4.2671625000000004</v>
          </cell>
        </row>
        <row r="1423">
          <cell r="G1423">
            <v>147.92830000000004</v>
          </cell>
        </row>
        <row r="1425">
          <cell r="A1425" t="str">
            <v>E</v>
          </cell>
          <cell r="B1425" t="str">
            <v>Add contractor's profit</v>
          </cell>
          <cell r="D1425">
            <v>147.92830000000004</v>
          </cell>
          <cell r="E1425">
            <v>0.15</v>
          </cell>
          <cell r="F1425">
            <v>22.189245000000003</v>
          </cell>
          <cell r="G1425">
            <v>22.189245000000003</v>
          </cell>
        </row>
        <row r="1426">
          <cell r="G1426">
            <v>170.11754500000004</v>
          </cell>
        </row>
        <row r="1428">
          <cell r="B1428" t="str">
            <v>Rate per Rmt</v>
          </cell>
          <cell r="D1428">
            <v>170.11754500000004</v>
          </cell>
          <cell r="E1428">
            <v>10</v>
          </cell>
          <cell r="F1428">
            <v>17.011754500000002</v>
          </cell>
          <cell r="G1428">
            <v>17.011754500000002</v>
          </cell>
        </row>
        <row r="1431">
          <cell r="A1431">
            <v>41</v>
          </cell>
          <cell r="B1431" t="str">
            <v xml:space="preserve">VITRIFIED CERAMIC TILE FLOORING </v>
          </cell>
          <cell r="E1431" t="str">
            <v>QTY -</v>
          </cell>
          <cell r="F1431">
            <v>10</v>
          </cell>
          <cell r="G1431" t="str">
            <v>SQM</v>
          </cell>
        </row>
        <row r="1433">
          <cell r="A1433" t="str">
            <v>A</v>
          </cell>
          <cell r="B1433" t="str">
            <v xml:space="preserve">MATERIAL </v>
          </cell>
        </row>
        <row r="1435">
          <cell r="B1435" t="str">
            <v>Ceramic tiles</v>
          </cell>
          <cell r="C1435" t="str">
            <v>Sqm</v>
          </cell>
          <cell r="D1435">
            <v>10.5</v>
          </cell>
          <cell r="E1435">
            <v>550</v>
          </cell>
          <cell r="F1435">
            <v>5775</v>
          </cell>
        </row>
        <row r="1436">
          <cell r="B1436" t="str">
            <v xml:space="preserve">Cement </v>
          </cell>
          <cell r="C1436" t="str">
            <v>Bag</v>
          </cell>
          <cell r="D1436">
            <v>2.23</v>
          </cell>
          <cell r="E1436">
            <v>150</v>
          </cell>
          <cell r="F1436">
            <v>334.5</v>
          </cell>
        </row>
        <row r="1437">
          <cell r="B1437" t="str">
            <v>Sand</v>
          </cell>
          <cell r="C1437" t="str">
            <v>Cum</v>
          </cell>
          <cell r="D1437">
            <v>0.25</v>
          </cell>
          <cell r="E1437">
            <v>325</v>
          </cell>
          <cell r="F1437">
            <v>81.25</v>
          </cell>
        </row>
        <row r="1438">
          <cell r="B1438" t="str">
            <v xml:space="preserve">Readymade grout </v>
          </cell>
          <cell r="C1438" t="str">
            <v>Kg</v>
          </cell>
          <cell r="D1438">
            <v>1.2</v>
          </cell>
          <cell r="E1438">
            <v>50</v>
          </cell>
          <cell r="F1438">
            <v>60</v>
          </cell>
        </row>
        <row r="1439">
          <cell r="F1439">
            <v>6250.75</v>
          </cell>
          <cell r="G1439">
            <v>6250.75</v>
          </cell>
        </row>
        <row r="1441">
          <cell r="A1441" t="str">
            <v>B</v>
          </cell>
          <cell r="B1441" t="str">
            <v>LABOUR</v>
          </cell>
          <cell r="C1441" t="str">
            <v>Sqm</v>
          </cell>
          <cell r="D1441">
            <v>10</v>
          </cell>
          <cell r="E1441">
            <v>90</v>
          </cell>
          <cell r="F1441">
            <v>900</v>
          </cell>
          <cell r="G1441">
            <v>900</v>
          </cell>
        </row>
        <row r="1442">
          <cell r="G1442">
            <v>7150.75</v>
          </cell>
        </row>
        <row r="1444">
          <cell r="A1444" t="str">
            <v>C</v>
          </cell>
          <cell r="B1444" t="str">
            <v>Add for water &amp; electrical charges</v>
          </cell>
          <cell r="D1444">
            <v>7150.75</v>
          </cell>
          <cell r="E1444">
            <v>0.01</v>
          </cell>
          <cell r="F1444">
            <v>71.507500000000007</v>
          </cell>
          <cell r="G1444">
            <v>71.507500000000007</v>
          </cell>
        </row>
        <row r="1446">
          <cell r="A1446" t="str">
            <v>D</v>
          </cell>
          <cell r="B1446" t="str">
            <v>Add for tools and plants</v>
          </cell>
          <cell r="D1446">
            <v>7150.75</v>
          </cell>
          <cell r="E1446">
            <v>0.03</v>
          </cell>
          <cell r="F1446">
            <v>214.52249999999998</v>
          </cell>
          <cell r="G1446">
            <v>214.52249999999998</v>
          </cell>
        </row>
        <row r="1447">
          <cell r="G1447">
            <v>7436.78</v>
          </cell>
        </row>
        <row r="1449">
          <cell r="A1449" t="str">
            <v>E</v>
          </cell>
          <cell r="B1449" t="str">
            <v>Add contractor's profit</v>
          </cell>
          <cell r="D1449">
            <v>7436.78</v>
          </cell>
          <cell r="E1449">
            <v>0.15</v>
          </cell>
          <cell r="F1449">
            <v>1115.5169999999998</v>
          </cell>
          <cell r="G1449">
            <v>1115.5169999999998</v>
          </cell>
        </row>
        <row r="1450">
          <cell r="G1450">
            <v>8552.2969999999987</v>
          </cell>
        </row>
        <row r="1452">
          <cell r="A1452" t="str">
            <v>F</v>
          </cell>
          <cell r="B1452" t="str">
            <v xml:space="preserve">WCT </v>
          </cell>
          <cell r="D1452">
            <v>8552.2969999999987</v>
          </cell>
          <cell r="E1452">
            <v>0.04</v>
          </cell>
          <cell r="F1452">
            <v>342.09187999999995</v>
          </cell>
          <cell r="G1452">
            <v>342.09187999999995</v>
          </cell>
        </row>
        <row r="1453">
          <cell r="G1453">
            <v>8894.3888799999986</v>
          </cell>
        </row>
        <row r="1455">
          <cell r="B1455" t="str">
            <v>Rate per Sqm</v>
          </cell>
          <cell r="D1455">
            <v>8894.3888799999986</v>
          </cell>
          <cell r="E1455">
            <v>10</v>
          </cell>
          <cell r="F1455">
            <v>889.43888799999991</v>
          </cell>
          <cell r="G1455">
            <v>890</v>
          </cell>
        </row>
        <row r="1458">
          <cell r="A1458">
            <v>42</v>
          </cell>
          <cell r="B1458" t="str">
            <v>100MM HIGH VITRIFIED CERAMIC TILE SKIRTING</v>
          </cell>
          <cell r="E1458" t="str">
            <v>QTY -</v>
          </cell>
          <cell r="F1458">
            <v>10</v>
          </cell>
          <cell r="G1458" t="str">
            <v>RMT</v>
          </cell>
        </row>
        <row r="1460">
          <cell r="A1460" t="str">
            <v>A</v>
          </cell>
          <cell r="B1460" t="str">
            <v xml:space="preserve">MATERIAL </v>
          </cell>
        </row>
        <row r="1462">
          <cell r="B1462" t="str">
            <v>Ceramic tiles</v>
          </cell>
          <cell r="C1462" t="str">
            <v>Rmt</v>
          </cell>
          <cell r="D1462">
            <v>10.5</v>
          </cell>
          <cell r="E1462">
            <v>55</v>
          </cell>
          <cell r="F1462">
            <v>577.5</v>
          </cell>
        </row>
        <row r="1463">
          <cell r="B1463" t="str">
            <v>Adhesive for fixing tile (about 3.5 Kg/Sqm)</v>
          </cell>
          <cell r="C1463" t="str">
            <v>Kg</v>
          </cell>
          <cell r="D1463">
            <v>3.5</v>
          </cell>
          <cell r="E1463">
            <v>20</v>
          </cell>
          <cell r="F1463">
            <v>70</v>
          </cell>
        </row>
        <row r="1464">
          <cell r="B1464" t="str">
            <v>Ready made grout</v>
          </cell>
          <cell r="C1464" t="str">
            <v>Kg</v>
          </cell>
          <cell r="D1464">
            <v>0.12</v>
          </cell>
          <cell r="E1464">
            <v>50</v>
          </cell>
          <cell r="F1464">
            <v>6</v>
          </cell>
        </row>
        <row r="1465">
          <cell r="F1465">
            <v>653.5</v>
          </cell>
          <cell r="G1465">
            <v>653.5</v>
          </cell>
        </row>
        <row r="1467">
          <cell r="A1467" t="str">
            <v>B</v>
          </cell>
          <cell r="B1467" t="str">
            <v>LABOUR</v>
          </cell>
          <cell r="C1467" t="str">
            <v>Rmt</v>
          </cell>
          <cell r="D1467">
            <v>10</v>
          </cell>
          <cell r="E1467">
            <v>10</v>
          </cell>
          <cell r="F1467">
            <v>100</v>
          </cell>
          <cell r="G1467">
            <v>100</v>
          </cell>
        </row>
        <row r="1468">
          <cell r="G1468">
            <v>753.5</v>
          </cell>
        </row>
        <row r="1470">
          <cell r="A1470" t="str">
            <v>C</v>
          </cell>
          <cell r="B1470" t="str">
            <v>Add for water &amp; electrical charges</v>
          </cell>
          <cell r="D1470">
            <v>753.5</v>
          </cell>
          <cell r="E1470">
            <v>0.01</v>
          </cell>
          <cell r="F1470">
            <v>7.5350000000000001</v>
          </cell>
          <cell r="G1470">
            <v>7.5350000000000001</v>
          </cell>
        </row>
        <row r="1472">
          <cell r="A1472" t="str">
            <v>D</v>
          </cell>
          <cell r="B1472" t="str">
            <v>Add for tools and plants</v>
          </cell>
          <cell r="D1472">
            <v>753.5</v>
          </cell>
          <cell r="E1472">
            <v>0.03</v>
          </cell>
          <cell r="F1472">
            <v>22.605</v>
          </cell>
          <cell r="G1472">
            <v>22.605</v>
          </cell>
        </row>
        <row r="1473">
          <cell r="G1473">
            <v>783.64</v>
          </cell>
        </row>
        <row r="1475">
          <cell r="A1475" t="str">
            <v>E</v>
          </cell>
          <cell r="B1475" t="str">
            <v>Add contractor's profit</v>
          </cell>
          <cell r="D1475">
            <v>783.64</v>
          </cell>
          <cell r="E1475">
            <v>0.15</v>
          </cell>
          <cell r="F1475">
            <v>117.54599999999999</v>
          </cell>
          <cell r="G1475">
            <v>117.54599999999999</v>
          </cell>
        </row>
        <row r="1476">
          <cell r="G1476">
            <v>901.18599999999992</v>
          </cell>
        </row>
        <row r="1478">
          <cell r="A1478" t="str">
            <v>F</v>
          </cell>
          <cell r="B1478" t="str">
            <v xml:space="preserve">WCT </v>
          </cell>
          <cell r="D1478">
            <v>901.18599999999992</v>
          </cell>
          <cell r="E1478">
            <v>0.04</v>
          </cell>
          <cell r="F1478">
            <v>36.047439999999995</v>
          </cell>
          <cell r="G1478">
            <v>36.047439999999995</v>
          </cell>
        </row>
        <row r="1479">
          <cell r="G1479">
            <v>937.23343999999997</v>
          </cell>
        </row>
        <row r="1481">
          <cell r="B1481" t="str">
            <v>Rate per Rmt</v>
          </cell>
          <cell r="D1481">
            <v>937.23343999999997</v>
          </cell>
          <cell r="E1481">
            <v>10</v>
          </cell>
          <cell r="F1481">
            <v>93.723343999999997</v>
          </cell>
          <cell r="G1481">
            <v>94</v>
          </cell>
        </row>
        <row r="1537">
          <cell r="A1537">
            <v>44</v>
          </cell>
          <cell r="B1537" t="str">
            <v>CERAMIC TILES DADO</v>
          </cell>
          <cell r="E1537" t="str">
            <v>QTY -</v>
          </cell>
          <cell r="F1537">
            <v>10</v>
          </cell>
          <cell r="G1537" t="str">
            <v>SQM</v>
          </cell>
        </row>
        <row r="1539">
          <cell r="A1539" t="str">
            <v>A</v>
          </cell>
          <cell r="B1539" t="str">
            <v>MATERIAL</v>
          </cell>
        </row>
        <row r="1541">
          <cell r="B1541" t="str">
            <v>Ceramic tiles</v>
          </cell>
          <cell r="C1541" t="str">
            <v>Sqm</v>
          </cell>
          <cell r="D1541">
            <v>10.5</v>
          </cell>
          <cell r="E1541">
            <v>225</v>
          </cell>
          <cell r="F1541">
            <v>2362.5</v>
          </cell>
        </row>
        <row r="1542">
          <cell r="B1542" t="str">
            <v>Adhesive for fixing tile (about 3.50 Kg/Sqm)</v>
          </cell>
          <cell r="C1542" t="str">
            <v>Kg</v>
          </cell>
          <cell r="D1542">
            <v>35</v>
          </cell>
          <cell r="E1542">
            <v>20</v>
          </cell>
          <cell r="F1542">
            <v>700</v>
          </cell>
        </row>
        <row r="1543">
          <cell r="B1543" t="str">
            <v>Grout</v>
          </cell>
          <cell r="C1543" t="str">
            <v>Kg</v>
          </cell>
          <cell r="D1543">
            <v>1.2</v>
          </cell>
          <cell r="E1543">
            <v>50</v>
          </cell>
          <cell r="F1543">
            <v>60</v>
          </cell>
        </row>
        <row r="1544">
          <cell r="F1544">
            <v>3122.5</v>
          </cell>
          <cell r="G1544">
            <v>3122.5</v>
          </cell>
        </row>
        <row r="1546">
          <cell r="A1546" t="str">
            <v>B</v>
          </cell>
          <cell r="B1546" t="str">
            <v>LABOUR</v>
          </cell>
          <cell r="C1546" t="str">
            <v>Sqm</v>
          </cell>
          <cell r="D1546">
            <v>10</v>
          </cell>
          <cell r="E1546">
            <v>120</v>
          </cell>
          <cell r="F1546">
            <v>1200</v>
          </cell>
          <cell r="G1546">
            <v>1200</v>
          </cell>
        </row>
        <row r="1547">
          <cell r="G1547">
            <v>4322.5</v>
          </cell>
        </row>
        <row r="1549">
          <cell r="A1549" t="str">
            <v>C</v>
          </cell>
          <cell r="B1549" t="str">
            <v>Add for water &amp; electrical charges</v>
          </cell>
          <cell r="D1549">
            <v>4322.5</v>
          </cell>
          <cell r="E1549">
            <v>0.01</v>
          </cell>
          <cell r="F1549">
            <v>43.225000000000001</v>
          </cell>
          <cell r="G1549">
            <v>43.225000000000001</v>
          </cell>
        </row>
        <row r="1551">
          <cell r="A1551" t="str">
            <v>D</v>
          </cell>
          <cell r="B1551" t="str">
            <v>Add for tools and plants</v>
          </cell>
          <cell r="D1551">
            <v>4322.5</v>
          </cell>
          <cell r="E1551">
            <v>0.03</v>
          </cell>
          <cell r="F1551">
            <v>129.67499999999998</v>
          </cell>
          <cell r="G1551">
            <v>129.67499999999998</v>
          </cell>
        </row>
        <row r="1552">
          <cell r="G1552">
            <v>4495.4000000000005</v>
          </cell>
        </row>
        <row r="1554">
          <cell r="A1554" t="str">
            <v>E</v>
          </cell>
          <cell r="B1554" t="str">
            <v>Add contractor's profit</v>
          </cell>
          <cell r="D1554">
            <v>4495.4000000000005</v>
          </cell>
          <cell r="E1554">
            <v>0.15</v>
          </cell>
          <cell r="F1554">
            <v>674.31000000000006</v>
          </cell>
          <cell r="G1554">
            <v>674.31000000000006</v>
          </cell>
        </row>
        <row r="1555">
          <cell r="G1555">
            <v>5169.7100000000009</v>
          </cell>
        </row>
        <row r="1557">
          <cell r="A1557" t="str">
            <v>F</v>
          </cell>
          <cell r="B1557" t="str">
            <v xml:space="preserve">WCT </v>
          </cell>
          <cell r="D1557">
            <v>5169.7100000000009</v>
          </cell>
          <cell r="E1557">
            <v>0.04</v>
          </cell>
          <cell r="F1557">
            <v>206.78840000000005</v>
          </cell>
          <cell r="G1557">
            <v>206.78840000000005</v>
          </cell>
        </row>
        <row r="1558">
          <cell r="G1558">
            <v>5376.4984000000013</v>
          </cell>
        </row>
        <row r="1560">
          <cell r="B1560" t="str">
            <v>Rate per Sqm</v>
          </cell>
          <cell r="D1560">
            <v>5376.4984000000013</v>
          </cell>
          <cell r="E1560">
            <v>10</v>
          </cell>
          <cell r="F1560">
            <v>537.64984000000015</v>
          </cell>
          <cell r="G1560">
            <v>538</v>
          </cell>
        </row>
        <row r="1563">
          <cell r="A1563">
            <v>35</v>
          </cell>
          <cell r="B1563" t="str">
            <v>GRANITE FLOORING IN CM (1:6)</v>
          </cell>
          <cell r="E1563" t="str">
            <v>QTY -</v>
          </cell>
          <cell r="F1563">
            <v>10</v>
          </cell>
          <cell r="G1563" t="str">
            <v>SQM</v>
          </cell>
        </row>
        <row r="1565">
          <cell r="A1565" t="str">
            <v>A</v>
          </cell>
          <cell r="B1565" t="str">
            <v xml:space="preserve">MATERIAL </v>
          </cell>
        </row>
        <row r="1567">
          <cell r="B1567" t="str">
            <v>Granite</v>
          </cell>
          <cell r="C1567" t="str">
            <v>Sqm</v>
          </cell>
          <cell r="D1567">
            <v>11.25</v>
          </cell>
          <cell r="E1567">
            <v>1615</v>
          </cell>
          <cell r="F1567">
            <v>18168.75</v>
          </cell>
        </row>
        <row r="1568">
          <cell r="B1568" t="str">
            <v xml:space="preserve">Cement </v>
          </cell>
          <cell r="C1568" t="str">
            <v>Bag</v>
          </cell>
          <cell r="D1568">
            <v>2.23</v>
          </cell>
          <cell r="E1568">
            <v>550</v>
          </cell>
          <cell r="F1568">
            <v>1226.5</v>
          </cell>
        </row>
        <row r="1569">
          <cell r="B1569" t="str">
            <v>Sand</v>
          </cell>
          <cell r="C1569" t="str">
            <v>Cum</v>
          </cell>
          <cell r="D1569">
            <v>0.25</v>
          </cell>
          <cell r="E1569">
            <v>325</v>
          </cell>
          <cell r="F1569">
            <v>81.25</v>
          </cell>
        </row>
        <row r="1570">
          <cell r="B1570" t="str">
            <v>Grout</v>
          </cell>
          <cell r="C1570" t="str">
            <v>Kg</v>
          </cell>
          <cell r="D1570">
            <v>1.2</v>
          </cell>
          <cell r="E1570">
            <v>50</v>
          </cell>
          <cell r="F1570">
            <v>60</v>
          </cell>
        </row>
        <row r="1571">
          <cell r="F1571">
            <v>19536.5</v>
          </cell>
          <cell r="G1571">
            <v>19536.5</v>
          </cell>
        </row>
        <row r="1573">
          <cell r="A1573" t="str">
            <v>B</v>
          </cell>
          <cell r="B1573" t="str">
            <v>LABOUR</v>
          </cell>
          <cell r="C1573" t="str">
            <v>Sqm</v>
          </cell>
          <cell r="D1573">
            <v>10</v>
          </cell>
          <cell r="E1573">
            <v>175</v>
          </cell>
          <cell r="F1573">
            <v>1750</v>
          </cell>
          <cell r="G1573">
            <v>1750</v>
          </cell>
        </row>
        <row r="1574">
          <cell r="G1574">
            <v>21286.5</v>
          </cell>
        </row>
        <row r="1576">
          <cell r="A1576" t="str">
            <v>C</v>
          </cell>
          <cell r="B1576" t="str">
            <v>Add for water &amp; electrical charges</v>
          </cell>
          <cell r="D1576">
            <v>21286.5</v>
          </cell>
          <cell r="E1576">
            <v>0.01</v>
          </cell>
          <cell r="F1576">
            <v>212.86500000000001</v>
          </cell>
          <cell r="G1576">
            <v>212.86500000000001</v>
          </cell>
        </row>
        <row r="1578">
          <cell r="A1578" t="str">
            <v>D</v>
          </cell>
          <cell r="B1578" t="str">
            <v>Add for tools and plants</v>
          </cell>
          <cell r="D1578">
            <v>21286.5</v>
          </cell>
          <cell r="E1578">
            <v>0.03</v>
          </cell>
          <cell r="F1578">
            <v>638.59500000000003</v>
          </cell>
          <cell r="G1578">
            <v>638.59500000000003</v>
          </cell>
        </row>
        <row r="1579">
          <cell r="G1579">
            <v>22137.960000000003</v>
          </cell>
        </row>
        <row r="1581">
          <cell r="A1581" t="str">
            <v>E</v>
          </cell>
          <cell r="B1581" t="str">
            <v>Add contractor's profit</v>
          </cell>
          <cell r="D1581">
            <v>22137.960000000003</v>
          </cell>
          <cell r="E1581">
            <v>0.15</v>
          </cell>
          <cell r="F1581">
            <v>3320.6940000000004</v>
          </cell>
          <cell r="G1581">
            <v>3320.6940000000004</v>
          </cell>
        </row>
        <row r="1582">
          <cell r="G1582">
            <v>25458.654000000002</v>
          </cell>
        </row>
        <row r="1584">
          <cell r="A1584" t="str">
            <v>F</v>
          </cell>
          <cell r="B1584" t="str">
            <v xml:space="preserve">WCT </v>
          </cell>
          <cell r="D1584">
            <v>25458.654000000002</v>
          </cell>
          <cell r="E1584">
            <v>0.04</v>
          </cell>
          <cell r="F1584">
            <v>1018.3461600000002</v>
          </cell>
          <cell r="G1584">
            <v>1018.3461600000002</v>
          </cell>
        </row>
        <row r="1585">
          <cell r="G1585">
            <v>26477.000160000003</v>
          </cell>
        </row>
        <row r="1587">
          <cell r="B1587" t="str">
            <v>Rate per Sqm</v>
          </cell>
          <cell r="D1587">
            <v>26477.000160000003</v>
          </cell>
          <cell r="E1587">
            <v>10</v>
          </cell>
          <cell r="F1587">
            <v>2647.7000160000002</v>
          </cell>
          <cell r="G1587">
            <v>2648</v>
          </cell>
        </row>
        <row r="1590">
          <cell r="A1590">
            <v>36</v>
          </cell>
          <cell r="B1590" t="str">
            <v xml:space="preserve">GRANITE SKIRTING 100MM HIGH </v>
          </cell>
          <cell r="E1590" t="str">
            <v>QTY -</v>
          </cell>
          <cell r="F1590">
            <v>10</v>
          </cell>
          <cell r="G1590" t="str">
            <v>RMT</v>
          </cell>
        </row>
        <row r="1592">
          <cell r="A1592" t="str">
            <v>A</v>
          </cell>
          <cell r="B1592" t="str">
            <v xml:space="preserve">MATERIAL </v>
          </cell>
        </row>
        <row r="1594">
          <cell r="B1594" t="str">
            <v>Granite</v>
          </cell>
          <cell r="C1594" t="str">
            <v>Rmt</v>
          </cell>
          <cell r="D1594">
            <v>11</v>
          </cell>
          <cell r="E1594">
            <v>0</v>
          </cell>
          <cell r="F1594">
            <v>0</v>
          </cell>
        </row>
        <row r="1595">
          <cell r="B1595" t="str">
            <v xml:space="preserve">Cement </v>
          </cell>
          <cell r="C1595" t="str">
            <v>Bag</v>
          </cell>
          <cell r="D1595">
            <v>0.23100000000000001</v>
          </cell>
          <cell r="E1595">
            <v>150</v>
          </cell>
          <cell r="F1595">
            <v>34.65</v>
          </cell>
        </row>
        <row r="1596">
          <cell r="B1596" t="str">
            <v>Sand</v>
          </cell>
          <cell r="C1596" t="str">
            <v>Cum</v>
          </cell>
          <cell r="D1596">
            <v>2.324E-2</v>
          </cell>
          <cell r="E1596">
            <v>325</v>
          </cell>
          <cell r="F1596">
            <v>7.5529999999999999</v>
          </cell>
        </row>
        <row r="1597">
          <cell r="F1597">
            <v>42.202999999999996</v>
          </cell>
          <cell r="G1597">
            <v>42.202999999999996</v>
          </cell>
        </row>
        <row r="1599">
          <cell r="A1599" t="str">
            <v>B</v>
          </cell>
          <cell r="B1599" t="str">
            <v>LABOUR</v>
          </cell>
          <cell r="C1599" t="str">
            <v>Rmt</v>
          </cell>
          <cell r="D1599">
            <v>10</v>
          </cell>
          <cell r="E1599">
            <v>0</v>
          </cell>
          <cell r="F1599">
            <v>0</v>
          </cell>
          <cell r="G1599">
            <v>0</v>
          </cell>
        </row>
        <row r="1600">
          <cell r="G1600">
            <v>42.202999999999996</v>
          </cell>
        </row>
        <row r="1602">
          <cell r="A1602" t="str">
            <v>C</v>
          </cell>
          <cell r="B1602" t="str">
            <v>Add for water &amp; electrical charges</v>
          </cell>
          <cell r="D1602">
            <v>42.202999999999996</v>
          </cell>
          <cell r="E1602">
            <v>0.01</v>
          </cell>
          <cell r="F1602">
            <v>0.42202999999999996</v>
          </cell>
          <cell r="G1602">
            <v>0.42202999999999996</v>
          </cell>
        </row>
        <row r="1604">
          <cell r="A1604" t="str">
            <v>D</v>
          </cell>
          <cell r="B1604" t="str">
            <v>Add for tools and plants</v>
          </cell>
          <cell r="D1604">
            <v>42.202999999999996</v>
          </cell>
          <cell r="E1604">
            <v>0.03</v>
          </cell>
          <cell r="F1604">
            <v>1.2660899999999999</v>
          </cell>
          <cell r="G1604">
            <v>1.2660899999999999</v>
          </cell>
        </row>
        <row r="1605">
          <cell r="G1605">
            <v>43.891119999999994</v>
          </cell>
        </row>
        <row r="1607">
          <cell r="A1607" t="str">
            <v>E</v>
          </cell>
          <cell r="B1607" t="str">
            <v>Add contractor's profit</v>
          </cell>
          <cell r="D1607">
            <v>43.891119999999994</v>
          </cell>
          <cell r="E1607">
            <v>0.15</v>
          </cell>
          <cell r="F1607">
            <v>6.5836679999999985</v>
          </cell>
          <cell r="G1607">
            <v>6.5836679999999985</v>
          </cell>
        </row>
        <row r="1608">
          <cell r="G1608">
            <v>50.47478799999999</v>
          </cell>
        </row>
        <row r="1610">
          <cell r="B1610" t="str">
            <v>Rate per Rmt</v>
          </cell>
          <cell r="D1610">
            <v>50.47478799999999</v>
          </cell>
          <cell r="E1610">
            <v>10</v>
          </cell>
          <cell r="F1610">
            <v>5.0474787999999986</v>
          </cell>
          <cell r="G1610">
            <v>5.0474787999999986</v>
          </cell>
        </row>
        <row r="1613">
          <cell r="A1613">
            <v>37</v>
          </cell>
          <cell r="B1613" t="str">
            <v xml:space="preserve">COMPOSITE GRANITE / VITRIFIED TILE DADO </v>
          </cell>
          <cell r="E1613" t="str">
            <v>QTY -</v>
          </cell>
          <cell r="F1613">
            <v>10</v>
          </cell>
          <cell r="G1613" t="str">
            <v>SQM</v>
          </cell>
        </row>
        <row r="1615">
          <cell r="A1615" t="str">
            <v>A</v>
          </cell>
          <cell r="B1615" t="str">
            <v xml:space="preserve">MATERIAL </v>
          </cell>
        </row>
        <row r="1617">
          <cell r="B1617" t="str">
            <v>Granite stone</v>
          </cell>
          <cell r="C1617" t="str">
            <v>Sqm</v>
          </cell>
          <cell r="D1617">
            <v>2.625</v>
          </cell>
          <cell r="E1617">
            <v>1615</v>
          </cell>
          <cell r="F1617">
            <v>4239.375</v>
          </cell>
        </row>
        <row r="1618">
          <cell r="B1618" t="str">
            <v xml:space="preserve">Vitrified tile </v>
          </cell>
          <cell r="C1618" t="str">
            <v>Sqm</v>
          </cell>
          <cell r="D1618">
            <v>7.875</v>
          </cell>
          <cell r="E1618">
            <v>550</v>
          </cell>
          <cell r="F1618">
            <v>4331.25</v>
          </cell>
        </row>
        <row r="1619">
          <cell r="B1619" t="str">
            <v>Adhesive (3.5 Kg per Sqm)</v>
          </cell>
          <cell r="C1619" t="str">
            <v>Kg</v>
          </cell>
          <cell r="D1619">
            <v>35</v>
          </cell>
          <cell r="E1619">
            <v>20</v>
          </cell>
          <cell r="F1619">
            <v>700</v>
          </cell>
        </row>
        <row r="1620">
          <cell r="B1620" t="str">
            <v>Grout</v>
          </cell>
          <cell r="C1620" t="str">
            <v>Kg</v>
          </cell>
          <cell r="D1620">
            <v>1.2</v>
          </cell>
          <cell r="E1620">
            <v>50</v>
          </cell>
          <cell r="F1620">
            <v>60</v>
          </cell>
        </row>
        <row r="1621">
          <cell r="B1621" t="str">
            <v>Pins, dowels etc.</v>
          </cell>
          <cell r="C1621" t="str">
            <v>L S</v>
          </cell>
          <cell r="F1621">
            <v>200</v>
          </cell>
        </row>
        <row r="1622">
          <cell r="F1622">
            <v>9530.625</v>
          </cell>
          <cell r="G1622">
            <v>9530.625</v>
          </cell>
        </row>
        <row r="1624">
          <cell r="A1624" t="str">
            <v>B</v>
          </cell>
          <cell r="B1624" t="str">
            <v>LABOUR</v>
          </cell>
          <cell r="C1624" t="str">
            <v>Rmt</v>
          </cell>
          <cell r="D1624">
            <v>10</v>
          </cell>
          <cell r="E1624">
            <v>150</v>
          </cell>
          <cell r="F1624">
            <v>1500</v>
          </cell>
          <cell r="G1624">
            <v>1500</v>
          </cell>
        </row>
        <row r="1625">
          <cell r="G1625">
            <v>11030.625</v>
          </cell>
        </row>
        <row r="1627">
          <cell r="A1627" t="str">
            <v>C</v>
          </cell>
          <cell r="B1627" t="str">
            <v>Add for water &amp; electrical charges</v>
          </cell>
          <cell r="D1627">
            <v>11030.625</v>
          </cell>
          <cell r="E1627">
            <v>0.01</v>
          </cell>
          <cell r="F1627">
            <v>110.30625000000001</v>
          </cell>
          <cell r="G1627">
            <v>110.30625000000001</v>
          </cell>
        </row>
        <row r="1629">
          <cell r="A1629" t="str">
            <v>D</v>
          </cell>
          <cell r="B1629" t="str">
            <v>Add for tools and plants</v>
          </cell>
          <cell r="D1629">
            <v>11030.625</v>
          </cell>
          <cell r="E1629">
            <v>0.03</v>
          </cell>
          <cell r="F1629">
            <v>330.91874999999999</v>
          </cell>
          <cell r="G1629">
            <v>330.91874999999999</v>
          </cell>
        </row>
        <row r="1630">
          <cell r="G1630">
            <v>11471.85</v>
          </cell>
        </row>
        <row r="1632">
          <cell r="A1632" t="str">
            <v>E</v>
          </cell>
          <cell r="B1632" t="str">
            <v>Add contractor's profit</v>
          </cell>
          <cell r="D1632">
            <v>11471.85</v>
          </cell>
          <cell r="E1632">
            <v>0.15</v>
          </cell>
          <cell r="F1632">
            <v>1720.7774999999999</v>
          </cell>
          <cell r="G1632">
            <v>1720.7774999999999</v>
          </cell>
        </row>
        <row r="1633">
          <cell r="G1633">
            <v>13192.627500000001</v>
          </cell>
        </row>
        <row r="1635">
          <cell r="A1635" t="str">
            <v>F</v>
          </cell>
          <cell r="B1635" t="str">
            <v xml:space="preserve">WCT </v>
          </cell>
          <cell r="D1635">
            <v>13192.627500000001</v>
          </cell>
          <cell r="E1635">
            <v>0.04</v>
          </cell>
          <cell r="F1635">
            <v>527.70510000000002</v>
          </cell>
          <cell r="G1635">
            <v>527.70510000000002</v>
          </cell>
        </row>
        <row r="1636">
          <cell r="G1636">
            <v>13720.3326</v>
          </cell>
        </row>
        <row r="1638">
          <cell r="B1638" t="str">
            <v>Rate per Sqm</v>
          </cell>
          <cell r="D1638">
            <v>13720.3326</v>
          </cell>
          <cell r="E1638">
            <v>10</v>
          </cell>
          <cell r="F1638">
            <v>1372.0332599999999</v>
          </cell>
          <cell r="G1638">
            <v>1373</v>
          </cell>
        </row>
        <row r="1641">
          <cell r="A1641">
            <v>29</v>
          </cell>
          <cell r="B1641" t="str">
            <v>TANDUR STONE FLOORING IN CM (1:6)</v>
          </cell>
          <cell r="E1641" t="str">
            <v>QTY -</v>
          </cell>
          <cell r="F1641">
            <v>10</v>
          </cell>
          <cell r="G1641" t="str">
            <v>SQM</v>
          </cell>
        </row>
        <row r="1643">
          <cell r="A1643" t="str">
            <v>A</v>
          </cell>
          <cell r="B1643" t="str">
            <v xml:space="preserve">MATERIAL </v>
          </cell>
        </row>
        <row r="1645">
          <cell r="B1645" t="str">
            <v>Tandur stone</v>
          </cell>
          <cell r="C1645" t="str">
            <v>Sqm</v>
          </cell>
          <cell r="D1645">
            <v>11.25</v>
          </cell>
          <cell r="E1645">
            <v>151</v>
          </cell>
          <cell r="F1645">
            <v>1698.75</v>
          </cell>
        </row>
        <row r="1646">
          <cell r="B1646" t="str">
            <v xml:space="preserve">Cement </v>
          </cell>
          <cell r="C1646" t="str">
            <v>Bag</v>
          </cell>
          <cell r="D1646">
            <v>2.23</v>
          </cell>
          <cell r="E1646">
            <v>150</v>
          </cell>
          <cell r="F1646">
            <v>334.5</v>
          </cell>
        </row>
        <row r="1647">
          <cell r="B1647" t="str">
            <v>Sand</v>
          </cell>
          <cell r="C1647" t="str">
            <v>Cum</v>
          </cell>
          <cell r="D1647">
            <v>0.35399999999999998</v>
          </cell>
          <cell r="E1647">
            <v>325</v>
          </cell>
          <cell r="F1647">
            <v>115.05</v>
          </cell>
        </row>
        <row r="1648">
          <cell r="B1648" t="str">
            <v>Joint Filler / Grout</v>
          </cell>
          <cell r="C1648" t="str">
            <v>Kg</v>
          </cell>
          <cell r="D1648">
            <v>1.2</v>
          </cell>
          <cell r="E1648">
            <v>50</v>
          </cell>
          <cell r="F1648">
            <v>60</v>
          </cell>
        </row>
        <row r="1649">
          <cell r="F1649">
            <v>2208.3000000000002</v>
          </cell>
          <cell r="G1649">
            <v>2208.3000000000002</v>
          </cell>
        </row>
        <row r="1651">
          <cell r="A1651" t="str">
            <v>B</v>
          </cell>
          <cell r="B1651" t="str">
            <v>LABOUR</v>
          </cell>
          <cell r="C1651" t="str">
            <v>Sqm</v>
          </cell>
          <cell r="D1651">
            <v>10</v>
          </cell>
          <cell r="E1651">
            <v>75</v>
          </cell>
          <cell r="F1651">
            <v>750</v>
          </cell>
          <cell r="G1651">
            <v>750</v>
          </cell>
        </row>
        <row r="1652">
          <cell r="G1652">
            <v>2958.3</v>
          </cell>
        </row>
        <row r="1654">
          <cell r="A1654" t="str">
            <v>C</v>
          </cell>
          <cell r="B1654" t="str">
            <v>Add for water &amp; electrical charges</v>
          </cell>
          <cell r="D1654">
            <v>2958.3</v>
          </cell>
          <cell r="E1654">
            <v>0.01</v>
          </cell>
          <cell r="F1654">
            <v>29.583000000000002</v>
          </cell>
          <cell r="G1654">
            <v>29.583000000000002</v>
          </cell>
        </row>
        <row r="1656">
          <cell r="A1656" t="str">
            <v>D</v>
          </cell>
          <cell r="B1656" t="str">
            <v>Add for tools and plants</v>
          </cell>
          <cell r="D1656">
            <v>2958.3</v>
          </cell>
          <cell r="E1656">
            <v>0.03</v>
          </cell>
          <cell r="F1656">
            <v>88.748999999999995</v>
          </cell>
          <cell r="G1656">
            <v>88.748999999999995</v>
          </cell>
        </row>
        <row r="1657">
          <cell r="G1657">
            <v>3076.6320000000001</v>
          </cell>
        </row>
        <row r="1659">
          <cell r="A1659" t="str">
            <v>E</v>
          </cell>
          <cell r="B1659" t="str">
            <v>Add contractor's profit</v>
          </cell>
          <cell r="D1659">
            <v>3076.6320000000001</v>
          </cell>
          <cell r="E1659">
            <v>0.15</v>
          </cell>
          <cell r="F1659">
            <v>461.4948</v>
          </cell>
          <cell r="G1659">
            <v>461.4948</v>
          </cell>
        </row>
        <row r="1660">
          <cell r="G1660">
            <v>3538.1268</v>
          </cell>
        </row>
        <row r="1662">
          <cell r="A1662" t="str">
            <v>F</v>
          </cell>
          <cell r="B1662" t="str">
            <v xml:space="preserve">WCT </v>
          </cell>
          <cell r="D1662">
            <v>3538.1268</v>
          </cell>
          <cell r="E1662">
            <v>0.04</v>
          </cell>
          <cell r="F1662">
            <v>141.52507199999999</v>
          </cell>
          <cell r="G1662">
            <v>141.52507199999999</v>
          </cell>
        </row>
        <row r="1663">
          <cell r="G1663">
            <v>3679.6518719999999</v>
          </cell>
        </row>
        <row r="1665">
          <cell r="B1665" t="str">
            <v>Rate per Sqm</v>
          </cell>
          <cell r="D1665">
            <v>3679.6518719999999</v>
          </cell>
          <cell r="E1665">
            <v>10</v>
          </cell>
          <cell r="F1665">
            <v>367.9651872</v>
          </cell>
          <cell r="G1665">
            <v>368</v>
          </cell>
        </row>
        <row r="1668">
          <cell r="A1668">
            <v>30</v>
          </cell>
          <cell r="B1668" t="str">
            <v xml:space="preserve">TANDUR STONE SKIRTING 100MM HIGH </v>
          </cell>
          <cell r="E1668" t="str">
            <v>QTY -</v>
          </cell>
          <cell r="F1668">
            <v>10</v>
          </cell>
          <cell r="G1668" t="str">
            <v>RMT</v>
          </cell>
        </row>
        <row r="1670">
          <cell r="A1670" t="str">
            <v>A</v>
          </cell>
          <cell r="B1670" t="str">
            <v xml:space="preserve">MATERIAL </v>
          </cell>
        </row>
        <row r="1672">
          <cell r="B1672" t="str">
            <v>Tandur stone</v>
          </cell>
          <cell r="C1672" t="str">
            <v>Rmt</v>
          </cell>
          <cell r="D1672">
            <v>11.25</v>
          </cell>
          <cell r="E1672">
            <v>15</v>
          </cell>
          <cell r="F1672">
            <v>168.75</v>
          </cell>
        </row>
        <row r="1673">
          <cell r="B1673" t="str">
            <v xml:space="preserve">Cement </v>
          </cell>
          <cell r="C1673" t="str">
            <v>Bag</v>
          </cell>
          <cell r="D1673">
            <v>0.23899999999999999</v>
          </cell>
          <cell r="E1673">
            <v>150</v>
          </cell>
          <cell r="F1673">
            <v>35.85</v>
          </cell>
        </row>
        <row r="1674">
          <cell r="B1674" t="str">
            <v>Sand</v>
          </cell>
          <cell r="C1674" t="str">
            <v>Cum</v>
          </cell>
          <cell r="D1674">
            <v>2.324E-2</v>
          </cell>
          <cell r="E1674">
            <v>325</v>
          </cell>
          <cell r="F1674">
            <v>7.5529999999999999</v>
          </cell>
        </row>
        <row r="1675">
          <cell r="F1675">
            <v>212.15299999999999</v>
          </cell>
          <cell r="G1675">
            <v>212.15299999999999</v>
          </cell>
        </row>
        <row r="1677">
          <cell r="A1677" t="str">
            <v>B</v>
          </cell>
          <cell r="B1677" t="str">
            <v>LABOUR</v>
          </cell>
          <cell r="C1677" t="str">
            <v>Rmt</v>
          </cell>
          <cell r="D1677">
            <v>10</v>
          </cell>
          <cell r="E1677">
            <v>8</v>
          </cell>
          <cell r="F1677">
            <v>80</v>
          </cell>
          <cell r="G1677">
            <v>80</v>
          </cell>
        </row>
        <row r="1678">
          <cell r="G1678">
            <v>292.15300000000002</v>
          </cell>
        </row>
        <row r="1680">
          <cell r="A1680" t="str">
            <v>C</v>
          </cell>
          <cell r="B1680" t="str">
            <v>Add for water &amp; electrical charges</v>
          </cell>
          <cell r="D1680">
            <v>292.15300000000002</v>
          </cell>
          <cell r="E1680">
            <v>0.01</v>
          </cell>
          <cell r="F1680">
            <v>2.9215300000000002</v>
          </cell>
          <cell r="G1680">
            <v>2.9215300000000002</v>
          </cell>
        </row>
        <row r="1682">
          <cell r="A1682" t="str">
            <v>D</v>
          </cell>
          <cell r="B1682" t="str">
            <v>Add for tools and plants</v>
          </cell>
          <cell r="D1682">
            <v>292.15300000000002</v>
          </cell>
          <cell r="E1682">
            <v>0.03</v>
          </cell>
          <cell r="F1682">
            <v>8.7645900000000001</v>
          </cell>
          <cell r="G1682">
            <v>8.7645900000000001</v>
          </cell>
        </row>
        <row r="1683">
          <cell r="G1683">
            <v>303.83912000000004</v>
          </cell>
        </row>
        <row r="1685">
          <cell r="A1685" t="str">
            <v>E</v>
          </cell>
          <cell r="B1685" t="str">
            <v>Add contractor's profit</v>
          </cell>
          <cell r="D1685">
            <v>303.83912000000004</v>
          </cell>
          <cell r="E1685">
            <v>0.15</v>
          </cell>
          <cell r="F1685">
            <v>45.575868000000007</v>
          </cell>
          <cell r="G1685">
            <v>45.575868000000007</v>
          </cell>
        </row>
        <row r="1686">
          <cell r="G1686">
            <v>349.41498800000005</v>
          </cell>
        </row>
        <row r="1688">
          <cell r="A1688" t="str">
            <v>F</v>
          </cell>
          <cell r="B1688" t="str">
            <v xml:space="preserve">WCT </v>
          </cell>
          <cell r="D1688">
            <v>349.41498800000005</v>
          </cell>
          <cell r="E1688">
            <v>0.04</v>
          </cell>
          <cell r="F1688">
            <v>13.976599520000002</v>
          </cell>
          <cell r="G1688">
            <v>13.976599520000002</v>
          </cell>
        </row>
        <row r="1689">
          <cell r="G1689">
            <v>363.39158752000003</v>
          </cell>
        </row>
        <row r="1691">
          <cell r="B1691" t="str">
            <v>Rate per Rmt</v>
          </cell>
          <cell r="D1691">
            <v>363.39158752000003</v>
          </cell>
          <cell r="E1691">
            <v>10</v>
          </cell>
          <cell r="F1691">
            <v>36.339158752000003</v>
          </cell>
          <cell r="G1691">
            <v>37</v>
          </cell>
        </row>
        <row r="1694">
          <cell r="A1694">
            <v>38</v>
          </cell>
          <cell r="B1694" t="str">
            <v xml:space="preserve">KOTA STONE DADO </v>
          </cell>
          <cell r="E1694" t="str">
            <v>QTY -</v>
          </cell>
          <cell r="F1694">
            <v>10</v>
          </cell>
          <cell r="G1694" t="str">
            <v>SQM</v>
          </cell>
        </row>
        <row r="1695">
          <cell r="B1695" t="str">
            <v>(WITH BACKING COAT)</v>
          </cell>
        </row>
        <row r="1697">
          <cell r="A1697" t="str">
            <v>A</v>
          </cell>
          <cell r="B1697" t="str">
            <v>MATERIAL</v>
          </cell>
        </row>
        <row r="1699">
          <cell r="B1699" t="str">
            <v>Kota stone</v>
          </cell>
          <cell r="C1699" t="str">
            <v>Sqm</v>
          </cell>
          <cell r="D1699">
            <v>11</v>
          </cell>
          <cell r="E1699">
            <v>151</v>
          </cell>
          <cell r="F1699">
            <v>1661</v>
          </cell>
        </row>
        <row r="1700">
          <cell r="B1700" t="str">
            <v>Cement</v>
          </cell>
          <cell r="C1700" t="str">
            <v>Bag</v>
          </cell>
          <cell r="D1700">
            <v>2.3119999999999998</v>
          </cell>
          <cell r="E1700">
            <v>150</v>
          </cell>
          <cell r="F1700">
            <v>346.79999999999995</v>
          </cell>
        </row>
        <row r="1701">
          <cell r="B1701" t="str">
            <v>Sand</v>
          </cell>
          <cell r="C1701" t="str">
            <v>Cum</v>
          </cell>
          <cell r="D1701">
            <v>0.22365000000000002</v>
          </cell>
          <cell r="E1701">
            <v>325</v>
          </cell>
          <cell r="F1701">
            <v>72.686250000000001</v>
          </cell>
        </row>
        <row r="1702">
          <cell r="F1702">
            <v>2080.4862499999999</v>
          </cell>
          <cell r="G1702">
            <v>2080.4862499999999</v>
          </cell>
        </row>
        <row r="1704">
          <cell r="A1704" t="str">
            <v>B</v>
          </cell>
          <cell r="B1704" t="str">
            <v>LABOUR</v>
          </cell>
          <cell r="C1704" t="str">
            <v>Sqm</v>
          </cell>
          <cell r="D1704">
            <v>10</v>
          </cell>
          <cell r="E1704">
            <v>0</v>
          </cell>
          <cell r="F1704">
            <v>0</v>
          </cell>
          <cell r="G1704">
            <v>0</v>
          </cell>
        </row>
        <row r="1705">
          <cell r="G1705">
            <v>2080.4862499999999</v>
          </cell>
        </row>
        <row r="1707">
          <cell r="A1707" t="str">
            <v>C</v>
          </cell>
          <cell r="B1707" t="str">
            <v>Add for water &amp; electrical charges</v>
          </cell>
          <cell r="D1707">
            <v>2080.4862499999999</v>
          </cell>
          <cell r="E1707">
            <v>0.01</v>
          </cell>
          <cell r="F1707">
            <v>20.804862499999999</v>
          </cell>
          <cell r="G1707">
            <v>20.804862499999999</v>
          </cell>
        </row>
        <row r="1709">
          <cell r="A1709" t="str">
            <v>D</v>
          </cell>
          <cell r="B1709" t="str">
            <v>Add for tools and plants</v>
          </cell>
          <cell r="D1709">
            <v>2080.4862499999999</v>
          </cell>
          <cell r="E1709">
            <v>0.03</v>
          </cell>
          <cell r="F1709">
            <v>62.414587499999996</v>
          </cell>
          <cell r="G1709">
            <v>62.414587499999996</v>
          </cell>
        </row>
        <row r="1710">
          <cell r="G1710">
            <v>2163.7057</v>
          </cell>
        </row>
        <row r="1712">
          <cell r="A1712" t="str">
            <v>E</v>
          </cell>
          <cell r="B1712" t="str">
            <v>Add contractor's profit</v>
          </cell>
          <cell r="D1712">
            <v>2163.7057</v>
          </cell>
          <cell r="E1712">
            <v>0.15</v>
          </cell>
          <cell r="F1712">
            <v>324.55585500000001</v>
          </cell>
          <cell r="G1712">
            <v>324.55585500000001</v>
          </cell>
        </row>
        <row r="1713">
          <cell r="G1713">
            <v>2488.261555</v>
          </cell>
        </row>
        <row r="1715">
          <cell r="B1715" t="str">
            <v>Rate per Sqm</v>
          </cell>
          <cell r="D1715">
            <v>2488.261555</v>
          </cell>
          <cell r="E1715">
            <v>10</v>
          </cell>
          <cell r="F1715">
            <v>248.8261555</v>
          </cell>
          <cell r="G1715">
            <v>248.8261555</v>
          </cell>
        </row>
        <row r="1769">
          <cell r="A1769">
            <v>39</v>
          </cell>
          <cell r="B1769" t="str">
            <v xml:space="preserve">MARBLE DADO </v>
          </cell>
          <cell r="E1769" t="str">
            <v>QTY -</v>
          </cell>
          <cell r="F1769">
            <v>10</v>
          </cell>
          <cell r="G1769" t="str">
            <v>SQM</v>
          </cell>
        </row>
        <row r="1771">
          <cell r="A1771" t="str">
            <v>A</v>
          </cell>
          <cell r="B1771" t="str">
            <v>MATERIAL</v>
          </cell>
        </row>
        <row r="1773">
          <cell r="B1773" t="str">
            <v>Marble</v>
          </cell>
          <cell r="C1773" t="str">
            <v>Sqm</v>
          </cell>
          <cell r="D1773">
            <v>11</v>
          </cell>
          <cell r="E1773">
            <v>1075</v>
          </cell>
          <cell r="F1773">
            <v>11825</v>
          </cell>
        </row>
        <row r="1774">
          <cell r="B1774" t="str">
            <v>Cement</v>
          </cell>
          <cell r="C1774" t="str">
            <v>Bag</v>
          </cell>
          <cell r="D1774">
            <v>1.25</v>
          </cell>
          <cell r="E1774">
            <v>150</v>
          </cell>
          <cell r="F1774">
            <v>187.5</v>
          </cell>
        </row>
        <row r="1775">
          <cell r="B1775" t="str">
            <v>White cement</v>
          </cell>
          <cell r="C1775" t="str">
            <v>Bag</v>
          </cell>
          <cell r="D1775">
            <v>1.0649999999999999</v>
          </cell>
          <cell r="E1775">
            <v>650</v>
          </cell>
          <cell r="F1775">
            <v>692.25</v>
          </cell>
        </row>
        <row r="1776">
          <cell r="B1776" t="str">
            <v>Sand</v>
          </cell>
          <cell r="C1776" t="str">
            <v>Cum</v>
          </cell>
          <cell r="D1776">
            <v>0.22365000000000002</v>
          </cell>
          <cell r="E1776">
            <v>325</v>
          </cell>
          <cell r="F1776">
            <v>72.686250000000001</v>
          </cell>
        </row>
        <row r="1777">
          <cell r="B1777" t="str">
            <v>Add pins, clamps, dowels etc</v>
          </cell>
          <cell r="C1777" t="str">
            <v>L.s</v>
          </cell>
        </row>
        <row r="1778">
          <cell r="F1778">
            <v>12777.436250000001</v>
          </cell>
          <cell r="G1778">
            <v>12777.436250000001</v>
          </cell>
        </row>
        <row r="1780">
          <cell r="A1780" t="str">
            <v>B</v>
          </cell>
          <cell r="B1780" t="str">
            <v>LABOUR</v>
          </cell>
          <cell r="C1780" t="str">
            <v>Sqm</v>
          </cell>
          <cell r="D1780">
            <v>10</v>
          </cell>
          <cell r="E1780">
            <v>0</v>
          </cell>
          <cell r="F1780">
            <v>0</v>
          </cell>
          <cell r="G1780">
            <v>0</v>
          </cell>
        </row>
        <row r="1781">
          <cell r="G1781">
            <v>12777.436250000001</v>
          </cell>
        </row>
        <row r="1783">
          <cell r="A1783" t="str">
            <v>C</v>
          </cell>
          <cell r="B1783" t="str">
            <v>Add for water &amp; electrical charges</v>
          </cell>
          <cell r="D1783">
            <v>12777.436250000001</v>
          </cell>
          <cell r="E1783">
            <v>0.01</v>
          </cell>
          <cell r="F1783">
            <v>127.77436250000001</v>
          </cell>
          <cell r="G1783">
            <v>127.77436250000001</v>
          </cell>
        </row>
        <row r="1785">
          <cell r="A1785" t="str">
            <v>D</v>
          </cell>
          <cell r="B1785" t="str">
            <v>Add for tools and plants</v>
          </cell>
          <cell r="D1785">
            <v>12777.436250000001</v>
          </cell>
          <cell r="E1785">
            <v>0.03</v>
          </cell>
          <cell r="F1785">
            <v>383.32308749999999</v>
          </cell>
          <cell r="G1785">
            <v>383.32308749999999</v>
          </cell>
        </row>
        <row r="1786">
          <cell r="G1786">
            <v>13288.533700000002</v>
          </cell>
        </row>
        <row r="1788">
          <cell r="A1788" t="str">
            <v>E</v>
          </cell>
          <cell r="B1788" t="str">
            <v>Add contractor's profit</v>
          </cell>
          <cell r="D1788">
            <v>13288.533700000002</v>
          </cell>
          <cell r="E1788">
            <v>0.15</v>
          </cell>
          <cell r="F1788">
            <v>1993.2800550000002</v>
          </cell>
          <cell r="G1788">
            <v>1993.2800550000002</v>
          </cell>
        </row>
        <row r="1789">
          <cell r="G1789">
            <v>15281.813755000003</v>
          </cell>
        </row>
        <row r="1791">
          <cell r="B1791" t="str">
            <v>Rate per Sqm</v>
          </cell>
          <cell r="D1791">
            <v>15281.813755000003</v>
          </cell>
          <cell r="E1791">
            <v>10</v>
          </cell>
          <cell r="F1791">
            <v>1528.1813755000003</v>
          </cell>
          <cell r="G1791">
            <v>1528.1813755000003</v>
          </cell>
        </row>
        <row r="1794">
          <cell r="A1794">
            <v>40</v>
          </cell>
          <cell r="B1794" t="str">
            <v xml:space="preserve">GRANITE DADO </v>
          </cell>
          <cell r="E1794" t="str">
            <v>QTY -</v>
          </cell>
          <cell r="F1794">
            <v>10</v>
          </cell>
          <cell r="G1794" t="str">
            <v>SQM</v>
          </cell>
        </row>
        <row r="1796">
          <cell r="A1796" t="str">
            <v>A</v>
          </cell>
          <cell r="B1796" t="str">
            <v>MATERIAL</v>
          </cell>
        </row>
        <row r="1798">
          <cell r="B1798" t="str">
            <v>Granite</v>
          </cell>
          <cell r="C1798" t="str">
            <v>Sqm</v>
          </cell>
          <cell r="D1798">
            <v>11</v>
          </cell>
          <cell r="E1798">
            <v>1615</v>
          </cell>
          <cell r="F1798">
            <v>17765</v>
          </cell>
        </row>
        <row r="1799">
          <cell r="B1799" t="str">
            <v>Cement</v>
          </cell>
          <cell r="C1799" t="str">
            <v>Bag</v>
          </cell>
          <cell r="D1799">
            <v>2.3119999999999998</v>
          </cell>
          <cell r="E1799">
            <v>150</v>
          </cell>
          <cell r="F1799">
            <v>346.79999999999995</v>
          </cell>
        </row>
        <row r="1800">
          <cell r="B1800" t="str">
            <v>Sand</v>
          </cell>
          <cell r="C1800" t="str">
            <v>Cum</v>
          </cell>
          <cell r="D1800">
            <v>0.22365000000000002</v>
          </cell>
          <cell r="E1800">
            <v>325</v>
          </cell>
          <cell r="F1800">
            <v>72.686250000000001</v>
          </cell>
        </row>
        <row r="1801">
          <cell r="B1801" t="str">
            <v>Add pins, clamps, dowels etc</v>
          </cell>
          <cell r="C1801" t="str">
            <v>L.s</v>
          </cell>
        </row>
        <row r="1802">
          <cell r="F1802">
            <v>18184.486249999998</v>
          </cell>
          <cell r="G1802">
            <v>18184.486249999998</v>
          </cell>
        </row>
        <row r="1804">
          <cell r="A1804" t="str">
            <v>B</v>
          </cell>
          <cell r="B1804" t="str">
            <v>LABOUR</v>
          </cell>
          <cell r="C1804" t="str">
            <v>Sqm</v>
          </cell>
          <cell r="D1804">
            <v>10</v>
          </cell>
          <cell r="E1804">
            <v>0</v>
          </cell>
          <cell r="F1804">
            <v>0</v>
          </cell>
          <cell r="G1804">
            <v>0</v>
          </cell>
        </row>
        <row r="1805">
          <cell r="G1805">
            <v>18184.486249999998</v>
          </cell>
        </row>
        <row r="1807">
          <cell r="A1807" t="str">
            <v>C</v>
          </cell>
          <cell r="B1807" t="str">
            <v>Add for water &amp; electrical charges</v>
          </cell>
          <cell r="D1807">
            <v>18184.486249999998</v>
          </cell>
          <cell r="E1807">
            <v>0.01</v>
          </cell>
          <cell r="F1807">
            <v>181.84486249999998</v>
          </cell>
          <cell r="G1807">
            <v>181.84486249999998</v>
          </cell>
        </row>
        <row r="1809">
          <cell r="A1809" t="str">
            <v>D</v>
          </cell>
          <cell r="B1809" t="str">
            <v>Add for tools and plants</v>
          </cell>
          <cell r="D1809">
            <v>18184.486249999998</v>
          </cell>
          <cell r="E1809">
            <v>0.03</v>
          </cell>
          <cell r="F1809">
            <v>545.53458749999993</v>
          </cell>
          <cell r="G1809">
            <v>545.53458749999993</v>
          </cell>
        </row>
        <row r="1810">
          <cell r="G1810">
            <v>18911.865699999995</v>
          </cell>
        </row>
        <row r="1812">
          <cell r="A1812" t="str">
            <v>E</v>
          </cell>
          <cell r="B1812" t="str">
            <v>Add contractor's profit</v>
          </cell>
          <cell r="D1812">
            <v>18911.865699999995</v>
          </cell>
          <cell r="E1812">
            <v>0.15</v>
          </cell>
          <cell r="F1812">
            <v>2836.7798549999993</v>
          </cell>
          <cell r="G1812">
            <v>2836.7798549999993</v>
          </cell>
        </row>
        <row r="1813">
          <cell r="G1813">
            <v>21748.645554999996</v>
          </cell>
        </row>
        <row r="1815">
          <cell r="B1815" t="str">
            <v>Rate per Sqm</v>
          </cell>
          <cell r="D1815">
            <v>21748.645554999996</v>
          </cell>
          <cell r="E1815">
            <v>10</v>
          </cell>
          <cell r="F1815">
            <v>2174.8645554999994</v>
          </cell>
          <cell r="G1815">
            <v>2174.8645554999994</v>
          </cell>
        </row>
        <row r="1818">
          <cell r="A1818">
            <v>43</v>
          </cell>
          <cell r="B1818" t="str">
            <v>CERAMIC TILES SKIRTING 150MM HIGH</v>
          </cell>
          <cell r="E1818" t="str">
            <v>QTY -</v>
          </cell>
          <cell r="F1818">
            <v>10</v>
          </cell>
          <cell r="G1818" t="str">
            <v>RMT</v>
          </cell>
        </row>
        <row r="1820">
          <cell r="A1820" t="str">
            <v>A</v>
          </cell>
          <cell r="B1820" t="str">
            <v xml:space="preserve">MATERIAL </v>
          </cell>
        </row>
        <row r="1822">
          <cell r="B1822" t="str">
            <v>Ceramic tiles</v>
          </cell>
          <cell r="C1822" t="str">
            <v>Rmt</v>
          </cell>
          <cell r="D1822">
            <v>10.5</v>
          </cell>
          <cell r="E1822">
            <v>550</v>
          </cell>
          <cell r="F1822">
            <v>5775</v>
          </cell>
        </row>
        <row r="1823">
          <cell r="B1823" t="str">
            <v xml:space="preserve">Cement </v>
          </cell>
          <cell r="C1823" t="str">
            <v>Bag</v>
          </cell>
          <cell r="D1823">
            <v>0.184</v>
          </cell>
          <cell r="E1823">
            <v>150</v>
          </cell>
          <cell r="F1823">
            <v>27.599999999999998</v>
          </cell>
        </row>
        <row r="1824">
          <cell r="B1824" t="str">
            <v xml:space="preserve">White Cement </v>
          </cell>
          <cell r="C1824" t="str">
            <v>Bag</v>
          </cell>
          <cell r="D1824">
            <v>0.157</v>
          </cell>
          <cell r="E1824">
            <v>650</v>
          </cell>
          <cell r="F1824">
            <v>102.05</v>
          </cell>
        </row>
        <row r="1825">
          <cell r="B1825" t="str">
            <v>Sand</v>
          </cell>
          <cell r="C1825" t="str">
            <v>Cum</v>
          </cell>
          <cell r="D1825">
            <v>3.3599999999999998E-2</v>
          </cell>
          <cell r="E1825">
            <v>325</v>
          </cell>
          <cell r="F1825">
            <v>10.92</v>
          </cell>
        </row>
        <row r="1826">
          <cell r="F1826">
            <v>5915.5700000000006</v>
          </cell>
          <cell r="G1826">
            <v>5915.5700000000006</v>
          </cell>
        </row>
        <row r="1828">
          <cell r="A1828" t="str">
            <v>B</v>
          </cell>
          <cell r="B1828" t="str">
            <v>LABOUR</v>
          </cell>
          <cell r="C1828" t="str">
            <v>Rmt</v>
          </cell>
          <cell r="D1828">
            <v>10</v>
          </cell>
          <cell r="E1828">
            <v>0</v>
          </cell>
          <cell r="F1828">
            <v>0</v>
          </cell>
          <cell r="G1828">
            <v>0</v>
          </cell>
        </row>
        <row r="1829">
          <cell r="G1829">
            <v>5915.5700000000006</v>
          </cell>
        </row>
        <row r="1831">
          <cell r="A1831" t="str">
            <v>C</v>
          </cell>
          <cell r="B1831" t="str">
            <v>Add for water &amp; electrical charges</v>
          </cell>
          <cell r="D1831">
            <v>5915.5700000000006</v>
          </cell>
          <cell r="E1831">
            <v>0.01</v>
          </cell>
          <cell r="F1831">
            <v>59.15570000000001</v>
          </cell>
          <cell r="G1831">
            <v>59.15570000000001</v>
          </cell>
        </row>
        <row r="1833">
          <cell r="A1833" t="str">
            <v>D</v>
          </cell>
          <cell r="B1833" t="str">
            <v>Add for tools and plants</v>
          </cell>
          <cell r="D1833">
            <v>5915.5700000000006</v>
          </cell>
          <cell r="E1833">
            <v>0.03</v>
          </cell>
          <cell r="F1833">
            <v>177.46710000000002</v>
          </cell>
          <cell r="G1833">
            <v>177.46710000000002</v>
          </cell>
        </row>
        <row r="1834">
          <cell r="G1834">
            <v>6152.1928000000007</v>
          </cell>
        </row>
        <row r="1836">
          <cell r="A1836" t="str">
            <v>E</v>
          </cell>
          <cell r="B1836" t="str">
            <v>Add contractor's profit</v>
          </cell>
          <cell r="D1836">
            <v>6152.1928000000007</v>
          </cell>
          <cell r="E1836">
            <v>0.15</v>
          </cell>
          <cell r="F1836">
            <v>922.82892000000004</v>
          </cell>
          <cell r="G1836">
            <v>922.82892000000004</v>
          </cell>
        </row>
        <row r="1837">
          <cell r="G1837">
            <v>7075.0217200000006</v>
          </cell>
        </row>
        <row r="1839">
          <cell r="B1839" t="str">
            <v>Rate per Rmt</v>
          </cell>
          <cell r="D1839">
            <v>7075.0217200000006</v>
          </cell>
          <cell r="E1839">
            <v>10</v>
          </cell>
          <cell r="F1839">
            <v>707.50217200000009</v>
          </cell>
          <cell r="G1839">
            <v>707.50217200000009</v>
          </cell>
        </row>
        <row r="1842">
          <cell r="A1842">
            <v>45</v>
          </cell>
          <cell r="B1842" t="str">
            <v>MARBLE TREAD (1500 X 300)</v>
          </cell>
          <cell r="E1842" t="str">
            <v>QTY -</v>
          </cell>
          <cell r="F1842">
            <v>1.5</v>
          </cell>
          <cell r="G1842" t="str">
            <v>RMT</v>
          </cell>
        </row>
        <row r="1844">
          <cell r="A1844" t="str">
            <v>A</v>
          </cell>
          <cell r="B1844" t="str">
            <v xml:space="preserve">MATERIAL </v>
          </cell>
        </row>
        <row r="1846">
          <cell r="B1846" t="str">
            <v>Marble</v>
          </cell>
          <cell r="C1846" t="str">
            <v>Rmt</v>
          </cell>
          <cell r="D1846">
            <v>1.65</v>
          </cell>
          <cell r="E1846">
            <v>241.875</v>
          </cell>
          <cell r="F1846">
            <v>399.09375</v>
          </cell>
        </row>
        <row r="1847">
          <cell r="B1847" t="str">
            <v>Cement  (for bedding)</v>
          </cell>
          <cell r="C1847" t="str">
            <v>Bag</v>
          </cell>
          <cell r="D1847">
            <v>6.4000000000000001E-2</v>
          </cell>
          <cell r="E1847">
            <v>150</v>
          </cell>
          <cell r="F1847">
            <v>9.6</v>
          </cell>
        </row>
        <row r="1848">
          <cell r="B1848" t="str">
            <v>White cement  (for slurry)</v>
          </cell>
          <cell r="C1848" t="str">
            <v>Bag</v>
          </cell>
          <cell r="D1848">
            <v>5.8999999999999997E-2</v>
          </cell>
          <cell r="E1848">
            <v>650</v>
          </cell>
          <cell r="F1848">
            <v>38.35</v>
          </cell>
        </row>
        <row r="1849">
          <cell r="B1849" t="str">
            <v>Sand</v>
          </cell>
          <cell r="C1849" t="str">
            <v>Cum</v>
          </cell>
          <cell r="D1849">
            <v>1.4E-2</v>
          </cell>
          <cell r="E1849">
            <v>325</v>
          </cell>
          <cell r="F1849">
            <v>4.55</v>
          </cell>
        </row>
        <row r="1850">
          <cell r="F1850">
            <v>451.59375000000006</v>
          </cell>
          <cell r="G1850">
            <v>451.59375000000006</v>
          </cell>
        </row>
        <row r="1852">
          <cell r="A1852" t="str">
            <v>B</v>
          </cell>
          <cell r="B1852" t="str">
            <v>LABOUR</v>
          </cell>
          <cell r="C1852" t="str">
            <v>Rmt</v>
          </cell>
          <cell r="D1852">
            <v>1.5</v>
          </cell>
          <cell r="E1852">
            <v>0</v>
          </cell>
          <cell r="F1852">
            <v>0</v>
          </cell>
          <cell r="G1852">
            <v>0</v>
          </cell>
        </row>
        <row r="1853">
          <cell r="G1853">
            <v>451.59375000000006</v>
          </cell>
        </row>
        <row r="1855">
          <cell r="A1855" t="str">
            <v>C</v>
          </cell>
          <cell r="B1855" t="str">
            <v>Add for water &amp; electrical charges</v>
          </cell>
          <cell r="D1855">
            <v>451.59375000000006</v>
          </cell>
          <cell r="E1855">
            <v>0.01</v>
          </cell>
          <cell r="F1855">
            <v>4.5159375000000006</v>
          </cell>
          <cell r="G1855">
            <v>4.5159375000000006</v>
          </cell>
        </row>
        <row r="1857">
          <cell r="A1857" t="str">
            <v>D</v>
          </cell>
          <cell r="B1857" t="str">
            <v>Add for tools and plants</v>
          </cell>
          <cell r="D1857">
            <v>451.59375000000006</v>
          </cell>
          <cell r="E1857">
            <v>0.03</v>
          </cell>
          <cell r="F1857">
            <v>13.547812500000001</v>
          </cell>
          <cell r="G1857">
            <v>13.547812500000001</v>
          </cell>
        </row>
        <row r="1858">
          <cell r="G1858">
            <v>469.65750000000008</v>
          </cell>
        </row>
        <row r="1860">
          <cell r="A1860" t="str">
            <v>E</v>
          </cell>
          <cell r="B1860" t="str">
            <v>Add contractor's profit</v>
          </cell>
          <cell r="D1860">
            <v>469.65750000000008</v>
          </cell>
          <cell r="E1860">
            <v>0.15</v>
          </cell>
          <cell r="F1860">
            <v>70.448625000000007</v>
          </cell>
          <cell r="G1860">
            <v>70.448625000000007</v>
          </cell>
        </row>
        <row r="1861">
          <cell r="G1861">
            <v>540.10612500000013</v>
          </cell>
        </row>
        <row r="1863">
          <cell r="B1863" t="str">
            <v>Rate per Rmt</v>
          </cell>
          <cell r="D1863">
            <v>540.10612500000013</v>
          </cell>
          <cell r="E1863">
            <v>1.5</v>
          </cell>
          <cell r="F1863">
            <v>360.07075000000009</v>
          </cell>
          <cell r="G1863">
            <v>360.07075000000009</v>
          </cell>
        </row>
        <row r="1866">
          <cell r="A1866">
            <v>46</v>
          </cell>
          <cell r="B1866" t="str">
            <v>MARBLE RISER (1500 X 150)</v>
          </cell>
          <cell r="E1866" t="str">
            <v>QTY -</v>
          </cell>
          <cell r="F1866">
            <v>1.5</v>
          </cell>
          <cell r="G1866" t="str">
            <v>RMT</v>
          </cell>
        </row>
        <row r="1868">
          <cell r="A1868" t="str">
            <v>A</v>
          </cell>
          <cell r="B1868" t="str">
            <v xml:space="preserve">MATERIAL </v>
          </cell>
        </row>
        <row r="1870">
          <cell r="B1870" t="str">
            <v>Marble</v>
          </cell>
          <cell r="C1870" t="str">
            <v>Rmt</v>
          </cell>
          <cell r="D1870">
            <v>1.65</v>
          </cell>
          <cell r="E1870">
            <v>241.875</v>
          </cell>
          <cell r="F1870">
            <v>399.09375</v>
          </cell>
        </row>
        <row r="1871">
          <cell r="B1871" t="str">
            <v>Cement for backing coat</v>
          </cell>
          <cell r="C1871" t="str">
            <v>Bag</v>
          </cell>
          <cell r="D1871">
            <v>2.8000000000000001E-2</v>
          </cell>
          <cell r="E1871">
            <v>150</v>
          </cell>
          <cell r="F1871">
            <v>4.2</v>
          </cell>
        </row>
        <row r="1872">
          <cell r="B1872" t="str">
            <v>White cement  (for slurry)</v>
          </cell>
          <cell r="C1872" t="str">
            <v>Bag</v>
          </cell>
          <cell r="D1872">
            <v>2.3599999999999999E-2</v>
          </cell>
          <cell r="E1872">
            <v>650</v>
          </cell>
          <cell r="F1872">
            <v>15.34</v>
          </cell>
        </row>
        <row r="1873">
          <cell r="B1873" t="str">
            <v>Sand</v>
          </cell>
          <cell r="C1873" t="str">
            <v>Cum</v>
          </cell>
          <cell r="D1873">
            <v>4.8999999999999998E-3</v>
          </cell>
          <cell r="E1873">
            <v>325</v>
          </cell>
          <cell r="F1873">
            <v>1.5925</v>
          </cell>
        </row>
        <row r="1874">
          <cell r="F1874">
            <v>420.22624999999994</v>
          </cell>
          <cell r="G1874">
            <v>420.22624999999994</v>
          </cell>
        </row>
        <row r="1876">
          <cell r="A1876" t="str">
            <v>B</v>
          </cell>
          <cell r="B1876" t="str">
            <v>LABOUR</v>
          </cell>
          <cell r="C1876" t="str">
            <v>Rmt</v>
          </cell>
          <cell r="D1876">
            <v>1.5</v>
          </cell>
          <cell r="E1876">
            <v>0</v>
          </cell>
          <cell r="F1876">
            <v>0</v>
          </cell>
          <cell r="G1876">
            <v>0</v>
          </cell>
        </row>
        <row r="1877">
          <cell r="G1877">
            <v>420.22624999999994</v>
          </cell>
        </row>
        <row r="1879">
          <cell r="A1879" t="str">
            <v>C</v>
          </cell>
          <cell r="B1879" t="str">
            <v>Add for water &amp; electrical charges</v>
          </cell>
          <cell r="D1879">
            <v>420.22624999999994</v>
          </cell>
          <cell r="E1879">
            <v>0.01</v>
          </cell>
          <cell r="F1879">
            <v>4.2022624999999998</v>
          </cell>
          <cell r="G1879">
            <v>4.2022624999999998</v>
          </cell>
        </row>
        <row r="1881">
          <cell r="A1881" t="str">
            <v>D</v>
          </cell>
          <cell r="B1881" t="str">
            <v>Add for tools and plants</v>
          </cell>
          <cell r="D1881">
            <v>420.22624999999994</v>
          </cell>
          <cell r="E1881">
            <v>0.03</v>
          </cell>
          <cell r="F1881">
            <v>12.606787499999998</v>
          </cell>
          <cell r="G1881">
            <v>12.606787499999998</v>
          </cell>
        </row>
        <row r="1882">
          <cell r="G1882">
            <v>437.03529999999995</v>
          </cell>
        </row>
        <row r="1884">
          <cell r="A1884" t="str">
            <v>E</v>
          </cell>
          <cell r="B1884" t="str">
            <v>Add contractor's profit</v>
          </cell>
          <cell r="D1884">
            <v>437.03529999999995</v>
          </cell>
          <cell r="E1884">
            <v>0.15</v>
          </cell>
          <cell r="F1884">
            <v>65.555294999999987</v>
          </cell>
          <cell r="G1884">
            <v>65.555294999999987</v>
          </cell>
        </row>
        <row r="1885">
          <cell r="G1885">
            <v>502.59059499999995</v>
          </cell>
        </row>
        <row r="1887">
          <cell r="B1887" t="str">
            <v>Rate per Rmt</v>
          </cell>
          <cell r="D1887">
            <v>502.59059499999995</v>
          </cell>
          <cell r="E1887">
            <v>1.5</v>
          </cell>
          <cell r="F1887">
            <v>335.06039666666663</v>
          </cell>
          <cell r="G1887">
            <v>335.06039666666663</v>
          </cell>
        </row>
        <row r="1913">
          <cell r="A1913">
            <v>47</v>
          </cell>
          <cell r="B1913" t="str">
            <v xml:space="preserve">TANDUR STONE TREAD </v>
          </cell>
          <cell r="E1913" t="str">
            <v>QTY -</v>
          </cell>
          <cell r="F1913">
            <v>10</v>
          </cell>
          <cell r="G1913" t="str">
            <v>RMT</v>
          </cell>
        </row>
        <row r="1915">
          <cell r="A1915" t="str">
            <v>A</v>
          </cell>
          <cell r="B1915" t="str">
            <v xml:space="preserve">MATERIAL </v>
          </cell>
        </row>
        <row r="1917">
          <cell r="B1917" t="str">
            <v xml:space="preserve">Tandur stone </v>
          </cell>
          <cell r="C1917" t="str">
            <v>Sqm</v>
          </cell>
          <cell r="D1917">
            <v>3.4499999999999997</v>
          </cell>
          <cell r="E1917">
            <v>45</v>
          </cell>
          <cell r="F1917">
            <v>155.25</v>
          </cell>
        </row>
        <row r="1918">
          <cell r="B1918" t="str">
            <v>Cement  (for bedding)</v>
          </cell>
          <cell r="C1918" t="str">
            <v>Bag</v>
          </cell>
          <cell r="D1918">
            <v>0.67</v>
          </cell>
          <cell r="E1918">
            <v>150</v>
          </cell>
          <cell r="F1918">
            <v>100.5</v>
          </cell>
        </row>
        <row r="1919">
          <cell r="B1919" t="str">
            <v>Sand</v>
          </cell>
          <cell r="C1919" t="str">
            <v>Cum</v>
          </cell>
          <cell r="D1919">
            <v>7.0000000000000007E-2</v>
          </cell>
          <cell r="E1919">
            <v>325</v>
          </cell>
          <cell r="F1919">
            <v>22.750000000000004</v>
          </cell>
        </row>
        <row r="1920">
          <cell r="B1920" t="str">
            <v>Joint filler (Grout)</v>
          </cell>
          <cell r="C1920" t="str">
            <v>Kg</v>
          </cell>
          <cell r="D1920">
            <v>0.1</v>
          </cell>
          <cell r="E1920">
            <v>50</v>
          </cell>
          <cell r="F1920">
            <v>5</v>
          </cell>
        </row>
        <row r="1921">
          <cell r="F1921">
            <v>283.5</v>
          </cell>
          <cell r="G1921">
            <v>283.5</v>
          </cell>
        </row>
        <row r="1923">
          <cell r="A1923" t="str">
            <v>B</v>
          </cell>
          <cell r="B1923" t="str">
            <v>LABOUR</v>
          </cell>
          <cell r="C1923" t="str">
            <v>Rmt</v>
          </cell>
          <cell r="D1923">
            <v>10</v>
          </cell>
          <cell r="E1923">
            <v>8</v>
          </cell>
          <cell r="F1923">
            <v>80</v>
          </cell>
          <cell r="G1923">
            <v>80</v>
          </cell>
        </row>
        <row r="1924">
          <cell r="G1924">
            <v>363.5</v>
          </cell>
        </row>
        <row r="1926">
          <cell r="A1926" t="str">
            <v>C</v>
          </cell>
          <cell r="B1926" t="str">
            <v>Add for water &amp; electrical charges</v>
          </cell>
          <cell r="D1926">
            <v>363.5</v>
          </cell>
          <cell r="E1926">
            <v>0.01</v>
          </cell>
          <cell r="F1926">
            <v>3.6350000000000002</v>
          </cell>
          <cell r="G1926">
            <v>3.6350000000000002</v>
          </cell>
        </row>
        <row r="1928">
          <cell r="A1928" t="str">
            <v>D</v>
          </cell>
          <cell r="B1928" t="str">
            <v>Add for tools and plants</v>
          </cell>
          <cell r="D1928">
            <v>363.5</v>
          </cell>
          <cell r="E1928">
            <v>0.03</v>
          </cell>
          <cell r="F1928">
            <v>10.904999999999999</v>
          </cell>
          <cell r="G1928">
            <v>10.904999999999999</v>
          </cell>
        </row>
        <row r="1929">
          <cell r="G1929">
            <v>378.03999999999996</v>
          </cell>
        </row>
        <row r="1931">
          <cell r="A1931" t="str">
            <v>E</v>
          </cell>
          <cell r="B1931" t="str">
            <v>Add contractor's profit</v>
          </cell>
          <cell r="D1931">
            <v>378.03999999999996</v>
          </cell>
          <cell r="E1931">
            <v>0.15</v>
          </cell>
          <cell r="F1931">
            <v>56.705999999999996</v>
          </cell>
          <cell r="G1931">
            <v>56.705999999999996</v>
          </cell>
        </row>
        <row r="1932">
          <cell r="G1932">
            <v>434.74599999999998</v>
          </cell>
        </row>
        <row r="1934">
          <cell r="A1934" t="str">
            <v>F</v>
          </cell>
          <cell r="B1934" t="str">
            <v xml:space="preserve">WCT </v>
          </cell>
          <cell r="D1934">
            <v>434.74599999999998</v>
          </cell>
          <cell r="E1934">
            <v>0.04</v>
          </cell>
          <cell r="F1934">
            <v>17.38984</v>
          </cell>
          <cell r="G1934">
            <v>17.38984</v>
          </cell>
        </row>
        <row r="1935">
          <cell r="G1935">
            <v>452.13583999999997</v>
          </cell>
        </row>
        <row r="1937">
          <cell r="B1937" t="str">
            <v>Rate per Rmt</v>
          </cell>
          <cell r="D1937">
            <v>452.13583999999997</v>
          </cell>
          <cell r="E1937">
            <v>10</v>
          </cell>
          <cell r="F1937">
            <v>45.213583999999997</v>
          </cell>
          <cell r="G1937">
            <v>46</v>
          </cell>
        </row>
        <row r="1940">
          <cell r="A1940">
            <v>48</v>
          </cell>
          <cell r="B1940" t="str">
            <v>KOTA STONE RISER (1500 X 150)</v>
          </cell>
          <cell r="E1940" t="str">
            <v>QTY -</v>
          </cell>
          <cell r="F1940">
            <v>1.5</v>
          </cell>
          <cell r="G1940" t="str">
            <v>RMT</v>
          </cell>
        </row>
        <row r="1942">
          <cell r="A1942" t="str">
            <v>A</v>
          </cell>
          <cell r="B1942" t="str">
            <v xml:space="preserve">MATERIAL </v>
          </cell>
        </row>
        <row r="1944">
          <cell r="B1944" t="str">
            <v>Kota stone</v>
          </cell>
          <cell r="C1944" t="str">
            <v>Rmt</v>
          </cell>
          <cell r="D1944">
            <v>1.65</v>
          </cell>
          <cell r="E1944">
            <v>33.974999999999994</v>
          </cell>
          <cell r="F1944">
            <v>56.058749999999989</v>
          </cell>
        </row>
        <row r="1945">
          <cell r="B1945" t="str">
            <v>Cement for backing coat</v>
          </cell>
          <cell r="C1945" t="str">
            <v>Bag</v>
          </cell>
          <cell r="D1945">
            <v>2.8000000000000001E-2</v>
          </cell>
          <cell r="E1945">
            <v>150</v>
          </cell>
          <cell r="F1945">
            <v>4.2</v>
          </cell>
        </row>
        <row r="1946">
          <cell r="B1946" t="str">
            <v>Cement  (for slurry)</v>
          </cell>
          <cell r="C1946" t="str">
            <v>Bag</v>
          </cell>
          <cell r="D1946">
            <v>2.3599999999999999E-2</v>
          </cell>
          <cell r="E1946">
            <v>150</v>
          </cell>
          <cell r="F1946">
            <v>3.54</v>
          </cell>
        </row>
        <row r="1947">
          <cell r="B1947" t="str">
            <v>Sand</v>
          </cell>
          <cell r="C1947" t="str">
            <v>Cum</v>
          </cell>
          <cell r="D1947">
            <v>4.8999999999999998E-3</v>
          </cell>
          <cell r="E1947">
            <v>325</v>
          </cell>
          <cell r="F1947">
            <v>1.5925</v>
          </cell>
        </row>
        <row r="1948">
          <cell r="F1948">
            <v>65.391249999999985</v>
          </cell>
          <cell r="G1948">
            <v>65.391249999999985</v>
          </cell>
        </row>
        <row r="1950">
          <cell r="A1950" t="str">
            <v>B</v>
          </cell>
          <cell r="B1950" t="str">
            <v>LABOUR</v>
          </cell>
          <cell r="C1950" t="str">
            <v>Rmt</v>
          </cell>
          <cell r="D1950">
            <v>1.5</v>
          </cell>
          <cell r="E1950">
            <v>0</v>
          </cell>
          <cell r="F1950">
            <v>0</v>
          </cell>
          <cell r="G1950">
            <v>0</v>
          </cell>
        </row>
        <row r="1951">
          <cell r="G1951">
            <v>65.391249999999985</v>
          </cell>
        </row>
        <row r="1953">
          <cell r="A1953" t="str">
            <v>C</v>
          </cell>
          <cell r="B1953" t="str">
            <v>Add for water &amp; electrical charges</v>
          </cell>
          <cell r="D1953">
            <v>65.391249999999985</v>
          </cell>
          <cell r="E1953">
            <v>0.01</v>
          </cell>
          <cell r="F1953">
            <v>0.6539124999999999</v>
          </cell>
          <cell r="G1953">
            <v>0.6539124999999999</v>
          </cell>
        </row>
        <row r="1955">
          <cell r="A1955" t="str">
            <v>D</v>
          </cell>
          <cell r="B1955" t="str">
            <v>Add for tools and plants</v>
          </cell>
          <cell r="D1955">
            <v>65.391249999999985</v>
          </cell>
          <cell r="E1955">
            <v>0.03</v>
          </cell>
          <cell r="F1955">
            <v>1.9617374999999995</v>
          </cell>
          <cell r="G1955">
            <v>1.9617374999999995</v>
          </cell>
        </row>
        <row r="1956">
          <cell r="G1956">
            <v>68.006899999999987</v>
          </cell>
        </row>
        <row r="1958">
          <cell r="A1958" t="str">
            <v>E</v>
          </cell>
          <cell r="B1958" t="str">
            <v>Add contractor's profit</v>
          </cell>
          <cell r="D1958">
            <v>68.006899999999987</v>
          </cell>
          <cell r="E1958">
            <v>0.15</v>
          </cell>
          <cell r="F1958">
            <v>10.201034999999997</v>
          </cell>
          <cell r="G1958">
            <v>10.201034999999997</v>
          </cell>
        </row>
        <row r="1959">
          <cell r="G1959">
            <v>78.207934999999992</v>
          </cell>
        </row>
        <row r="1961">
          <cell r="B1961" t="str">
            <v>Rate per Rmt</v>
          </cell>
          <cell r="D1961">
            <v>78.207934999999992</v>
          </cell>
          <cell r="E1961">
            <v>1.5</v>
          </cell>
          <cell r="F1961">
            <v>52.138623333333328</v>
          </cell>
          <cell r="G1961">
            <v>52.138623333333328</v>
          </cell>
        </row>
        <row r="1964">
          <cell r="A1964">
            <v>49</v>
          </cell>
          <cell r="B1964" t="str">
            <v>MARBLE WINDOW SILL 350MM WIDE</v>
          </cell>
          <cell r="E1964" t="str">
            <v>QTY -</v>
          </cell>
          <cell r="F1964">
            <v>10</v>
          </cell>
          <cell r="G1964" t="str">
            <v>RMT</v>
          </cell>
        </row>
        <row r="1966">
          <cell r="A1966" t="str">
            <v>A</v>
          </cell>
          <cell r="B1966" t="str">
            <v xml:space="preserve">MATERIAL </v>
          </cell>
        </row>
        <row r="1968">
          <cell r="B1968" t="str">
            <v>Marble</v>
          </cell>
          <cell r="C1968" t="str">
            <v>Rmt</v>
          </cell>
          <cell r="D1968">
            <v>11</v>
          </cell>
          <cell r="E1968">
            <v>564.375</v>
          </cell>
          <cell r="F1968">
            <v>6208.125</v>
          </cell>
        </row>
        <row r="1969">
          <cell r="B1969" t="str">
            <v>Cement  (for bedding)</v>
          </cell>
          <cell r="C1969" t="str">
            <v>Bag</v>
          </cell>
          <cell r="D1969">
            <v>0.159</v>
          </cell>
          <cell r="E1969">
            <v>150</v>
          </cell>
          <cell r="F1969">
            <v>23.85</v>
          </cell>
        </row>
        <row r="1970">
          <cell r="B1970" t="str">
            <v>White cement  (for slurry)</v>
          </cell>
          <cell r="C1970" t="str">
            <v>Bag</v>
          </cell>
          <cell r="D1970">
            <v>0.3</v>
          </cell>
          <cell r="E1970">
            <v>650</v>
          </cell>
          <cell r="F1970">
            <v>195</v>
          </cell>
        </row>
        <row r="1971">
          <cell r="B1971" t="str">
            <v>Sand</v>
          </cell>
          <cell r="C1971" t="str">
            <v>Cum</v>
          </cell>
          <cell r="D1971">
            <v>3.5000000000000003E-2</v>
          </cell>
          <cell r="E1971">
            <v>325</v>
          </cell>
          <cell r="F1971">
            <v>11.375000000000002</v>
          </cell>
        </row>
        <row r="1972">
          <cell r="F1972">
            <v>6438.35</v>
          </cell>
          <cell r="G1972">
            <v>6438.35</v>
          </cell>
        </row>
        <row r="1974">
          <cell r="A1974" t="str">
            <v>B</v>
          </cell>
          <cell r="B1974" t="str">
            <v>LABOUR</v>
          </cell>
          <cell r="C1974" t="str">
            <v>Rmt</v>
          </cell>
          <cell r="D1974">
            <v>10</v>
          </cell>
          <cell r="E1974">
            <v>0</v>
          </cell>
          <cell r="F1974">
            <v>0</v>
          </cell>
          <cell r="G1974">
            <v>0</v>
          </cell>
        </row>
        <row r="1975">
          <cell r="G1975">
            <v>6438.35</v>
          </cell>
        </row>
        <row r="1977">
          <cell r="A1977" t="str">
            <v>C</v>
          </cell>
          <cell r="B1977" t="str">
            <v>Add for water &amp; electrical charges</v>
          </cell>
          <cell r="D1977">
            <v>6438.35</v>
          </cell>
          <cell r="E1977">
            <v>0.01</v>
          </cell>
          <cell r="F1977">
            <v>64.383499999999998</v>
          </cell>
          <cell r="G1977">
            <v>64.383499999999998</v>
          </cell>
        </row>
        <row r="1979">
          <cell r="A1979" t="str">
            <v>D</v>
          </cell>
          <cell r="B1979" t="str">
            <v>Add for tools and plants</v>
          </cell>
          <cell r="D1979">
            <v>6438.35</v>
          </cell>
          <cell r="E1979">
            <v>0.03</v>
          </cell>
          <cell r="F1979">
            <v>193.15049999999999</v>
          </cell>
          <cell r="G1979">
            <v>193.15049999999999</v>
          </cell>
        </row>
        <row r="1980">
          <cell r="G1980">
            <v>6695.884</v>
          </cell>
        </row>
        <row r="1982">
          <cell r="A1982" t="str">
            <v>E</v>
          </cell>
          <cell r="B1982" t="str">
            <v>Add contractor's profit</v>
          </cell>
          <cell r="D1982">
            <v>6695.884</v>
          </cell>
          <cell r="E1982">
            <v>0.15</v>
          </cell>
          <cell r="F1982">
            <v>1004.3825999999999</v>
          </cell>
          <cell r="G1982">
            <v>1004.3825999999999</v>
          </cell>
        </row>
        <row r="1983">
          <cell r="G1983">
            <v>7700.2665999999999</v>
          </cell>
        </row>
        <row r="1985">
          <cell r="B1985" t="str">
            <v>Rate per Rmt</v>
          </cell>
          <cell r="D1985">
            <v>7700.2665999999999</v>
          </cell>
          <cell r="E1985">
            <v>10</v>
          </cell>
          <cell r="F1985">
            <v>770.02665999999999</v>
          </cell>
          <cell r="G1985">
            <v>770.02665999999999</v>
          </cell>
        </row>
        <row r="1988">
          <cell r="A1988">
            <v>50</v>
          </cell>
          <cell r="B1988" t="str">
            <v>KOTA STONE WINDOW SILL 350MM WIDE</v>
          </cell>
          <cell r="E1988" t="str">
            <v>QTY -</v>
          </cell>
          <cell r="F1988">
            <v>10</v>
          </cell>
          <cell r="G1988" t="str">
            <v>RMT</v>
          </cell>
        </row>
        <row r="1990">
          <cell r="A1990" t="str">
            <v>A</v>
          </cell>
          <cell r="B1990" t="str">
            <v xml:space="preserve">MATERIAL </v>
          </cell>
        </row>
        <row r="1992">
          <cell r="B1992" t="str">
            <v>Kota stone</v>
          </cell>
          <cell r="C1992" t="str">
            <v>Rmt</v>
          </cell>
          <cell r="D1992">
            <v>11</v>
          </cell>
          <cell r="E1992">
            <v>79.274999999999991</v>
          </cell>
          <cell r="F1992">
            <v>872.02499999999986</v>
          </cell>
        </row>
        <row r="1993">
          <cell r="B1993" t="str">
            <v>Cement  (for bedding)</v>
          </cell>
          <cell r="C1993" t="str">
            <v>Bag</v>
          </cell>
          <cell r="D1993">
            <v>0.159</v>
          </cell>
          <cell r="E1993">
            <v>150</v>
          </cell>
          <cell r="F1993">
            <v>23.85</v>
          </cell>
        </row>
        <row r="1994">
          <cell r="B1994" t="str">
            <v>Cement  (for slurry)</v>
          </cell>
          <cell r="C1994" t="str">
            <v>Bag</v>
          </cell>
          <cell r="D1994">
            <v>0.3</v>
          </cell>
          <cell r="E1994">
            <v>150</v>
          </cell>
          <cell r="F1994">
            <v>45</v>
          </cell>
        </row>
        <row r="1995">
          <cell r="B1995" t="str">
            <v>Sand</v>
          </cell>
          <cell r="C1995" t="str">
            <v>Cum</v>
          </cell>
          <cell r="D1995">
            <v>3.5000000000000003E-2</v>
          </cell>
          <cell r="E1995">
            <v>325</v>
          </cell>
          <cell r="F1995">
            <v>11.375000000000002</v>
          </cell>
        </row>
        <row r="1996">
          <cell r="F1996">
            <v>952.24999999999989</v>
          </cell>
          <cell r="G1996">
            <v>952.24999999999989</v>
          </cell>
        </row>
        <row r="1998">
          <cell r="A1998" t="str">
            <v>B</v>
          </cell>
          <cell r="B1998" t="str">
            <v>LABOUR</v>
          </cell>
          <cell r="C1998" t="str">
            <v>Rmt</v>
          </cell>
          <cell r="D1998">
            <v>10</v>
          </cell>
          <cell r="E1998">
            <v>0</v>
          </cell>
          <cell r="F1998">
            <v>0</v>
          </cell>
          <cell r="G1998">
            <v>0</v>
          </cell>
        </row>
        <row r="1999">
          <cell r="G1999">
            <v>952.24999999999989</v>
          </cell>
        </row>
        <row r="2001">
          <cell r="A2001" t="str">
            <v>C</v>
          </cell>
          <cell r="B2001" t="str">
            <v>Add for water &amp; electrical charges</v>
          </cell>
          <cell r="D2001">
            <v>952.24999999999989</v>
          </cell>
          <cell r="E2001">
            <v>0.01</v>
          </cell>
          <cell r="F2001">
            <v>9.5224999999999991</v>
          </cell>
          <cell r="G2001">
            <v>9.5224999999999991</v>
          </cell>
        </row>
        <row r="2003">
          <cell r="A2003" t="str">
            <v>D</v>
          </cell>
          <cell r="B2003" t="str">
            <v>Add for tools and plants</v>
          </cell>
          <cell r="D2003">
            <v>952.24999999999989</v>
          </cell>
          <cell r="E2003">
            <v>0.03</v>
          </cell>
          <cell r="F2003">
            <v>28.567499999999995</v>
          </cell>
          <cell r="G2003">
            <v>28.567499999999995</v>
          </cell>
        </row>
        <row r="2004">
          <cell r="G2004">
            <v>990.33999999999992</v>
          </cell>
        </row>
        <row r="2006">
          <cell r="A2006" t="str">
            <v>E</v>
          </cell>
          <cell r="B2006" t="str">
            <v>Add contractor's profit</v>
          </cell>
          <cell r="D2006">
            <v>990.33999999999992</v>
          </cell>
          <cell r="E2006">
            <v>0.15</v>
          </cell>
          <cell r="F2006">
            <v>148.55099999999999</v>
          </cell>
          <cell r="G2006">
            <v>148.55099999999999</v>
          </cell>
        </row>
        <row r="2007">
          <cell r="G2007">
            <v>1138.8909999999998</v>
          </cell>
        </row>
        <row r="2009">
          <cell r="B2009" t="str">
            <v>Rate per Rmt</v>
          </cell>
          <cell r="D2009">
            <v>1138.8909999999998</v>
          </cell>
          <cell r="E2009">
            <v>10</v>
          </cell>
          <cell r="F2009">
            <v>113.88909999999998</v>
          </cell>
          <cell r="G2009">
            <v>113.88909999999998</v>
          </cell>
        </row>
        <row r="2012">
          <cell r="A2012">
            <v>51</v>
          </cell>
          <cell r="B2012" t="str">
            <v xml:space="preserve">I P S FLOORING 50MM THK WITH IRONITE  (1:2:4) </v>
          </cell>
          <cell r="E2012" t="str">
            <v>QTY -</v>
          </cell>
          <cell r="F2012">
            <v>10</v>
          </cell>
          <cell r="G2012" t="str">
            <v>SQM</v>
          </cell>
        </row>
        <row r="2014">
          <cell r="A2014" t="str">
            <v>A</v>
          </cell>
          <cell r="B2014" t="str">
            <v xml:space="preserve">MATERIAL </v>
          </cell>
        </row>
        <row r="2016">
          <cell r="B2016" t="str">
            <v xml:space="preserve">Cement </v>
          </cell>
          <cell r="C2016" t="str">
            <v>Bag</v>
          </cell>
          <cell r="D2016">
            <v>4.4530000000000003</v>
          </cell>
          <cell r="E2016">
            <v>150</v>
          </cell>
          <cell r="F2016">
            <v>667.95</v>
          </cell>
        </row>
        <row r="2017">
          <cell r="B2017" t="str">
            <v>Sand</v>
          </cell>
          <cell r="C2017" t="str">
            <v>Cum</v>
          </cell>
          <cell r="D2017">
            <v>0.23</v>
          </cell>
          <cell r="E2017">
            <v>325</v>
          </cell>
          <cell r="F2017">
            <v>74.75</v>
          </cell>
        </row>
        <row r="2018">
          <cell r="B2018" t="str">
            <v>Aggregate</v>
          </cell>
          <cell r="C2018" t="str">
            <v>Cum</v>
          </cell>
          <cell r="D2018">
            <v>0.45</v>
          </cell>
          <cell r="E2018">
            <v>500</v>
          </cell>
          <cell r="F2018">
            <v>225</v>
          </cell>
        </row>
        <row r="2019">
          <cell r="B2019" t="str">
            <v>Glass 3mm thk</v>
          </cell>
          <cell r="C2019" t="str">
            <v>Rmt</v>
          </cell>
          <cell r="D2019">
            <v>15</v>
          </cell>
          <cell r="E2019">
            <v>10</v>
          </cell>
          <cell r="F2019">
            <v>150</v>
          </cell>
        </row>
        <row r="2020">
          <cell r="F2020">
            <v>1117.7</v>
          </cell>
          <cell r="G2020">
            <v>1117.7</v>
          </cell>
        </row>
        <row r="2022">
          <cell r="A2022" t="str">
            <v>B</v>
          </cell>
          <cell r="B2022" t="str">
            <v>LABOUR</v>
          </cell>
          <cell r="C2022" t="str">
            <v>SQM</v>
          </cell>
          <cell r="D2022">
            <v>10</v>
          </cell>
          <cell r="E2022">
            <v>35</v>
          </cell>
          <cell r="F2022">
            <v>350</v>
          </cell>
          <cell r="G2022">
            <v>350</v>
          </cell>
        </row>
        <row r="2023">
          <cell r="G2023">
            <v>1467.7</v>
          </cell>
        </row>
        <row r="2025">
          <cell r="A2025" t="str">
            <v>C</v>
          </cell>
          <cell r="B2025" t="str">
            <v>Add for water &amp; electrical charges</v>
          </cell>
          <cell r="D2025">
            <v>1467.7</v>
          </cell>
          <cell r="E2025">
            <v>0.01</v>
          </cell>
          <cell r="F2025">
            <v>14.677000000000001</v>
          </cell>
          <cell r="G2025">
            <v>14.677000000000001</v>
          </cell>
        </row>
        <row r="2027">
          <cell r="A2027" t="str">
            <v>D</v>
          </cell>
          <cell r="B2027" t="str">
            <v>Add for tools and plants</v>
          </cell>
          <cell r="D2027">
            <v>1467.7</v>
          </cell>
          <cell r="E2027">
            <v>0.03</v>
          </cell>
          <cell r="F2027">
            <v>44.030999999999999</v>
          </cell>
          <cell r="G2027">
            <v>44.030999999999999</v>
          </cell>
        </row>
        <row r="2028">
          <cell r="G2028">
            <v>1526.4079999999999</v>
          </cell>
        </row>
        <row r="2030">
          <cell r="A2030" t="str">
            <v>E</v>
          </cell>
          <cell r="B2030" t="str">
            <v>Add contractor's profit</v>
          </cell>
          <cell r="D2030">
            <v>1526.4079999999999</v>
          </cell>
          <cell r="E2030">
            <v>0.15</v>
          </cell>
          <cell r="F2030">
            <v>228.96119999999999</v>
          </cell>
          <cell r="G2030">
            <v>228.96119999999999</v>
          </cell>
        </row>
        <row r="2031">
          <cell r="G2031">
            <v>1755.3691999999999</v>
          </cell>
        </row>
        <row r="2033">
          <cell r="A2033" t="str">
            <v>F</v>
          </cell>
          <cell r="B2033" t="str">
            <v xml:space="preserve">WCT </v>
          </cell>
          <cell r="D2033">
            <v>1755.3691999999999</v>
          </cell>
          <cell r="E2033">
            <v>0.04</v>
          </cell>
          <cell r="F2033">
            <v>70.214767999999992</v>
          </cell>
          <cell r="G2033">
            <v>70.214767999999992</v>
          </cell>
        </row>
        <row r="2034">
          <cell r="G2034">
            <v>1825.5839679999999</v>
          </cell>
        </row>
        <row r="2036">
          <cell r="B2036" t="str">
            <v>Rate per Sqm</v>
          </cell>
          <cell r="D2036">
            <v>1825.5839679999999</v>
          </cell>
          <cell r="E2036">
            <v>10</v>
          </cell>
          <cell r="F2036">
            <v>182.5583968</v>
          </cell>
          <cell r="G2036">
            <v>183</v>
          </cell>
        </row>
        <row r="2039">
          <cell r="A2039">
            <v>52</v>
          </cell>
          <cell r="B2039" t="str">
            <v>IPS (1:2:4)</v>
          </cell>
          <cell r="E2039" t="str">
            <v>QTY -</v>
          </cell>
          <cell r="F2039">
            <v>10</v>
          </cell>
          <cell r="G2039" t="str">
            <v>SQM</v>
          </cell>
        </row>
        <row r="2041">
          <cell r="A2041" t="str">
            <v>A</v>
          </cell>
          <cell r="B2041" t="str">
            <v xml:space="preserve">MATERIAL </v>
          </cell>
        </row>
        <row r="2043">
          <cell r="B2043" t="str">
            <v xml:space="preserve">Cement </v>
          </cell>
          <cell r="C2043" t="str">
            <v>Bag</v>
          </cell>
          <cell r="D2043">
            <v>3.6850000000000001</v>
          </cell>
          <cell r="E2043">
            <v>150</v>
          </cell>
          <cell r="F2043">
            <v>552.75</v>
          </cell>
        </row>
        <row r="2044">
          <cell r="B2044" t="str">
            <v>Sand</v>
          </cell>
          <cell r="C2044" t="str">
            <v>Cum</v>
          </cell>
          <cell r="D2044">
            <v>0.30299999999999999</v>
          </cell>
          <cell r="E2044">
            <v>325</v>
          </cell>
          <cell r="F2044">
            <v>98.474999999999994</v>
          </cell>
        </row>
        <row r="2045">
          <cell r="B2045" t="str">
            <v>Aggregate</v>
          </cell>
          <cell r="C2045" t="str">
            <v>Cum</v>
          </cell>
          <cell r="D2045">
            <v>0.435</v>
          </cell>
          <cell r="E2045">
            <v>500</v>
          </cell>
          <cell r="F2045">
            <v>217.5</v>
          </cell>
        </row>
        <row r="2046">
          <cell r="F2046">
            <v>868.72500000000002</v>
          </cell>
          <cell r="G2046">
            <v>868.72500000000002</v>
          </cell>
        </row>
        <row r="2048">
          <cell r="A2048" t="str">
            <v>B</v>
          </cell>
          <cell r="B2048" t="str">
            <v>LABOUR</v>
          </cell>
          <cell r="C2048" t="str">
            <v>SQM</v>
          </cell>
          <cell r="D2048">
            <v>10</v>
          </cell>
          <cell r="E2048">
            <v>0</v>
          </cell>
          <cell r="F2048">
            <v>0</v>
          </cell>
          <cell r="G2048">
            <v>0</v>
          </cell>
        </row>
        <row r="2049">
          <cell r="G2049">
            <v>868.72500000000002</v>
          </cell>
        </row>
        <row r="2051">
          <cell r="A2051" t="str">
            <v>C</v>
          </cell>
          <cell r="B2051" t="str">
            <v>Add for water &amp; electrical charges</v>
          </cell>
          <cell r="D2051">
            <v>868.72500000000002</v>
          </cell>
          <cell r="E2051">
            <v>0.01</v>
          </cell>
          <cell r="F2051">
            <v>8.6872500000000006</v>
          </cell>
          <cell r="G2051">
            <v>8.6872500000000006</v>
          </cell>
        </row>
        <row r="2053">
          <cell r="A2053" t="str">
            <v>D</v>
          </cell>
          <cell r="B2053" t="str">
            <v>Add for tools and plants</v>
          </cell>
          <cell r="D2053">
            <v>868.72500000000002</v>
          </cell>
          <cell r="E2053">
            <v>0.03</v>
          </cell>
          <cell r="F2053">
            <v>26.06175</v>
          </cell>
          <cell r="G2053">
            <v>26.06175</v>
          </cell>
        </row>
        <row r="2054">
          <cell r="G2054">
            <v>903.47399999999993</v>
          </cell>
        </row>
        <row r="2056">
          <cell r="A2056" t="str">
            <v>E</v>
          </cell>
          <cell r="B2056" t="str">
            <v>Add contractor's profit</v>
          </cell>
          <cell r="D2056">
            <v>903.47399999999993</v>
          </cell>
          <cell r="E2056">
            <v>0.15</v>
          </cell>
          <cell r="F2056">
            <v>135.52109999999999</v>
          </cell>
          <cell r="G2056">
            <v>135.52109999999999</v>
          </cell>
        </row>
        <row r="2057">
          <cell r="G2057">
            <v>1038.9950999999999</v>
          </cell>
        </row>
        <row r="2059">
          <cell r="B2059" t="str">
            <v>Rate per Sqm</v>
          </cell>
          <cell r="D2059">
            <v>1038.9950999999999</v>
          </cell>
          <cell r="E2059">
            <v>10</v>
          </cell>
          <cell r="F2059">
            <v>103.89950999999999</v>
          </cell>
          <cell r="G2059">
            <v>103.89950999999999</v>
          </cell>
        </row>
        <row r="2062">
          <cell r="A2062">
            <v>53</v>
          </cell>
          <cell r="B2062" t="str">
            <v>MARBLE MOSAIC TILES FLOORING</v>
          </cell>
          <cell r="E2062" t="str">
            <v>QTY -</v>
          </cell>
          <cell r="F2062">
            <v>10</v>
          </cell>
          <cell r="G2062" t="str">
            <v>SQM</v>
          </cell>
        </row>
        <row r="2063">
          <cell r="B2063" t="str">
            <v>(BEDDED ON LIME MORTAR)</v>
          </cell>
        </row>
        <row r="2065">
          <cell r="A2065" t="str">
            <v>A</v>
          </cell>
          <cell r="B2065" t="str">
            <v xml:space="preserve">MATERIAL </v>
          </cell>
        </row>
        <row r="2067">
          <cell r="B2067" t="str">
            <v>Marble Mosaic tile</v>
          </cell>
          <cell r="C2067" t="str">
            <v>Sqm</v>
          </cell>
          <cell r="D2067">
            <v>10.5</v>
          </cell>
          <cell r="E2067">
            <v>1075</v>
          </cell>
          <cell r="F2067">
            <v>11287.5</v>
          </cell>
        </row>
        <row r="2068">
          <cell r="B2068" t="str">
            <v xml:space="preserve">Cement </v>
          </cell>
          <cell r="C2068" t="str">
            <v>Bag</v>
          </cell>
          <cell r="D2068">
            <v>1.3</v>
          </cell>
          <cell r="E2068">
            <v>150</v>
          </cell>
          <cell r="F2068">
            <v>195</v>
          </cell>
        </row>
        <row r="2069">
          <cell r="B2069" t="str">
            <v xml:space="preserve">White Cement </v>
          </cell>
          <cell r="C2069" t="str">
            <v>Bag</v>
          </cell>
          <cell r="D2069">
            <v>2.53E-2</v>
          </cell>
          <cell r="E2069">
            <v>150</v>
          </cell>
          <cell r="F2069">
            <v>3.7949999999999999</v>
          </cell>
        </row>
        <row r="2070">
          <cell r="B2070" t="str">
            <v>Lime</v>
          </cell>
          <cell r="C2070" t="str">
            <v>Kg</v>
          </cell>
          <cell r="D2070">
            <v>90.88</v>
          </cell>
          <cell r="E2070">
            <v>650</v>
          </cell>
          <cell r="F2070">
            <v>59072</v>
          </cell>
        </row>
        <row r="2071">
          <cell r="B2071" t="str">
            <v>Sand</v>
          </cell>
          <cell r="C2071" t="str">
            <v>Cum</v>
          </cell>
          <cell r="D2071">
            <v>0.28499999999999998</v>
          </cell>
          <cell r="E2071">
            <v>325</v>
          </cell>
          <cell r="F2071">
            <v>92.624999999999986</v>
          </cell>
        </row>
        <row r="2072">
          <cell r="B2072" t="str">
            <v>Quartz</v>
          </cell>
          <cell r="C2072" t="str">
            <v>Cum</v>
          </cell>
          <cell r="D2072">
            <v>4.5999999999999999E-3</v>
          </cell>
          <cell r="E2072">
            <v>0</v>
          </cell>
          <cell r="F2072">
            <v>0</v>
          </cell>
        </row>
        <row r="2073">
          <cell r="F2073">
            <v>70650.92</v>
          </cell>
          <cell r="G2073">
            <v>70650.92</v>
          </cell>
        </row>
        <row r="2075">
          <cell r="A2075" t="str">
            <v>B</v>
          </cell>
          <cell r="B2075" t="str">
            <v>LABOUR</v>
          </cell>
          <cell r="C2075" t="str">
            <v>Sqm</v>
          </cell>
          <cell r="D2075">
            <v>10</v>
          </cell>
          <cell r="E2075">
            <v>0</v>
          </cell>
          <cell r="F2075">
            <v>0</v>
          </cell>
          <cell r="G2075">
            <v>0</v>
          </cell>
        </row>
        <row r="2076">
          <cell r="G2076">
            <v>70650.92</v>
          </cell>
        </row>
        <row r="2078">
          <cell r="A2078" t="str">
            <v>C</v>
          </cell>
          <cell r="B2078" t="str">
            <v>Add for water &amp; electrical charges</v>
          </cell>
          <cell r="D2078">
            <v>70650.92</v>
          </cell>
          <cell r="E2078">
            <v>0.01</v>
          </cell>
          <cell r="F2078">
            <v>706.50919999999996</v>
          </cell>
          <cell r="G2078">
            <v>706.50919999999996</v>
          </cell>
        </row>
        <row r="2080">
          <cell r="A2080" t="str">
            <v>D</v>
          </cell>
          <cell r="B2080" t="str">
            <v>Add for tools and plants</v>
          </cell>
          <cell r="D2080">
            <v>70650.92</v>
          </cell>
          <cell r="E2080">
            <v>0.03</v>
          </cell>
          <cell r="F2080">
            <v>2119.5275999999999</v>
          </cell>
          <cell r="G2080">
            <v>2119.5275999999999</v>
          </cell>
        </row>
        <row r="2081">
          <cell r="G2081">
            <v>73476.9568</v>
          </cell>
        </row>
        <row r="2083">
          <cell r="A2083" t="str">
            <v>E</v>
          </cell>
          <cell r="B2083" t="str">
            <v>Add contractor's profit</v>
          </cell>
          <cell r="D2083">
            <v>73476.9568</v>
          </cell>
          <cell r="E2083">
            <v>0.15</v>
          </cell>
          <cell r="F2083">
            <v>11021.543519999999</v>
          </cell>
          <cell r="G2083">
            <v>11021.543519999999</v>
          </cell>
        </row>
        <row r="2084">
          <cell r="G2084">
            <v>84498.500319999992</v>
          </cell>
        </row>
        <row r="2086">
          <cell r="B2086" t="str">
            <v>Rate per Sqm</v>
          </cell>
          <cell r="D2086">
            <v>84498.500319999992</v>
          </cell>
          <cell r="E2086">
            <v>10</v>
          </cell>
          <cell r="F2086">
            <v>8449.8500319999985</v>
          </cell>
          <cell r="G2086">
            <v>8449.8500319999985</v>
          </cell>
        </row>
        <row r="2089">
          <cell r="A2089">
            <v>54</v>
          </cell>
          <cell r="B2089" t="str">
            <v>MARBLE MOSAIC TILES FLOORING</v>
          </cell>
          <cell r="E2089" t="str">
            <v>QTY -</v>
          </cell>
          <cell r="F2089">
            <v>10</v>
          </cell>
          <cell r="G2089" t="str">
            <v>SQM</v>
          </cell>
        </row>
        <row r="2090">
          <cell r="B2090" t="str">
            <v>(BEDDED ON CEMENT MORTAR)</v>
          </cell>
        </row>
        <row r="2092">
          <cell r="A2092" t="str">
            <v>A</v>
          </cell>
          <cell r="B2092" t="str">
            <v xml:space="preserve">MATERIAL </v>
          </cell>
        </row>
        <row r="2094">
          <cell r="B2094" t="str">
            <v>Marble Mosaic tile</v>
          </cell>
          <cell r="C2094" t="str">
            <v>Sqm</v>
          </cell>
          <cell r="D2094">
            <v>10.5</v>
          </cell>
          <cell r="E2094">
            <v>1075</v>
          </cell>
          <cell r="F2094">
            <v>11287.5</v>
          </cell>
        </row>
        <row r="2095">
          <cell r="B2095" t="str">
            <v xml:space="preserve">Cement </v>
          </cell>
          <cell r="C2095" t="str">
            <v>Bag</v>
          </cell>
          <cell r="D2095">
            <v>2.6779999999999999</v>
          </cell>
          <cell r="E2095">
            <v>150</v>
          </cell>
          <cell r="F2095">
            <v>401.7</v>
          </cell>
        </row>
        <row r="2096">
          <cell r="B2096" t="str">
            <v xml:space="preserve">White Cement </v>
          </cell>
          <cell r="C2096" t="str">
            <v>Bag</v>
          </cell>
          <cell r="D2096">
            <v>2.53E-2</v>
          </cell>
          <cell r="E2096">
            <v>150</v>
          </cell>
          <cell r="F2096">
            <v>3.7949999999999999</v>
          </cell>
        </row>
        <row r="2097">
          <cell r="B2097" t="str">
            <v>Sand</v>
          </cell>
          <cell r="C2097" t="str">
            <v>Cum</v>
          </cell>
          <cell r="D2097">
            <v>0.307</v>
          </cell>
          <cell r="E2097">
            <v>325</v>
          </cell>
          <cell r="F2097">
            <v>99.774999999999991</v>
          </cell>
        </row>
        <row r="2098">
          <cell r="B2098" t="str">
            <v>Quartz</v>
          </cell>
          <cell r="C2098" t="str">
            <v>Cum</v>
          </cell>
          <cell r="D2098">
            <v>4.5999999999999999E-3</v>
          </cell>
          <cell r="E2098">
            <v>0</v>
          </cell>
          <cell r="F2098">
            <v>0</v>
          </cell>
        </row>
        <row r="2099">
          <cell r="F2099">
            <v>11792.77</v>
          </cell>
          <cell r="G2099">
            <v>11792.77</v>
          </cell>
        </row>
        <row r="2101">
          <cell r="A2101" t="str">
            <v>B</v>
          </cell>
          <cell r="B2101" t="str">
            <v>LABOUR</v>
          </cell>
          <cell r="C2101" t="str">
            <v>Sqm</v>
          </cell>
          <cell r="D2101">
            <v>10</v>
          </cell>
          <cell r="E2101">
            <v>0</v>
          </cell>
          <cell r="F2101">
            <v>0</v>
          </cell>
          <cell r="G2101">
            <v>0</v>
          </cell>
        </row>
        <row r="2102">
          <cell r="G2102">
            <v>11792.77</v>
          </cell>
        </row>
        <row r="2104">
          <cell r="A2104" t="str">
            <v>C</v>
          </cell>
          <cell r="B2104" t="str">
            <v>Add for water &amp; electrical charges</v>
          </cell>
          <cell r="D2104">
            <v>11792.77</v>
          </cell>
          <cell r="E2104">
            <v>0.01</v>
          </cell>
          <cell r="F2104">
            <v>117.9277</v>
          </cell>
          <cell r="G2104">
            <v>117.9277</v>
          </cell>
        </row>
        <row r="2106">
          <cell r="A2106" t="str">
            <v>D</v>
          </cell>
          <cell r="B2106" t="str">
            <v>Add for tools and plants</v>
          </cell>
          <cell r="D2106">
            <v>11792.77</v>
          </cell>
          <cell r="E2106">
            <v>0.03</v>
          </cell>
          <cell r="F2106">
            <v>353.78309999999999</v>
          </cell>
          <cell r="G2106">
            <v>353.78309999999999</v>
          </cell>
        </row>
        <row r="2107">
          <cell r="G2107">
            <v>12264.480800000001</v>
          </cell>
        </row>
        <row r="2109">
          <cell r="A2109" t="str">
            <v>E</v>
          </cell>
          <cell r="B2109" t="str">
            <v>Add contractor's profit</v>
          </cell>
          <cell r="D2109">
            <v>12264.480800000001</v>
          </cell>
          <cell r="E2109">
            <v>0.15</v>
          </cell>
          <cell r="F2109">
            <v>1839.6721200000002</v>
          </cell>
          <cell r="G2109">
            <v>1839.6721200000002</v>
          </cell>
        </row>
        <row r="2110">
          <cell r="G2110">
            <v>14104.15292</v>
          </cell>
        </row>
        <row r="2112">
          <cell r="B2112" t="str">
            <v>Rate per Sqm</v>
          </cell>
          <cell r="D2112">
            <v>14104.15292</v>
          </cell>
          <cell r="E2112">
            <v>10</v>
          </cell>
          <cell r="F2112">
            <v>1410.4152920000001</v>
          </cell>
          <cell r="G2112">
            <v>1410.4152920000001</v>
          </cell>
        </row>
        <row r="2115">
          <cell r="A2115">
            <v>55</v>
          </cell>
          <cell r="B2115" t="str">
            <v xml:space="preserve">MARBLE MOSAIC SKIRTING WHITE CEMENT BASED 100MM HIGH </v>
          </cell>
          <cell r="E2115" t="str">
            <v>QTY -</v>
          </cell>
          <cell r="F2115">
            <v>10</v>
          </cell>
          <cell r="G2115" t="str">
            <v>RMT</v>
          </cell>
        </row>
        <row r="2117">
          <cell r="A2117" t="str">
            <v>A</v>
          </cell>
          <cell r="B2117" t="str">
            <v xml:space="preserve">MATERIAL </v>
          </cell>
        </row>
        <row r="2119">
          <cell r="B2119" t="str">
            <v>Marble Mosaic tile</v>
          </cell>
          <cell r="C2119" t="str">
            <v>Rmt</v>
          </cell>
          <cell r="D2119">
            <v>10.5</v>
          </cell>
          <cell r="E2119">
            <v>0</v>
          </cell>
          <cell r="F2119">
            <v>0</v>
          </cell>
        </row>
        <row r="2120">
          <cell r="B2120" t="str">
            <v xml:space="preserve">Cement </v>
          </cell>
          <cell r="C2120" t="str">
            <v>Bag</v>
          </cell>
          <cell r="D2120">
            <v>0.23</v>
          </cell>
          <cell r="E2120">
            <v>150</v>
          </cell>
          <cell r="F2120">
            <v>34.5</v>
          </cell>
        </row>
        <row r="2121">
          <cell r="B2121" t="str">
            <v xml:space="preserve">White Cement </v>
          </cell>
          <cell r="C2121" t="str">
            <v>Bag</v>
          </cell>
          <cell r="D2121">
            <v>1.2999999999999999E-3</v>
          </cell>
          <cell r="E2121">
            <v>650</v>
          </cell>
          <cell r="F2121">
            <v>0.84499999999999997</v>
          </cell>
        </row>
        <row r="2122">
          <cell r="B2122" t="str">
            <v>Sand</v>
          </cell>
          <cell r="C2122" t="str">
            <v>Cum</v>
          </cell>
          <cell r="D2122">
            <v>2.1999999999999999E-2</v>
          </cell>
          <cell r="E2122">
            <v>325</v>
          </cell>
          <cell r="F2122">
            <v>7.1499999999999995</v>
          </cell>
        </row>
        <row r="2123">
          <cell r="B2123" t="str">
            <v>Quartz</v>
          </cell>
          <cell r="C2123" t="str">
            <v>Cum</v>
          </cell>
          <cell r="D2123">
            <v>2.4000000000000001E-4</v>
          </cell>
          <cell r="E2123">
            <v>0</v>
          </cell>
          <cell r="F2123">
            <v>0</v>
          </cell>
        </row>
        <row r="2124">
          <cell r="F2124">
            <v>42.494999999999997</v>
          </cell>
          <cell r="G2124">
            <v>42.494999999999997</v>
          </cell>
        </row>
        <row r="2126">
          <cell r="A2126" t="str">
            <v>B</v>
          </cell>
          <cell r="B2126" t="str">
            <v>LABOUR</v>
          </cell>
          <cell r="C2126" t="str">
            <v>Rmt</v>
          </cell>
          <cell r="D2126">
            <v>10</v>
          </cell>
          <cell r="E2126">
            <v>0</v>
          </cell>
          <cell r="F2126">
            <v>0</v>
          </cell>
          <cell r="G2126">
            <v>0</v>
          </cell>
        </row>
        <row r="2127">
          <cell r="G2127">
            <v>42.494999999999997</v>
          </cell>
        </row>
        <row r="2129">
          <cell r="A2129" t="str">
            <v>C</v>
          </cell>
          <cell r="B2129" t="str">
            <v>Add for water &amp; electrical charges</v>
          </cell>
          <cell r="D2129">
            <v>42.494999999999997</v>
          </cell>
          <cell r="E2129">
            <v>0.01</v>
          </cell>
          <cell r="F2129">
            <v>0.42494999999999999</v>
          </cell>
          <cell r="G2129">
            <v>0.42494999999999999</v>
          </cell>
        </row>
        <row r="2131">
          <cell r="A2131" t="str">
            <v>D</v>
          </cell>
          <cell r="B2131" t="str">
            <v>Add for tools and plants</v>
          </cell>
          <cell r="D2131">
            <v>42.494999999999997</v>
          </cell>
          <cell r="E2131">
            <v>0.03</v>
          </cell>
          <cell r="F2131">
            <v>1.2748499999999998</v>
          </cell>
          <cell r="G2131">
            <v>1.2748499999999998</v>
          </cell>
        </row>
        <row r="2132">
          <cell r="G2132">
            <v>44.194800000000001</v>
          </cell>
        </row>
        <row r="2134">
          <cell r="A2134" t="str">
            <v>E</v>
          </cell>
          <cell r="B2134" t="str">
            <v>Add contractor's profit</v>
          </cell>
          <cell r="D2134">
            <v>44.194800000000001</v>
          </cell>
          <cell r="E2134">
            <v>0.15</v>
          </cell>
          <cell r="F2134">
            <v>6.6292200000000001</v>
          </cell>
          <cell r="G2134">
            <v>6.6292200000000001</v>
          </cell>
        </row>
        <row r="2135">
          <cell r="G2135">
            <v>50.824020000000004</v>
          </cell>
        </row>
        <row r="2137">
          <cell r="B2137" t="str">
            <v>Rate per Rmt</v>
          </cell>
          <cell r="D2137">
            <v>50.824020000000004</v>
          </cell>
          <cell r="E2137">
            <v>10</v>
          </cell>
          <cell r="F2137">
            <v>5.0824020000000001</v>
          </cell>
          <cell r="G2137">
            <v>5.0824020000000001</v>
          </cell>
        </row>
        <row r="2140">
          <cell r="A2140">
            <v>56</v>
          </cell>
          <cell r="B2140" t="str">
            <v xml:space="preserve">MARBLE MOSAIC SKIRTING WHITE CEMENT BASED 150MM HIGH </v>
          </cell>
          <cell r="E2140" t="str">
            <v>QTY -</v>
          </cell>
          <cell r="F2140">
            <v>10</v>
          </cell>
          <cell r="G2140" t="str">
            <v>RMT</v>
          </cell>
        </row>
        <row r="2142">
          <cell r="A2142" t="str">
            <v>A</v>
          </cell>
          <cell r="B2142" t="str">
            <v xml:space="preserve">MATERIAL </v>
          </cell>
        </row>
        <row r="2144">
          <cell r="B2144" t="str">
            <v>Marble Mosaic tile</v>
          </cell>
          <cell r="C2144" t="str">
            <v>Rmt</v>
          </cell>
          <cell r="D2144">
            <v>10.5</v>
          </cell>
          <cell r="E2144">
            <v>0</v>
          </cell>
          <cell r="F2144">
            <v>0</v>
          </cell>
        </row>
        <row r="2145">
          <cell r="B2145" t="str">
            <v xml:space="preserve">Cement </v>
          </cell>
          <cell r="C2145" t="str">
            <v>Bag</v>
          </cell>
          <cell r="D2145">
            <v>0.34399999999999997</v>
          </cell>
          <cell r="E2145">
            <v>150</v>
          </cell>
          <cell r="F2145">
            <v>51.599999999999994</v>
          </cell>
        </row>
        <row r="2146">
          <cell r="B2146" t="str">
            <v xml:space="preserve">White Cement </v>
          </cell>
          <cell r="C2146" t="str">
            <v>Bag</v>
          </cell>
          <cell r="D2146">
            <v>1.9499999999999999E-3</v>
          </cell>
          <cell r="E2146">
            <v>650</v>
          </cell>
          <cell r="F2146">
            <v>1.2674999999999998</v>
          </cell>
        </row>
        <row r="2147">
          <cell r="B2147" t="str">
            <v>Sand</v>
          </cell>
          <cell r="C2147" t="str">
            <v>Cum</v>
          </cell>
          <cell r="D2147">
            <v>3.3000000000000002E-2</v>
          </cell>
          <cell r="E2147">
            <v>325</v>
          </cell>
          <cell r="F2147">
            <v>10.725</v>
          </cell>
        </row>
        <row r="2148">
          <cell r="B2148" t="str">
            <v>Quartz</v>
          </cell>
          <cell r="C2148" t="str">
            <v>Cum</v>
          </cell>
          <cell r="D2148">
            <v>3.5E-4</v>
          </cell>
          <cell r="E2148">
            <v>0</v>
          </cell>
          <cell r="F2148">
            <v>0</v>
          </cell>
        </row>
        <row r="2149">
          <cell r="F2149">
            <v>63.592499999999994</v>
          </cell>
          <cell r="G2149">
            <v>63.592499999999994</v>
          </cell>
        </row>
        <row r="2151">
          <cell r="A2151" t="str">
            <v>B</v>
          </cell>
          <cell r="B2151" t="str">
            <v>LABOUR</v>
          </cell>
          <cell r="C2151" t="str">
            <v>Rmt</v>
          </cell>
          <cell r="D2151">
            <v>10</v>
          </cell>
          <cell r="E2151">
            <v>0</v>
          </cell>
          <cell r="F2151">
            <v>0</v>
          </cell>
          <cell r="G2151">
            <v>0</v>
          </cell>
        </row>
        <row r="2152">
          <cell r="G2152">
            <v>63.592499999999994</v>
          </cell>
        </row>
        <row r="2154">
          <cell r="A2154" t="str">
            <v>C</v>
          </cell>
          <cell r="B2154" t="str">
            <v>Add for water &amp; electrical charges</v>
          </cell>
          <cell r="D2154">
            <v>63.592499999999994</v>
          </cell>
          <cell r="E2154">
            <v>0.01</v>
          </cell>
          <cell r="F2154">
            <v>0.63592499999999996</v>
          </cell>
          <cell r="G2154">
            <v>0.63592499999999996</v>
          </cell>
        </row>
        <row r="2156">
          <cell r="A2156" t="str">
            <v>D</v>
          </cell>
          <cell r="B2156" t="str">
            <v>Add for tools and plants</v>
          </cell>
          <cell r="D2156">
            <v>63.592499999999994</v>
          </cell>
          <cell r="E2156">
            <v>0.03</v>
          </cell>
          <cell r="F2156">
            <v>1.9077749999999998</v>
          </cell>
          <cell r="G2156">
            <v>1.9077749999999998</v>
          </cell>
        </row>
        <row r="2157">
          <cell r="G2157">
            <v>66.136199999999988</v>
          </cell>
        </row>
        <row r="2159">
          <cell r="A2159" t="str">
            <v>E</v>
          </cell>
          <cell r="B2159" t="str">
            <v>Add contractor's profit</v>
          </cell>
          <cell r="D2159">
            <v>66.136199999999988</v>
          </cell>
          <cell r="E2159">
            <v>0.15</v>
          </cell>
          <cell r="F2159">
            <v>9.9204299999999979</v>
          </cell>
          <cell r="G2159">
            <v>9.9204299999999979</v>
          </cell>
        </row>
        <row r="2160">
          <cell r="G2160">
            <v>76.056629999999984</v>
          </cell>
        </row>
        <row r="2162">
          <cell r="B2162" t="str">
            <v>Rate per Rmt</v>
          </cell>
          <cell r="D2162">
            <v>76.056629999999984</v>
          </cell>
          <cell r="E2162">
            <v>10</v>
          </cell>
          <cell r="F2162">
            <v>7.6056629999999981</v>
          </cell>
          <cell r="G2162">
            <v>7.6056629999999981</v>
          </cell>
        </row>
        <row r="2165">
          <cell r="A2165">
            <v>57</v>
          </cell>
          <cell r="B2165" t="str">
            <v>COMPOSITE FLOORING GRANITE (75%)+MARBLE (25%)</v>
          </cell>
          <cell r="E2165" t="str">
            <v>QTY -</v>
          </cell>
          <cell r="F2165">
            <v>10</v>
          </cell>
          <cell r="G2165" t="str">
            <v>SQM</v>
          </cell>
        </row>
        <row r="2167">
          <cell r="A2167" t="str">
            <v>A</v>
          </cell>
          <cell r="B2167" t="str">
            <v xml:space="preserve">MATERIAL </v>
          </cell>
        </row>
        <row r="2169">
          <cell r="B2169" t="str">
            <v>Granite</v>
          </cell>
          <cell r="C2169" t="str">
            <v>Sqm</v>
          </cell>
          <cell r="D2169">
            <v>8.25</v>
          </cell>
          <cell r="E2169">
            <v>1615</v>
          </cell>
          <cell r="F2169">
            <v>13323.75</v>
          </cell>
        </row>
        <row r="2170">
          <cell r="B2170" t="str">
            <v>Marble</v>
          </cell>
          <cell r="C2170" t="str">
            <v>Sqm</v>
          </cell>
          <cell r="D2170">
            <v>2.75</v>
          </cell>
          <cell r="E2170">
            <v>1075</v>
          </cell>
          <cell r="F2170">
            <v>2956.25</v>
          </cell>
        </row>
        <row r="2171">
          <cell r="B2171" t="str">
            <v>Cement</v>
          </cell>
          <cell r="C2171" t="str">
            <v>Bag</v>
          </cell>
          <cell r="D2171">
            <v>2.68</v>
          </cell>
          <cell r="E2171">
            <v>150</v>
          </cell>
          <cell r="F2171">
            <v>402</v>
          </cell>
        </row>
        <row r="2172">
          <cell r="B2172" t="str">
            <v xml:space="preserve">White Cement </v>
          </cell>
          <cell r="C2172" t="str">
            <v>Bag</v>
          </cell>
          <cell r="D2172">
            <v>0.22900000000000001</v>
          </cell>
          <cell r="E2172">
            <v>650</v>
          </cell>
          <cell r="F2172">
            <v>148.85</v>
          </cell>
        </row>
        <row r="2173">
          <cell r="B2173" t="str">
            <v>Sand</v>
          </cell>
          <cell r="C2173" t="str">
            <v>Cum</v>
          </cell>
          <cell r="D2173">
            <v>0.35399999999999998</v>
          </cell>
          <cell r="E2173">
            <v>325</v>
          </cell>
          <cell r="F2173">
            <v>115.05</v>
          </cell>
        </row>
        <row r="2174">
          <cell r="F2174">
            <v>16945.899999999998</v>
          </cell>
          <cell r="G2174">
            <v>16945.899999999998</v>
          </cell>
        </row>
        <row r="2176">
          <cell r="A2176" t="str">
            <v>B</v>
          </cell>
          <cell r="B2176" t="str">
            <v>LABOUR</v>
          </cell>
          <cell r="C2176" t="str">
            <v>Sqm</v>
          </cell>
          <cell r="D2176">
            <v>10</v>
          </cell>
          <cell r="E2176">
            <v>0</v>
          </cell>
          <cell r="F2176">
            <v>0</v>
          </cell>
          <cell r="G2176">
            <v>0</v>
          </cell>
        </row>
        <row r="2177">
          <cell r="G2177">
            <v>16945.899999999998</v>
          </cell>
        </row>
        <row r="2179">
          <cell r="A2179" t="str">
            <v>C</v>
          </cell>
          <cell r="B2179" t="str">
            <v>Add for water &amp; electrical charges</v>
          </cell>
          <cell r="D2179">
            <v>16945.899999999998</v>
          </cell>
          <cell r="E2179">
            <v>0.01</v>
          </cell>
          <cell r="F2179">
            <v>169.45899999999997</v>
          </cell>
          <cell r="G2179">
            <v>169.45899999999997</v>
          </cell>
        </row>
        <row r="2181">
          <cell r="A2181" t="str">
            <v>D</v>
          </cell>
          <cell r="B2181" t="str">
            <v>Add for tools and plants</v>
          </cell>
          <cell r="D2181">
            <v>16945.899999999998</v>
          </cell>
          <cell r="E2181">
            <v>0.03</v>
          </cell>
          <cell r="F2181">
            <v>508.3769999999999</v>
          </cell>
          <cell r="G2181">
            <v>508.3769999999999</v>
          </cell>
        </row>
        <row r="2182">
          <cell r="G2182">
            <v>17623.735999999997</v>
          </cell>
        </row>
        <row r="2184">
          <cell r="A2184" t="str">
            <v>E</v>
          </cell>
          <cell r="B2184" t="str">
            <v>Add contractor's profit</v>
          </cell>
          <cell r="D2184">
            <v>17623.735999999997</v>
          </cell>
          <cell r="E2184">
            <v>0.15</v>
          </cell>
          <cell r="F2184">
            <v>2643.5603999999994</v>
          </cell>
          <cell r="G2184">
            <v>2643.5603999999994</v>
          </cell>
        </row>
        <row r="2185">
          <cell r="G2185">
            <v>20267.296399999996</v>
          </cell>
        </row>
        <row r="2187">
          <cell r="B2187" t="str">
            <v>Rate per Sqm</v>
          </cell>
          <cell r="D2187">
            <v>20267.296399999996</v>
          </cell>
          <cell r="E2187">
            <v>10</v>
          </cell>
          <cell r="F2187">
            <v>2026.7296399999996</v>
          </cell>
          <cell r="G2187">
            <v>2026.7296399999996</v>
          </cell>
        </row>
        <row r="2190">
          <cell r="A2190">
            <v>58</v>
          </cell>
          <cell r="B2190" t="str">
            <v xml:space="preserve">COMPOSITE CLADDING GRANITE (75%)+MARBLE (25%) </v>
          </cell>
          <cell r="E2190" t="str">
            <v>QTY -</v>
          </cell>
          <cell r="F2190">
            <v>10</v>
          </cell>
          <cell r="G2190" t="str">
            <v>SQM</v>
          </cell>
        </row>
        <row r="2192">
          <cell r="A2192" t="str">
            <v>A</v>
          </cell>
          <cell r="B2192" t="str">
            <v>MATERIAL</v>
          </cell>
        </row>
        <row r="2194">
          <cell r="B2194" t="str">
            <v>Marble</v>
          </cell>
          <cell r="C2194" t="str">
            <v>Sqm</v>
          </cell>
          <cell r="D2194">
            <v>2.75</v>
          </cell>
          <cell r="E2194">
            <v>1075</v>
          </cell>
          <cell r="F2194">
            <v>2956.25</v>
          </cell>
        </row>
        <row r="2195">
          <cell r="B2195" t="str">
            <v>Granite</v>
          </cell>
          <cell r="C2195" t="str">
            <v>Sqm</v>
          </cell>
          <cell r="D2195">
            <v>8.25</v>
          </cell>
          <cell r="E2195">
            <v>1615</v>
          </cell>
          <cell r="F2195">
            <v>13323.75</v>
          </cell>
        </row>
        <row r="2196">
          <cell r="B2196" t="str">
            <v>Cement</v>
          </cell>
          <cell r="C2196" t="str">
            <v>Bag</v>
          </cell>
          <cell r="D2196">
            <v>2.0489999999999999</v>
          </cell>
          <cell r="E2196">
            <v>150</v>
          </cell>
          <cell r="F2196">
            <v>307.34999999999997</v>
          </cell>
        </row>
        <row r="2197">
          <cell r="B2197" t="str">
            <v>White cement</v>
          </cell>
          <cell r="C2197" t="str">
            <v>Bag</v>
          </cell>
          <cell r="D2197">
            <v>0.26600000000000001</v>
          </cell>
          <cell r="E2197">
            <v>650</v>
          </cell>
          <cell r="F2197">
            <v>172.9</v>
          </cell>
        </row>
        <row r="2198">
          <cell r="B2198" t="str">
            <v>Sand</v>
          </cell>
          <cell r="C2198" t="str">
            <v>Cum</v>
          </cell>
          <cell r="D2198">
            <v>0.221</v>
          </cell>
          <cell r="E2198">
            <v>325</v>
          </cell>
          <cell r="F2198">
            <v>71.825000000000003</v>
          </cell>
        </row>
        <row r="2199">
          <cell r="B2199" t="str">
            <v>Add pins, clamps, dowels etc</v>
          </cell>
          <cell r="C2199" t="str">
            <v>L.s</v>
          </cell>
        </row>
        <row r="2200">
          <cell r="F2200">
            <v>16832.075000000001</v>
          </cell>
          <cell r="G2200">
            <v>16832.075000000001</v>
          </cell>
        </row>
        <row r="2202">
          <cell r="A2202" t="str">
            <v>B</v>
          </cell>
          <cell r="B2202" t="str">
            <v>LABOUR</v>
          </cell>
          <cell r="C2202" t="str">
            <v>Sqm</v>
          </cell>
          <cell r="D2202">
            <v>10</v>
          </cell>
          <cell r="E2202">
            <v>0</v>
          </cell>
          <cell r="F2202">
            <v>0</v>
          </cell>
          <cell r="G2202">
            <v>0</v>
          </cell>
        </row>
        <row r="2203">
          <cell r="G2203">
            <v>16832.075000000001</v>
          </cell>
        </row>
        <row r="2205">
          <cell r="A2205" t="str">
            <v>C</v>
          </cell>
          <cell r="B2205" t="str">
            <v>Add for water &amp; electrical charges</v>
          </cell>
          <cell r="D2205">
            <v>16832.075000000001</v>
          </cell>
          <cell r="E2205">
            <v>0.01</v>
          </cell>
          <cell r="F2205">
            <v>168.32075</v>
          </cell>
          <cell r="G2205">
            <v>168.32075</v>
          </cell>
        </row>
        <row r="2207">
          <cell r="A2207" t="str">
            <v>D</v>
          </cell>
          <cell r="B2207" t="str">
            <v>Add for tools and plants</v>
          </cell>
          <cell r="D2207">
            <v>16832.075000000001</v>
          </cell>
          <cell r="E2207">
            <v>0.03</v>
          </cell>
          <cell r="F2207">
            <v>504.96224999999998</v>
          </cell>
          <cell r="G2207">
            <v>504.96224999999998</v>
          </cell>
        </row>
        <row r="2208">
          <cell r="G2208">
            <v>17505.358</v>
          </cell>
        </row>
        <row r="2210">
          <cell r="A2210" t="str">
            <v>E</v>
          </cell>
          <cell r="B2210" t="str">
            <v>Add contractor's profit</v>
          </cell>
          <cell r="D2210">
            <v>17505.358</v>
          </cell>
          <cell r="E2210">
            <v>0.15</v>
          </cell>
          <cell r="F2210">
            <v>2625.8036999999999</v>
          </cell>
          <cell r="G2210">
            <v>2625.8036999999999</v>
          </cell>
        </row>
        <row r="2211">
          <cell r="G2211">
            <v>20131.161700000001</v>
          </cell>
        </row>
        <row r="2213">
          <cell r="B2213" t="str">
            <v>Rate per Sqm</v>
          </cell>
          <cell r="D2213">
            <v>20131.161700000001</v>
          </cell>
          <cell r="E2213">
            <v>10</v>
          </cell>
          <cell r="F2213">
            <v>2013.11617</v>
          </cell>
          <cell r="G2213">
            <v>2013.11617</v>
          </cell>
        </row>
        <row r="2216">
          <cell r="A2216">
            <v>59</v>
          </cell>
          <cell r="B2216" t="str">
            <v>RCC KITCHEN PLATFORM WITH GRANITE TOP(19MM) M20</v>
          </cell>
          <cell r="F2216" t="str">
            <v>QTY -</v>
          </cell>
          <cell r="G2216">
            <v>5</v>
          </cell>
          <cell r="H2216" t="str">
            <v>RMT</v>
          </cell>
        </row>
        <row r="2218">
          <cell r="A2218" t="str">
            <v>A</v>
          </cell>
          <cell r="B2218" t="str">
            <v xml:space="preserve">MATERIAL </v>
          </cell>
        </row>
        <row r="2220">
          <cell r="B2220" t="str">
            <v>Granite 19mm thk</v>
          </cell>
          <cell r="C2220" t="str">
            <v>Sqm</v>
          </cell>
          <cell r="D2220">
            <v>3.472</v>
          </cell>
          <cell r="E2220">
            <v>1185</v>
          </cell>
          <cell r="F2220">
            <v>4114.32</v>
          </cell>
        </row>
        <row r="2221">
          <cell r="B2221" t="str">
            <v>Granite facia 12mm thk</v>
          </cell>
          <cell r="C2221" t="str">
            <v>Rmt</v>
          </cell>
          <cell r="D2221">
            <v>5.25</v>
          </cell>
          <cell r="E2221">
            <v>1185</v>
          </cell>
          <cell r="F2221">
            <v>6221.25</v>
          </cell>
        </row>
        <row r="2222">
          <cell r="B2222" t="str">
            <v>Cement (Grey)</v>
          </cell>
          <cell r="C2222" t="str">
            <v>Bag</v>
          </cell>
          <cell r="D2222">
            <v>3.762</v>
          </cell>
          <cell r="E2222">
            <v>150</v>
          </cell>
          <cell r="F2222">
            <v>564.29999999999995</v>
          </cell>
        </row>
        <row r="2223">
          <cell r="B2223" t="str">
            <v>Sand</v>
          </cell>
          <cell r="C2223" t="str">
            <v>Cum</v>
          </cell>
          <cell r="D2223">
            <v>0.307</v>
          </cell>
          <cell r="E2223">
            <v>650</v>
          </cell>
          <cell r="F2223">
            <v>199.54999999999998</v>
          </cell>
        </row>
        <row r="2224">
          <cell r="B2224" t="str">
            <v>Aggregate</v>
          </cell>
          <cell r="C2224" t="str">
            <v>Cum</v>
          </cell>
          <cell r="D2224">
            <v>0.38500000000000001</v>
          </cell>
          <cell r="E2224">
            <v>500</v>
          </cell>
          <cell r="F2224">
            <v>192.5</v>
          </cell>
        </row>
        <row r="2225">
          <cell r="B2225" t="str">
            <v>Steel</v>
          </cell>
          <cell r="C2225" t="str">
            <v>Kg</v>
          </cell>
          <cell r="D2225">
            <v>22.66</v>
          </cell>
        </row>
        <row r="2226">
          <cell r="B2226" t="str">
            <v>Shuttering</v>
          </cell>
          <cell r="C2226" t="str">
            <v>Sqm</v>
          </cell>
          <cell r="D2226">
            <v>3.1560000000000001</v>
          </cell>
        </row>
        <row r="2227">
          <cell r="B2227" t="str">
            <v>Add for pins,clamps &amp; dowels</v>
          </cell>
          <cell r="C2227" t="str">
            <v>L.S</v>
          </cell>
          <cell r="F2227">
            <v>100</v>
          </cell>
        </row>
        <row r="2228">
          <cell r="F2228">
            <v>11391.919999999998</v>
          </cell>
          <cell r="G2228">
            <v>11391.919999999998</v>
          </cell>
        </row>
        <row r="2230">
          <cell r="A2230" t="str">
            <v>B</v>
          </cell>
          <cell r="B2230" t="str">
            <v>LABOUR</v>
          </cell>
          <cell r="C2230" t="str">
            <v>Rmt</v>
          </cell>
          <cell r="D2230">
            <v>5</v>
          </cell>
          <cell r="E2230">
            <v>0</v>
          </cell>
          <cell r="F2230">
            <v>0</v>
          </cell>
          <cell r="G2230">
            <v>0</v>
          </cell>
        </row>
        <row r="2231">
          <cell r="G2231">
            <v>11391.919999999998</v>
          </cell>
        </row>
        <row r="2233">
          <cell r="A2233" t="str">
            <v>C</v>
          </cell>
          <cell r="B2233" t="str">
            <v>Add for water &amp; electrical charges</v>
          </cell>
          <cell r="D2233">
            <v>11391.919999999998</v>
          </cell>
          <cell r="E2233">
            <v>0.01</v>
          </cell>
          <cell r="F2233">
            <v>113.91919999999999</v>
          </cell>
          <cell r="G2233">
            <v>113.91919999999999</v>
          </cell>
        </row>
        <row r="2235">
          <cell r="A2235" t="str">
            <v>D</v>
          </cell>
          <cell r="B2235" t="str">
            <v>Add for tools and plants</v>
          </cell>
          <cell r="D2235">
            <v>11391.919999999998</v>
          </cell>
          <cell r="E2235">
            <v>0.03</v>
          </cell>
          <cell r="F2235">
            <v>341.75759999999991</v>
          </cell>
          <cell r="G2235">
            <v>341.75759999999991</v>
          </cell>
        </row>
        <row r="2236">
          <cell r="G2236">
            <v>11847.596799999999</v>
          </cell>
        </row>
        <row r="2238">
          <cell r="A2238" t="str">
            <v>E</v>
          </cell>
          <cell r="B2238" t="str">
            <v>Add contractor's profit</v>
          </cell>
          <cell r="D2238">
            <v>11847.596799999999</v>
          </cell>
          <cell r="E2238">
            <v>0.15</v>
          </cell>
          <cell r="F2238">
            <v>1777.1395199999999</v>
          </cell>
          <cell r="G2238">
            <v>1777.1395199999999</v>
          </cell>
        </row>
        <row r="2239">
          <cell r="G2239">
            <v>13624.73632</v>
          </cell>
        </row>
        <row r="2241">
          <cell r="B2241" t="str">
            <v>Rate per Rmt</v>
          </cell>
          <cell r="D2241">
            <v>13624.73632</v>
          </cell>
          <cell r="E2241">
            <v>5</v>
          </cell>
          <cell r="F2241">
            <v>2724.9472639999999</v>
          </cell>
          <cell r="G2241">
            <v>2724.9472639999999</v>
          </cell>
        </row>
        <row r="2244">
          <cell r="A2244">
            <v>60</v>
          </cell>
          <cell r="B2244" t="str">
            <v>GRANITE KITCHEN PLATFORM 600MM WIDE WITH KUDDAPAH SHELF</v>
          </cell>
          <cell r="F2244" t="str">
            <v>QTY -</v>
          </cell>
          <cell r="G2244">
            <v>5</v>
          </cell>
          <cell r="H2244" t="str">
            <v>RMT</v>
          </cell>
        </row>
        <row r="2246">
          <cell r="A2246" t="str">
            <v>A</v>
          </cell>
          <cell r="B2246" t="str">
            <v xml:space="preserve">MATERIAL </v>
          </cell>
        </row>
        <row r="2248">
          <cell r="B2248" t="str">
            <v>Granite 19mm thk</v>
          </cell>
          <cell r="C2248" t="str">
            <v>Sqm</v>
          </cell>
          <cell r="D2248">
            <v>3.472</v>
          </cell>
          <cell r="E2248">
            <v>1185</v>
          </cell>
          <cell r="F2248">
            <v>4114.32</v>
          </cell>
        </row>
        <row r="2249">
          <cell r="B2249" t="str">
            <v>Kuddapah 40mm thk</v>
          </cell>
          <cell r="C2249" t="str">
            <v>Sqm</v>
          </cell>
          <cell r="D2249">
            <v>6.67</v>
          </cell>
          <cell r="E2249">
            <v>200</v>
          </cell>
          <cell r="F2249">
            <v>1334</v>
          </cell>
        </row>
        <row r="2250">
          <cell r="B2250" t="str">
            <v>Kuddapah 57mm thk</v>
          </cell>
          <cell r="C2250" t="str">
            <v>Sqm</v>
          </cell>
          <cell r="D2250">
            <v>2.024</v>
          </cell>
          <cell r="E2250">
            <v>140</v>
          </cell>
          <cell r="F2250">
            <v>283.36</v>
          </cell>
        </row>
        <row r="2251">
          <cell r="B2251" t="str">
            <v>Granite facia  (100mm wide)</v>
          </cell>
          <cell r="C2251" t="str">
            <v>Rmt</v>
          </cell>
          <cell r="D2251">
            <v>5.25</v>
          </cell>
          <cell r="E2251">
            <v>118.5</v>
          </cell>
          <cell r="F2251">
            <v>622.125</v>
          </cell>
        </row>
        <row r="2252">
          <cell r="B2252" t="str">
            <v>Cement (Grey)</v>
          </cell>
          <cell r="C2252" t="str">
            <v>Bag</v>
          </cell>
          <cell r="D2252">
            <v>0.625</v>
          </cell>
          <cell r="E2252">
            <v>150</v>
          </cell>
          <cell r="F2252">
            <v>93.75</v>
          </cell>
        </row>
        <row r="2253">
          <cell r="B2253" t="str">
            <v>Sand</v>
          </cell>
          <cell r="C2253" t="str">
            <v>Cum</v>
          </cell>
          <cell r="D2253">
            <v>0.14000000000000001</v>
          </cell>
          <cell r="E2253">
            <v>650</v>
          </cell>
          <cell r="F2253">
            <v>91.000000000000014</v>
          </cell>
        </row>
        <row r="2254">
          <cell r="B2254" t="str">
            <v>Add for pins,clamps &amp; dowels</v>
          </cell>
          <cell r="C2254" t="str">
            <v>L.S</v>
          </cell>
          <cell r="F2254">
            <v>100</v>
          </cell>
        </row>
        <row r="2255">
          <cell r="F2255">
            <v>6638.5549999999994</v>
          </cell>
          <cell r="G2255">
            <v>6638.5549999999994</v>
          </cell>
        </row>
        <row r="2257">
          <cell r="A2257" t="str">
            <v>B</v>
          </cell>
          <cell r="B2257" t="str">
            <v>LABOUR</v>
          </cell>
          <cell r="C2257" t="str">
            <v>Rmt</v>
          </cell>
          <cell r="D2257">
            <v>5</v>
          </cell>
          <cell r="E2257">
            <v>400</v>
          </cell>
          <cell r="F2257">
            <v>2000</v>
          </cell>
          <cell r="G2257">
            <v>2000</v>
          </cell>
        </row>
        <row r="2258">
          <cell r="G2258">
            <v>8638.5550000000003</v>
          </cell>
        </row>
        <row r="2260">
          <cell r="A2260" t="str">
            <v>C</v>
          </cell>
          <cell r="B2260" t="str">
            <v>Add for water &amp; electrical charges</v>
          </cell>
          <cell r="D2260">
            <v>8638.5550000000003</v>
          </cell>
          <cell r="E2260">
            <v>0.01</v>
          </cell>
          <cell r="F2260">
            <v>86.385550000000009</v>
          </cell>
          <cell r="G2260">
            <v>86.385550000000009</v>
          </cell>
        </row>
        <row r="2262">
          <cell r="A2262" t="str">
            <v>D</v>
          </cell>
          <cell r="B2262" t="str">
            <v>Add for tools and plants</v>
          </cell>
          <cell r="D2262">
            <v>8638.5550000000003</v>
          </cell>
          <cell r="E2262">
            <v>0.03</v>
          </cell>
          <cell r="F2262">
            <v>259.15665000000001</v>
          </cell>
          <cell r="G2262">
            <v>259.15665000000001</v>
          </cell>
        </row>
        <row r="2263">
          <cell r="G2263">
            <v>8984.097200000002</v>
          </cell>
        </row>
        <row r="2265">
          <cell r="A2265" t="str">
            <v>E</v>
          </cell>
          <cell r="B2265" t="str">
            <v>Add contractor's profit</v>
          </cell>
          <cell r="D2265">
            <v>8984.097200000002</v>
          </cell>
          <cell r="E2265">
            <v>0.15</v>
          </cell>
          <cell r="F2265">
            <v>1347.6145800000002</v>
          </cell>
          <cell r="G2265">
            <v>1347.6145800000002</v>
          </cell>
        </row>
        <row r="2266">
          <cell r="G2266">
            <v>10331.711780000001</v>
          </cell>
        </row>
        <row r="2268">
          <cell r="A2268" t="str">
            <v>F</v>
          </cell>
          <cell r="B2268" t="str">
            <v xml:space="preserve">WCT </v>
          </cell>
          <cell r="D2268">
            <v>10331.711780000001</v>
          </cell>
          <cell r="E2268">
            <v>0.04</v>
          </cell>
          <cell r="F2268">
            <v>413.26847120000008</v>
          </cell>
          <cell r="G2268">
            <v>413.26847120000008</v>
          </cell>
        </row>
        <row r="2269">
          <cell r="G2269">
            <v>10744.980251200002</v>
          </cell>
        </row>
        <row r="2271">
          <cell r="B2271" t="str">
            <v>Rate per Rmt</v>
          </cell>
          <cell r="D2271">
            <v>10744.980251200002</v>
          </cell>
          <cell r="E2271">
            <v>5</v>
          </cell>
          <cell r="F2271">
            <v>2148.9960502400004</v>
          </cell>
          <cell r="G2271">
            <v>2149</v>
          </cell>
        </row>
        <row r="2303">
          <cell r="A2303">
            <v>61</v>
          </cell>
          <cell r="B2303" t="str">
            <v xml:space="preserve">HARD WOOD DOOR FRAME 105MM X 65MM </v>
          </cell>
          <cell r="E2303" t="str">
            <v>QTY -</v>
          </cell>
          <cell r="F2303">
            <v>5.0999999999999996</v>
          </cell>
          <cell r="G2303" t="str">
            <v>RMT</v>
          </cell>
        </row>
        <row r="2305">
          <cell r="A2305" t="str">
            <v>A</v>
          </cell>
          <cell r="B2305" t="str">
            <v xml:space="preserve">MATERIAL </v>
          </cell>
        </row>
        <row r="2308">
          <cell r="B2308" t="str">
            <v xml:space="preserve">Hard wood frame </v>
          </cell>
          <cell r="C2308" t="str">
            <v>Rmt</v>
          </cell>
          <cell r="D2308">
            <v>5.0999999999999996</v>
          </cell>
          <cell r="E2308">
            <v>216</v>
          </cell>
          <cell r="F2308">
            <v>1101.5999999999999</v>
          </cell>
        </row>
        <row r="2309">
          <cell r="B2309" t="str">
            <v>G I Holdfast</v>
          </cell>
          <cell r="C2309" t="str">
            <v>Kg</v>
          </cell>
          <cell r="D2309">
            <v>3.39</v>
          </cell>
          <cell r="E2309">
            <v>30</v>
          </cell>
          <cell r="F2309">
            <v>101.7</v>
          </cell>
        </row>
        <row r="2310">
          <cell r="B2310" t="str">
            <v>Sundries (including concrete, primer &amp; paint)</v>
          </cell>
          <cell r="C2310" t="str">
            <v>L.S</v>
          </cell>
          <cell r="F2310">
            <v>90</v>
          </cell>
        </row>
        <row r="2311">
          <cell r="F2311">
            <v>1293.3</v>
          </cell>
          <cell r="G2311">
            <v>1293.3</v>
          </cell>
        </row>
        <row r="2313">
          <cell r="A2313" t="str">
            <v>B</v>
          </cell>
          <cell r="B2313" t="str">
            <v>FIXING CHARGES</v>
          </cell>
          <cell r="C2313" t="str">
            <v>Rmt</v>
          </cell>
          <cell r="D2313">
            <v>5.0999999999999996</v>
          </cell>
          <cell r="E2313">
            <v>30</v>
          </cell>
          <cell r="F2313">
            <v>153</v>
          </cell>
          <cell r="G2313">
            <v>153</v>
          </cell>
        </row>
        <row r="2315">
          <cell r="A2315" t="str">
            <v>C</v>
          </cell>
          <cell r="B2315" t="str">
            <v>PAINTING</v>
          </cell>
        </row>
        <row r="2316">
          <cell r="B2316" t="str">
            <v>(0.15 + 2 x 0.065) x 5.13 = 1.436</v>
          </cell>
          <cell r="C2316" t="str">
            <v>Sqm</v>
          </cell>
          <cell r="D2316">
            <v>1.4364000000000001</v>
          </cell>
          <cell r="E2316">
            <v>25</v>
          </cell>
          <cell r="F2316">
            <v>35.910000000000004</v>
          </cell>
          <cell r="G2316">
            <v>35.910000000000004</v>
          </cell>
        </row>
        <row r="2317">
          <cell r="G2317">
            <v>1482.21</v>
          </cell>
        </row>
        <row r="2319">
          <cell r="A2319" t="str">
            <v>D</v>
          </cell>
          <cell r="B2319" t="str">
            <v>Add for water &amp; electrical charges</v>
          </cell>
          <cell r="D2319">
            <v>1482.21</v>
          </cell>
          <cell r="E2319">
            <v>0.01</v>
          </cell>
          <cell r="F2319">
            <v>14.822100000000001</v>
          </cell>
          <cell r="G2319">
            <v>14.822100000000001</v>
          </cell>
        </row>
        <row r="2321">
          <cell r="A2321" t="str">
            <v>E</v>
          </cell>
          <cell r="B2321" t="str">
            <v>Add for tools and plants</v>
          </cell>
          <cell r="D2321">
            <v>1482.21</v>
          </cell>
          <cell r="E2321">
            <v>0.03</v>
          </cell>
          <cell r="F2321">
            <v>44.466299999999997</v>
          </cell>
          <cell r="G2321">
            <v>44.466299999999997</v>
          </cell>
        </row>
        <row r="2322">
          <cell r="G2322">
            <v>1541.4984000000002</v>
          </cell>
        </row>
        <row r="2324">
          <cell r="A2324" t="str">
            <v>F</v>
          </cell>
          <cell r="B2324" t="str">
            <v>Add contractor's profit</v>
          </cell>
          <cell r="D2324">
            <v>1541.4984000000002</v>
          </cell>
          <cell r="E2324">
            <v>0.15</v>
          </cell>
          <cell r="F2324">
            <v>231.22476</v>
          </cell>
          <cell r="G2324">
            <v>231.22476</v>
          </cell>
        </row>
        <row r="2325">
          <cell r="G2325">
            <v>1772.7231600000002</v>
          </cell>
        </row>
        <row r="2327">
          <cell r="A2327" t="str">
            <v>F</v>
          </cell>
          <cell r="B2327" t="str">
            <v xml:space="preserve">WCT </v>
          </cell>
          <cell r="D2327">
            <v>1772.7231600000002</v>
          </cell>
          <cell r="E2327">
            <v>0.04</v>
          </cell>
          <cell r="F2327">
            <v>70.908926400000013</v>
          </cell>
          <cell r="G2327">
            <v>70.908926400000013</v>
          </cell>
        </row>
        <row r="2328">
          <cell r="G2328">
            <v>1843.6320864000002</v>
          </cell>
        </row>
        <row r="2330">
          <cell r="B2330" t="str">
            <v>Rate per Rmt</v>
          </cell>
          <cell r="D2330">
            <v>1843.6320864000002</v>
          </cell>
          <cell r="E2330">
            <v>5.0999999999999996</v>
          </cell>
          <cell r="F2330">
            <v>361.49648752941181</v>
          </cell>
          <cell r="G2330">
            <v>362</v>
          </cell>
        </row>
        <row r="2333">
          <cell r="A2333">
            <v>62</v>
          </cell>
          <cell r="B2333" t="str">
            <v xml:space="preserve">HARD WOOD DOOR FRAME 125MM X 65MM </v>
          </cell>
          <cell r="E2333" t="str">
            <v>QTY -</v>
          </cell>
          <cell r="F2333">
            <v>5.0999999999999996</v>
          </cell>
          <cell r="G2333" t="str">
            <v>RMT</v>
          </cell>
        </row>
        <row r="2335">
          <cell r="A2335" t="str">
            <v>A</v>
          </cell>
          <cell r="B2335" t="str">
            <v xml:space="preserve">MATERIAL </v>
          </cell>
        </row>
        <row r="2338">
          <cell r="B2338" t="str">
            <v xml:space="preserve">Hard wood frame </v>
          </cell>
          <cell r="C2338" t="str">
            <v>Rmt</v>
          </cell>
          <cell r="D2338">
            <v>5.0999999999999996</v>
          </cell>
          <cell r="E2338">
            <v>216</v>
          </cell>
          <cell r="F2338">
            <v>1101.5999999999999</v>
          </cell>
        </row>
        <row r="2339">
          <cell r="B2339" t="str">
            <v>G I Holdfast</v>
          </cell>
          <cell r="C2339" t="str">
            <v>Kg</v>
          </cell>
          <cell r="D2339">
            <v>3.39</v>
          </cell>
          <cell r="E2339">
            <v>30</v>
          </cell>
          <cell r="F2339">
            <v>101.7</v>
          </cell>
        </row>
        <row r="2340">
          <cell r="B2340" t="str">
            <v>Sundries (including concrete, primer &amp; paint)</v>
          </cell>
          <cell r="C2340" t="str">
            <v>L.S</v>
          </cell>
          <cell r="F2340">
            <v>90</v>
          </cell>
        </row>
        <row r="2341">
          <cell r="F2341">
            <v>1293.3</v>
          </cell>
          <cell r="G2341">
            <v>1293.3</v>
          </cell>
        </row>
        <row r="2343">
          <cell r="A2343" t="str">
            <v>B</v>
          </cell>
          <cell r="B2343" t="str">
            <v>FIXING CHARGES</v>
          </cell>
          <cell r="C2343" t="str">
            <v>Rmt</v>
          </cell>
          <cell r="D2343">
            <v>5.0999999999999996</v>
          </cell>
          <cell r="E2343">
            <v>35</v>
          </cell>
          <cell r="F2343">
            <v>178.5</v>
          </cell>
          <cell r="G2343">
            <v>178.5</v>
          </cell>
        </row>
        <row r="2345">
          <cell r="A2345" t="str">
            <v>C</v>
          </cell>
          <cell r="B2345" t="str">
            <v>PAINTING</v>
          </cell>
        </row>
        <row r="2346">
          <cell r="B2346" t="str">
            <v>(0.13 + 2 x 0.065) x 5.1 = 1.352</v>
          </cell>
          <cell r="C2346" t="str">
            <v>Sqm</v>
          </cell>
          <cell r="D2346">
            <v>1.3520000000000001</v>
          </cell>
          <cell r="E2346">
            <v>25</v>
          </cell>
          <cell r="F2346">
            <v>33.800000000000004</v>
          </cell>
          <cell r="G2346">
            <v>33.800000000000004</v>
          </cell>
        </row>
        <row r="2347">
          <cell r="G2347">
            <v>1505.6</v>
          </cell>
        </row>
        <row r="2349">
          <cell r="A2349" t="str">
            <v>D</v>
          </cell>
          <cell r="B2349" t="str">
            <v>Add for water &amp; electrical charges</v>
          </cell>
          <cell r="D2349">
            <v>1505.6</v>
          </cell>
          <cell r="E2349">
            <v>0.01</v>
          </cell>
          <cell r="F2349">
            <v>15.055999999999999</v>
          </cell>
          <cell r="G2349">
            <v>15.055999999999999</v>
          </cell>
        </row>
        <row r="2351">
          <cell r="A2351" t="str">
            <v>E</v>
          </cell>
          <cell r="B2351" t="str">
            <v>Add for tools and plants</v>
          </cell>
          <cell r="D2351">
            <v>1505.6</v>
          </cell>
          <cell r="E2351">
            <v>0.03</v>
          </cell>
          <cell r="F2351">
            <v>45.167999999999992</v>
          </cell>
          <cell r="G2351">
            <v>45.167999999999992</v>
          </cell>
        </row>
        <row r="2352">
          <cell r="G2352">
            <v>1565.8239999999998</v>
          </cell>
        </row>
        <row r="2354">
          <cell r="A2354" t="str">
            <v>F</v>
          </cell>
          <cell r="B2354" t="str">
            <v>Add contractor's profit</v>
          </cell>
          <cell r="D2354">
            <v>1565.8239999999998</v>
          </cell>
          <cell r="E2354">
            <v>0.15</v>
          </cell>
          <cell r="F2354">
            <v>234.87359999999995</v>
          </cell>
          <cell r="G2354">
            <v>234.87359999999995</v>
          </cell>
        </row>
        <row r="2355">
          <cell r="G2355">
            <v>1800.6975999999997</v>
          </cell>
        </row>
        <row r="2357">
          <cell r="A2357" t="str">
            <v>F</v>
          </cell>
          <cell r="B2357" t="str">
            <v xml:space="preserve">WCT </v>
          </cell>
          <cell r="D2357">
            <v>1800.6975999999997</v>
          </cell>
          <cell r="E2357">
            <v>0.04</v>
          </cell>
          <cell r="F2357">
            <v>72.027903999999992</v>
          </cell>
          <cell r="G2357">
            <v>72.027903999999992</v>
          </cell>
        </row>
        <row r="2358">
          <cell r="G2358">
            <v>1872.7255039999998</v>
          </cell>
        </row>
        <row r="2360">
          <cell r="B2360" t="str">
            <v>Rate per Rmt</v>
          </cell>
          <cell r="D2360">
            <v>1872.7255039999998</v>
          </cell>
          <cell r="E2360">
            <v>5.0999999999999996</v>
          </cell>
          <cell r="F2360">
            <v>367.20107921568626</v>
          </cell>
          <cell r="G2360">
            <v>368</v>
          </cell>
        </row>
        <row r="2363">
          <cell r="A2363">
            <v>63</v>
          </cell>
          <cell r="B2363" t="str">
            <v xml:space="preserve">HARD WOOD DOOR FRAME 150MM X 65MM </v>
          </cell>
          <cell r="F2363" t="str">
            <v>QTY - 5.1 RMT</v>
          </cell>
        </row>
        <row r="2365">
          <cell r="A2365" t="str">
            <v>A</v>
          </cell>
          <cell r="B2365" t="str">
            <v xml:space="preserve">MATERIAL </v>
          </cell>
        </row>
        <row r="2367">
          <cell r="B2367" t="str">
            <v>Hard wood</v>
          </cell>
        </row>
        <row r="2368">
          <cell r="B2368" t="str">
            <v>(5.2 X 0.15 X 0.065) = 0.0507</v>
          </cell>
          <cell r="C2368" t="str">
            <v>Cum</v>
          </cell>
          <cell r="D2368">
            <v>5.0700000000000002E-2</v>
          </cell>
          <cell r="E2368">
            <v>13175</v>
          </cell>
          <cell r="F2368">
            <v>667.97250000000008</v>
          </cell>
        </row>
        <row r="2369">
          <cell r="B2369" t="str">
            <v>Holdfast</v>
          </cell>
          <cell r="C2369" t="str">
            <v>Kg</v>
          </cell>
          <cell r="D2369">
            <v>3.39</v>
          </cell>
          <cell r="E2369">
            <v>0</v>
          </cell>
          <cell r="F2369">
            <v>0</v>
          </cell>
        </row>
        <row r="2370">
          <cell r="B2370" t="str">
            <v>Sundries</v>
          </cell>
          <cell r="C2370" t="str">
            <v>L.S</v>
          </cell>
          <cell r="F2370">
            <v>50</v>
          </cell>
        </row>
        <row r="2371">
          <cell r="F2371">
            <v>717.97250000000008</v>
          </cell>
          <cell r="G2371">
            <v>717.97250000000008</v>
          </cell>
        </row>
        <row r="2373">
          <cell r="A2373" t="str">
            <v>B</v>
          </cell>
          <cell r="B2373" t="str">
            <v>LABOUR</v>
          </cell>
          <cell r="C2373" t="str">
            <v>Rmt</v>
          </cell>
          <cell r="D2373">
            <v>5.0999999999999996</v>
          </cell>
          <cell r="E2373">
            <v>0</v>
          </cell>
          <cell r="F2373">
            <v>0</v>
          </cell>
          <cell r="G2373">
            <v>0</v>
          </cell>
        </row>
        <row r="2375">
          <cell r="A2375" t="str">
            <v>C</v>
          </cell>
          <cell r="B2375" t="str">
            <v>PAINTING</v>
          </cell>
        </row>
        <row r="2376">
          <cell r="B2376" t="str">
            <v>(0.15 + 2 x 0.065) x 5.2 = 1.456</v>
          </cell>
          <cell r="C2376" t="str">
            <v>Sqm</v>
          </cell>
          <cell r="D2376">
            <v>1.456</v>
          </cell>
          <cell r="E2376">
            <v>0</v>
          </cell>
          <cell r="F2376">
            <v>0</v>
          </cell>
          <cell r="G2376">
            <v>0</v>
          </cell>
        </row>
        <row r="2377">
          <cell r="G2377">
            <v>717.97250000000008</v>
          </cell>
        </row>
        <row r="2379">
          <cell r="A2379" t="str">
            <v>D</v>
          </cell>
          <cell r="B2379" t="str">
            <v>Add for water &amp; electrical charges</v>
          </cell>
          <cell r="D2379">
            <v>717.97250000000008</v>
          </cell>
          <cell r="E2379">
            <v>0.01</v>
          </cell>
          <cell r="F2379">
            <v>7.1797250000000012</v>
          </cell>
          <cell r="G2379">
            <v>7.1797250000000012</v>
          </cell>
        </row>
        <row r="2381">
          <cell r="A2381" t="str">
            <v>E</v>
          </cell>
          <cell r="B2381" t="str">
            <v>Add for tools and plants</v>
          </cell>
          <cell r="D2381">
            <v>717.97250000000008</v>
          </cell>
          <cell r="E2381">
            <v>0.03</v>
          </cell>
          <cell r="F2381">
            <v>21.539175</v>
          </cell>
          <cell r="G2381">
            <v>21.539175</v>
          </cell>
        </row>
        <row r="2382">
          <cell r="G2382">
            <v>746.69140000000004</v>
          </cell>
        </row>
        <row r="2384">
          <cell r="A2384" t="str">
            <v>F</v>
          </cell>
          <cell r="B2384" t="str">
            <v>Add contractor's profit</v>
          </cell>
          <cell r="D2384">
            <v>746.69140000000004</v>
          </cell>
          <cell r="E2384">
            <v>0.15</v>
          </cell>
          <cell r="F2384">
            <v>112.00371</v>
          </cell>
          <cell r="G2384">
            <v>112.00371</v>
          </cell>
        </row>
        <row r="2385">
          <cell r="G2385">
            <v>858.69511</v>
          </cell>
        </row>
        <row r="2387">
          <cell r="A2387" t="str">
            <v>F</v>
          </cell>
          <cell r="B2387" t="str">
            <v xml:space="preserve">WCT </v>
          </cell>
          <cell r="D2387">
            <v>858.69511</v>
          </cell>
          <cell r="E2387">
            <v>0.04</v>
          </cell>
          <cell r="F2387">
            <v>34.347804400000001</v>
          </cell>
          <cell r="G2387">
            <v>34.347804400000001</v>
          </cell>
        </row>
        <row r="2388">
          <cell r="G2388">
            <v>893.04291439999997</v>
          </cell>
        </row>
        <row r="2390">
          <cell r="B2390" t="str">
            <v>Rate per Rmt</v>
          </cell>
          <cell r="G2390">
            <v>168.37159019607844</v>
          </cell>
        </row>
        <row r="2393">
          <cell r="A2393">
            <v>64</v>
          </cell>
          <cell r="B2393" t="str">
            <v xml:space="preserve">HARD WOOD DOOR FRAME 130MM X 65MM </v>
          </cell>
          <cell r="F2393" t="str">
            <v>QTY - 5.1 RMT</v>
          </cell>
        </row>
        <row r="2395">
          <cell r="A2395" t="str">
            <v>A</v>
          </cell>
          <cell r="B2395" t="str">
            <v xml:space="preserve">MATERIAL </v>
          </cell>
        </row>
        <row r="2397">
          <cell r="B2397" t="str">
            <v>Hard wood</v>
          </cell>
        </row>
        <row r="2398">
          <cell r="B2398" t="str">
            <v>(5.2 X 0.13 X 0.065) = 0.044</v>
          </cell>
          <cell r="C2398" t="str">
            <v>Cum</v>
          </cell>
          <cell r="D2398">
            <v>4.3940000000000007E-2</v>
          </cell>
          <cell r="E2398">
            <v>13175</v>
          </cell>
          <cell r="F2398">
            <v>578.90950000000009</v>
          </cell>
        </row>
        <row r="2399">
          <cell r="B2399" t="str">
            <v>Holdfast</v>
          </cell>
          <cell r="C2399" t="str">
            <v>Kg</v>
          </cell>
          <cell r="D2399">
            <v>3.39</v>
          </cell>
          <cell r="E2399">
            <v>0</v>
          </cell>
          <cell r="F2399">
            <v>0</v>
          </cell>
        </row>
        <row r="2400">
          <cell r="B2400" t="str">
            <v>Sundries</v>
          </cell>
          <cell r="C2400" t="str">
            <v>L.S</v>
          </cell>
          <cell r="F2400">
            <v>50</v>
          </cell>
        </row>
        <row r="2401">
          <cell r="F2401">
            <v>628.90950000000009</v>
          </cell>
          <cell r="G2401">
            <v>628.90950000000009</v>
          </cell>
        </row>
        <row r="2403">
          <cell r="A2403" t="str">
            <v>B</v>
          </cell>
          <cell r="B2403" t="str">
            <v>LABOUR</v>
          </cell>
          <cell r="C2403" t="str">
            <v>Rmt</v>
          </cell>
          <cell r="D2403">
            <v>5.0999999999999996</v>
          </cell>
          <cell r="E2403">
            <v>0</v>
          </cell>
          <cell r="F2403">
            <v>0</v>
          </cell>
          <cell r="G2403">
            <v>0</v>
          </cell>
        </row>
        <row r="2405">
          <cell r="A2405" t="str">
            <v>C</v>
          </cell>
          <cell r="B2405" t="str">
            <v>PAINTING</v>
          </cell>
        </row>
        <row r="2406">
          <cell r="B2406" t="str">
            <v>(0.13 + 2 x 0.065) x 5.2 = 1.352</v>
          </cell>
          <cell r="C2406" t="str">
            <v>Sqm</v>
          </cell>
          <cell r="D2406">
            <v>1.3520000000000001</v>
          </cell>
          <cell r="E2406">
            <v>0</v>
          </cell>
          <cell r="F2406">
            <v>0</v>
          </cell>
          <cell r="G2406">
            <v>0</v>
          </cell>
        </row>
        <row r="2407">
          <cell r="G2407">
            <v>628.90950000000009</v>
          </cell>
        </row>
        <row r="2409">
          <cell r="A2409" t="str">
            <v>D</v>
          </cell>
          <cell r="B2409" t="str">
            <v>Add for water &amp; electrical charges</v>
          </cell>
          <cell r="D2409">
            <v>628.90950000000009</v>
          </cell>
          <cell r="E2409">
            <v>0.01</v>
          </cell>
          <cell r="F2409">
            <v>6.2890950000000014</v>
          </cell>
          <cell r="G2409">
            <v>6.2890950000000014</v>
          </cell>
        </row>
        <row r="2411">
          <cell r="A2411" t="str">
            <v>E</v>
          </cell>
          <cell r="B2411" t="str">
            <v>Add for tools and plants</v>
          </cell>
          <cell r="D2411">
            <v>628.90950000000009</v>
          </cell>
          <cell r="E2411">
            <v>0.03</v>
          </cell>
          <cell r="F2411">
            <v>18.867285000000003</v>
          </cell>
          <cell r="G2411">
            <v>18.867285000000003</v>
          </cell>
        </row>
        <row r="2412">
          <cell r="G2412">
            <v>654.06588000000011</v>
          </cell>
        </row>
        <row r="2414">
          <cell r="A2414" t="str">
            <v>F</v>
          </cell>
          <cell r="B2414" t="str">
            <v>Add contractor's profit</v>
          </cell>
          <cell r="D2414">
            <v>654.06588000000011</v>
          </cell>
          <cell r="E2414">
            <v>0.15</v>
          </cell>
          <cell r="F2414">
            <v>98.109882000000013</v>
          </cell>
          <cell r="G2414">
            <v>98.109882000000013</v>
          </cell>
        </row>
        <row r="2415">
          <cell r="G2415">
            <v>752.17576200000008</v>
          </cell>
        </row>
        <row r="2417">
          <cell r="B2417" t="str">
            <v>Rate per Rmt</v>
          </cell>
          <cell r="G2417">
            <v>147.48544352941178</v>
          </cell>
        </row>
        <row r="2420">
          <cell r="A2420">
            <v>65</v>
          </cell>
          <cell r="B2420" t="str">
            <v xml:space="preserve">HARD WOOD COVER MOULD 40MM X 20MM </v>
          </cell>
          <cell r="E2420" t="str">
            <v>QTY -</v>
          </cell>
          <cell r="F2420">
            <v>5.0999999999999996</v>
          </cell>
          <cell r="G2420" t="str">
            <v>RMT</v>
          </cell>
        </row>
        <row r="2422">
          <cell r="A2422" t="str">
            <v>A</v>
          </cell>
          <cell r="B2422" t="str">
            <v xml:space="preserve">MATERIAL </v>
          </cell>
        </row>
        <row r="2424">
          <cell r="B2424" t="str">
            <v>Teak wood</v>
          </cell>
        </row>
        <row r="2425">
          <cell r="B2425" t="str">
            <v>(5.26 X 0.04 X 0.02 X 1.1) = 0.0046</v>
          </cell>
          <cell r="C2425" t="str">
            <v>Cum</v>
          </cell>
          <cell r="D2425">
            <v>4.5999999999999999E-3</v>
          </cell>
          <cell r="E2425">
            <v>13175</v>
          </cell>
          <cell r="F2425">
            <v>60.604999999999997</v>
          </cell>
        </row>
        <row r="2426">
          <cell r="B2426" t="str">
            <v>Sundries</v>
          </cell>
          <cell r="C2426" t="str">
            <v>L.S</v>
          </cell>
          <cell r="F2426">
            <v>40</v>
          </cell>
        </row>
        <row r="2427">
          <cell r="F2427">
            <v>100.60499999999999</v>
          </cell>
          <cell r="G2427">
            <v>100.60499999999999</v>
          </cell>
        </row>
        <row r="2429">
          <cell r="A2429" t="str">
            <v>B</v>
          </cell>
          <cell r="B2429" t="str">
            <v>LABOUR</v>
          </cell>
          <cell r="C2429" t="str">
            <v>Rmt</v>
          </cell>
          <cell r="D2429">
            <v>5.0999999999999996</v>
          </cell>
          <cell r="E2429">
            <v>20</v>
          </cell>
          <cell r="F2429">
            <v>102</v>
          </cell>
          <cell r="G2429">
            <v>102</v>
          </cell>
        </row>
        <row r="2431">
          <cell r="A2431" t="str">
            <v>C</v>
          </cell>
          <cell r="B2431" t="str">
            <v>PAINTING</v>
          </cell>
        </row>
        <row r="2432">
          <cell r="B2432" t="str">
            <v>(0.04 + 2 x 0.02) x 5.26 = 0.421</v>
          </cell>
          <cell r="C2432" t="str">
            <v>Sqm</v>
          </cell>
          <cell r="D2432">
            <v>0.42099999999999999</v>
          </cell>
          <cell r="E2432">
            <v>25</v>
          </cell>
          <cell r="F2432">
            <v>10.525</v>
          </cell>
          <cell r="G2432">
            <v>10.525</v>
          </cell>
        </row>
        <row r="2433">
          <cell r="G2433">
            <v>213.13</v>
          </cell>
        </row>
        <row r="2435">
          <cell r="A2435" t="str">
            <v>D</v>
          </cell>
          <cell r="B2435" t="str">
            <v>Add for water &amp; electrical charges</v>
          </cell>
          <cell r="D2435">
            <v>213.13</v>
          </cell>
          <cell r="E2435">
            <v>0.01</v>
          </cell>
          <cell r="F2435">
            <v>2.1313</v>
          </cell>
          <cell r="G2435">
            <v>2.1313</v>
          </cell>
        </row>
        <row r="2437">
          <cell r="A2437" t="str">
            <v>E</v>
          </cell>
          <cell r="B2437" t="str">
            <v>Add for tools and plants</v>
          </cell>
          <cell r="D2437">
            <v>213.13</v>
          </cell>
          <cell r="E2437">
            <v>0.03</v>
          </cell>
          <cell r="F2437">
            <v>6.3938999999999995</v>
          </cell>
          <cell r="G2437">
            <v>6.3938999999999995</v>
          </cell>
        </row>
        <row r="2438">
          <cell r="G2438">
            <v>221.65520000000001</v>
          </cell>
        </row>
        <row r="2440">
          <cell r="A2440" t="str">
            <v>F</v>
          </cell>
          <cell r="B2440" t="str">
            <v>Add contractor's profit</v>
          </cell>
          <cell r="D2440">
            <v>221.65520000000001</v>
          </cell>
          <cell r="E2440">
            <v>0.15</v>
          </cell>
          <cell r="F2440">
            <v>33.248280000000001</v>
          </cell>
          <cell r="G2440">
            <v>33.248280000000001</v>
          </cell>
        </row>
        <row r="2441">
          <cell r="G2441">
            <v>254.90348</v>
          </cell>
        </row>
        <row r="2443">
          <cell r="A2443" t="str">
            <v>F</v>
          </cell>
          <cell r="B2443" t="str">
            <v xml:space="preserve">WCT </v>
          </cell>
          <cell r="D2443">
            <v>254.90348</v>
          </cell>
          <cell r="E2443">
            <v>0.04</v>
          </cell>
          <cell r="F2443">
            <v>10.196139200000001</v>
          </cell>
          <cell r="G2443">
            <v>10.196139200000001</v>
          </cell>
        </row>
        <row r="2444">
          <cell r="G2444">
            <v>265.09961920000001</v>
          </cell>
        </row>
        <row r="2446">
          <cell r="B2446" t="str">
            <v>Rate per Rmt</v>
          </cell>
          <cell r="D2446">
            <v>265.09961920000001</v>
          </cell>
          <cell r="E2446">
            <v>5.0999999999999996</v>
          </cell>
          <cell r="F2446">
            <v>51.980317490196086</v>
          </cell>
          <cell r="G2446">
            <v>52</v>
          </cell>
        </row>
        <row r="2449">
          <cell r="A2449">
            <v>66</v>
          </cell>
          <cell r="B2449" t="str">
            <v xml:space="preserve">HARD WOOD COVER MOULD 20MM X 20MM </v>
          </cell>
          <cell r="E2449" t="str">
            <v>QTY -</v>
          </cell>
          <cell r="F2449">
            <v>5.0999999999999996</v>
          </cell>
          <cell r="G2449" t="str">
            <v>RMT</v>
          </cell>
        </row>
        <row r="2451">
          <cell r="A2451" t="str">
            <v>A</v>
          </cell>
          <cell r="B2451" t="str">
            <v xml:space="preserve">MATERIAL </v>
          </cell>
        </row>
        <row r="2453">
          <cell r="B2453" t="str">
            <v>Hard wood</v>
          </cell>
        </row>
        <row r="2454">
          <cell r="B2454" t="str">
            <v>(5.26 X 0.02 X 0.02 X 1.1) = 0.0023</v>
          </cell>
          <cell r="C2454" t="str">
            <v>Cum</v>
          </cell>
          <cell r="D2454">
            <v>2.3144000000000003E-3</v>
          </cell>
          <cell r="E2454">
            <v>13175</v>
          </cell>
          <cell r="F2454">
            <v>30.492220000000003</v>
          </cell>
        </row>
        <row r="2455">
          <cell r="B2455" t="str">
            <v>Sundries</v>
          </cell>
          <cell r="C2455" t="str">
            <v>L.S</v>
          </cell>
          <cell r="F2455">
            <v>25</v>
          </cell>
        </row>
        <row r="2456">
          <cell r="F2456">
            <v>55.492220000000003</v>
          </cell>
          <cell r="G2456">
            <v>55.492220000000003</v>
          </cell>
        </row>
        <row r="2458">
          <cell r="A2458" t="str">
            <v>B</v>
          </cell>
          <cell r="B2458" t="str">
            <v>LABOUR</v>
          </cell>
          <cell r="C2458" t="str">
            <v>Rmt</v>
          </cell>
          <cell r="D2458">
            <v>5.0999999999999996</v>
          </cell>
          <cell r="E2458">
            <v>15</v>
          </cell>
          <cell r="F2458">
            <v>76.5</v>
          </cell>
          <cell r="G2458">
            <v>76.5</v>
          </cell>
        </row>
        <row r="2460">
          <cell r="A2460" t="str">
            <v>C</v>
          </cell>
          <cell r="B2460" t="str">
            <v>PAINTING</v>
          </cell>
        </row>
        <row r="2461">
          <cell r="B2461" t="str">
            <v>(0.02 + 2 x 0.02) x 5.26 = 0.3156</v>
          </cell>
          <cell r="C2461" t="str">
            <v>Sqm</v>
          </cell>
          <cell r="D2461">
            <v>0.31559999999999999</v>
          </cell>
          <cell r="E2461">
            <v>25</v>
          </cell>
          <cell r="F2461">
            <v>7.89</v>
          </cell>
          <cell r="G2461">
            <v>7.89</v>
          </cell>
        </row>
        <row r="2462">
          <cell r="G2462">
            <v>139.88221999999999</v>
          </cell>
        </row>
        <row r="2464">
          <cell r="A2464" t="str">
            <v>D</v>
          </cell>
          <cell r="B2464" t="str">
            <v>Add for water &amp; electrical charges</v>
          </cell>
          <cell r="D2464">
            <v>139.88221999999999</v>
          </cell>
          <cell r="E2464">
            <v>0.01</v>
          </cell>
          <cell r="F2464">
            <v>1.3988221999999999</v>
          </cell>
          <cell r="G2464">
            <v>1.3988221999999999</v>
          </cell>
        </row>
        <row r="2466">
          <cell r="A2466" t="str">
            <v>E</v>
          </cell>
          <cell r="B2466" t="str">
            <v>Add for tools and plants</v>
          </cell>
          <cell r="D2466">
            <v>139.88221999999999</v>
          </cell>
          <cell r="E2466">
            <v>0.03</v>
          </cell>
          <cell r="F2466">
            <v>4.1964665999999999</v>
          </cell>
          <cell r="G2466">
            <v>4.1964665999999999</v>
          </cell>
        </row>
        <row r="2467">
          <cell r="G2467">
            <v>145.47750880000001</v>
          </cell>
        </row>
        <row r="2469">
          <cell r="A2469" t="str">
            <v>F</v>
          </cell>
          <cell r="B2469" t="str">
            <v>Add contractor's profit</v>
          </cell>
          <cell r="D2469">
            <v>145.47750880000001</v>
          </cell>
          <cell r="E2469">
            <v>0.15</v>
          </cell>
          <cell r="F2469">
            <v>21.82162632</v>
          </cell>
          <cell r="G2469">
            <v>21.82162632</v>
          </cell>
        </row>
        <row r="2470">
          <cell r="G2470">
            <v>167.29913512000002</v>
          </cell>
        </row>
        <row r="2472">
          <cell r="A2472" t="str">
            <v>F</v>
          </cell>
          <cell r="B2472" t="str">
            <v xml:space="preserve">WCT </v>
          </cell>
          <cell r="D2472">
            <v>167.29913512000002</v>
          </cell>
          <cell r="E2472">
            <v>0.04</v>
          </cell>
          <cell r="F2472">
            <v>6.6919654048000012</v>
          </cell>
          <cell r="G2472">
            <v>6.6919654048000012</v>
          </cell>
        </row>
        <row r="2473">
          <cell r="G2473">
            <v>173.9911005248</v>
          </cell>
        </row>
        <row r="2475">
          <cell r="B2475" t="str">
            <v>Rate per Rmt</v>
          </cell>
          <cell r="D2475">
            <v>173.9911005248</v>
          </cell>
          <cell r="E2475">
            <v>5.0999999999999996</v>
          </cell>
          <cell r="F2475">
            <v>34.115902063686278</v>
          </cell>
          <cell r="G2475">
            <v>35</v>
          </cell>
        </row>
        <row r="2478">
          <cell r="A2478">
            <v>73</v>
          </cell>
          <cell r="B2478" t="str">
            <v xml:space="preserve">50mm Thk Fire rated Flush door shutter </v>
          </cell>
          <cell r="E2478" t="str">
            <v>QTY -</v>
          </cell>
          <cell r="F2478">
            <v>1.8900000000000001</v>
          </cell>
          <cell r="G2478" t="str">
            <v>SQM</v>
          </cell>
        </row>
        <row r="2480">
          <cell r="B2480" t="str">
            <v>MATERIAL</v>
          </cell>
        </row>
        <row r="2482">
          <cell r="B2482" t="str">
            <v>50mm thk Fire rated flush door shutter including hardwares</v>
          </cell>
          <cell r="C2482" t="str">
            <v>Sqm</v>
          </cell>
          <cell r="D2482">
            <v>1.8900000000000001</v>
          </cell>
          <cell r="E2482">
            <v>2011</v>
          </cell>
          <cell r="F2482">
            <v>3800.7900000000004</v>
          </cell>
        </row>
        <row r="2483">
          <cell r="F2483">
            <v>3800.7900000000004</v>
          </cell>
          <cell r="G2483">
            <v>3800.7900000000004</v>
          </cell>
        </row>
        <row r="2485">
          <cell r="A2485" t="str">
            <v>B</v>
          </cell>
          <cell r="B2485" t="str">
            <v>LABOUR (for fixing)</v>
          </cell>
          <cell r="C2485" t="str">
            <v>Sqm</v>
          </cell>
          <cell r="D2485">
            <v>1.8900000000000001</v>
          </cell>
          <cell r="E2485">
            <v>90</v>
          </cell>
          <cell r="F2485">
            <v>170.10000000000002</v>
          </cell>
          <cell r="G2485">
            <v>170.10000000000002</v>
          </cell>
        </row>
        <row r="2487">
          <cell r="A2487" t="str">
            <v>C</v>
          </cell>
          <cell r="B2487" t="str">
            <v>PAINTING</v>
          </cell>
          <cell r="C2487" t="str">
            <v>Sqm</v>
          </cell>
          <cell r="D2487">
            <v>4.5360000000000005</v>
          </cell>
          <cell r="E2487">
            <v>40</v>
          </cell>
          <cell r="F2487">
            <v>181.44000000000003</v>
          </cell>
          <cell r="G2487">
            <v>181.44000000000003</v>
          </cell>
        </row>
        <row r="2488">
          <cell r="G2488">
            <v>4152.33</v>
          </cell>
        </row>
        <row r="2490">
          <cell r="A2490" t="str">
            <v>D</v>
          </cell>
          <cell r="B2490" t="str">
            <v>Add for water &amp; electrical charges</v>
          </cell>
          <cell r="D2490">
            <v>4152.33</v>
          </cell>
          <cell r="E2490">
            <v>0.01</v>
          </cell>
          <cell r="F2490">
            <v>41.523299999999999</v>
          </cell>
          <cell r="G2490">
            <v>41.523299999999999</v>
          </cell>
        </row>
        <row r="2492">
          <cell r="A2492" t="str">
            <v>E</v>
          </cell>
          <cell r="B2492" t="str">
            <v>Add for tools and plants</v>
          </cell>
          <cell r="D2492">
            <v>4152.33</v>
          </cell>
          <cell r="E2492">
            <v>0.03</v>
          </cell>
          <cell r="F2492">
            <v>124.56989999999999</v>
          </cell>
          <cell r="G2492">
            <v>124.56989999999999</v>
          </cell>
        </row>
        <row r="2493">
          <cell r="G2493">
            <v>4318.4232000000002</v>
          </cell>
        </row>
        <row r="2495">
          <cell r="A2495" t="str">
            <v>F</v>
          </cell>
          <cell r="B2495" t="str">
            <v>Add contractor's profit</v>
          </cell>
          <cell r="D2495">
            <v>4318.4232000000002</v>
          </cell>
          <cell r="E2495">
            <v>0.15</v>
          </cell>
          <cell r="F2495">
            <v>647.76347999999996</v>
          </cell>
          <cell r="G2495">
            <v>647.76347999999996</v>
          </cell>
        </row>
        <row r="2496">
          <cell r="G2496">
            <v>4966.1866799999998</v>
          </cell>
        </row>
        <row r="2498">
          <cell r="A2498" t="str">
            <v>F</v>
          </cell>
          <cell r="B2498" t="str">
            <v xml:space="preserve">WCT </v>
          </cell>
          <cell r="D2498">
            <v>4966.1866799999998</v>
          </cell>
          <cell r="E2498">
            <v>0.04</v>
          </cell>
          <cell r="F2498">
            <v>198.64746719999999</v>
          </cell>
          <cell r="G2498">
            <v>198.64746719999999</v>
          </cell>
        </row>
        <row r="2499">
          <cell r="G2499">
            <v>5164.8341472000002</v>
          </cell>
        </row>
        <row r="2501">
          <cell r="B2501" t="str">
            <v>Rate per Sqm</v>
          </cell>
          <cell r="D2501">
            <v>5164.8341472000002</v>
          </cell>
          <cell r="E2501">
            <v>1.8900000000000001</v>
          </cell>
          <cell r="F2501">
            <v>2732.71648</v>
          </cell>
          <cell r="G2501">
            <v>2733</v>
          </cell>
        </row>
        <row r="2504">
          <cell r="A2504">
            <v>67</v>
          </cell>
          <cell r="B2504" t="str">
            <v>TEAK WOOD FULLY PANEL DOOR SHUTTER</v>
          </cell>
          <cell r="E2504" t="str">
            <v>QTY -</v>
          </cell>
          <cell r="F2504">
            <v>1.2608000000000001</v>
          </cell>
          <cell r="G2504" t="str">
            <v>SQM</v>
          </cell>
        </row>
        <row r="2506">
          <cell r="B2506" t="str">
            <v>Shutter Size including deduction</v>
          </cell>
          <cell r="C2506">
            <v>0.64</v>
          </cell>
          <cell r="D2506">
            <v>1.9700000000000002</v>
          </cell>
        </row>
        <row r="2507">
          <cell r="B2507" t="str">
            <v>for frame</v>
          </cell>
        </row>
        <row r="2509">
          <cell r="B2509" t="str">
            <v>MATERIAL</v>
          </cell>
        </row>
        <row r="2511">
          <cell r="B2511" t="str">
            <v xml:space="preserve">Wood </v>
          </cell>
        </row>
        <row r="2512">
          <cell r="B2512" t="str">
            <v xml:space="preserve">Top rail 100mm X 40mm </v>
          </cell>
          <cell r="C2512" t="str">
            <v>Cum</v>
          </cell>
          <cell r="D2512">
            <v>2.5600000000000002E-3</v>
          </cell>
        </row>
        <row r="2513">
          <cell r="B2513" t="str">
            <v>Bottom &amp; lock rail 200mm X 40mm</v>
          </cell>
          <cell r="C2513" t="str">
            <v>Cum</v>
          </cell>
          <cell r="D2513">
            <v>1.0240000000000001E-2</v>
          </cell>
        </row>
        <row r="2514">
          <cell r="B2514" t="str">
            <v>Vertical styles 100mm X 40mm</v>
          </cell>
          <cell r="C2514" t="str">
            <v>Cum</v>
          </cell>
          <cell r="D2514">
            <v>1.5760000000000003E-2</v>
          </cell>
        </row>
        <row r="2515">
          <cell r="B2515" t="str">
            <v xml:space="preserve">Total wood </v>
          </cell>
          <cell r="D2515">
            <v>2.8560000000000002E-2</v>
          </cell>
        </row>
        <row r="2517">
          <cell r="B2517" t="str">
            <v>Panel size</v>
          </cell>
          <cell r="D2517">
            <v>0.47000000000000008</v>
          </cell>
          <cell r="E2517">
            <v>0.76500000000000012</v>
          </cell>
        </row>
        <row r="2519">
          <cell r="B2519" t="str">
            <v xml:space="preserve">15mm BWP marine ply </v>
          </cell>
          <cell r="D2519">
            <v>0.71910000000000029</v>
          </cell>
        </row>
        <row r="2521">
          <cell r="B2521" t="str">
            <v>Painting</v>
          </cell>
          <cell r="D2521">
            <v>3.2780800000000005</v>
          </cell>
        </row>
        <row r="2524">
          <cell r="B2524" t="str">
            <v>TEAK WOOD FULLY PANEL DOOR SHUTTER</v>
          </cell>
          <cell r="E2524" t="str">
            <v>QTY -</v>
          </cell>
          <cell r="F2524">
            <v>1.2608000000000001</v>
          </cell>
          <cell r="G2524" t="str">
            <v>SQM</v>
          </cell>
        </row>
        <row r="2526">
          <cell r="B2526" t="str">
            <v xml:space="preserve">MATERIAL </v>
          </cell>
        </row>
        <row r="2528">
          <cell r="B2528" t="str">
            <v xml:space="preserve">Wood </v>
          </cell>
          <cell r="C2528" t="str">
            <v>Cum</v>
          </cell>
          <cell r="D2528">
            <v>2.8560000000000002E-2</v>
          </cell>
          <cell r="E2528">
            <v>35315</v>
          </cell>
          <cell r="F2528">
            <v>1008.5964</v>
          </cell>
        </row>
        <row r="2529">
          <cell r="B2529" t="str">
            <v>15mm thk BWP marine ply</v>
          </cell>
          <cell r="C2529" t="str">
            <v>Sqm</v>
          </cell>
          <cell r="D2529">
            <v>0.71910000000000029</v>
          </cell>
          <cell r="E2529">
            <v>0</v>
          </cell>
          <cell r="F2529">
            <v>0</v>
          </cell>
        </row>
        <row r="2530">
          <cell r="B2530" t="str">
            <v>Iron oxidised hinges</v>
          </cell>
          <cell r="C2530" t="str">
            <v>No</v>
          </cell>
          <cell r="D2530">
            <v>3</v>
          </cell>
          <cell r="E2530">
            <v>0</v>
          </cell>
          <cell r="F2530">
            <v>0</v>
          </cell>
        </row>
        <row r="2531">
          <cell r="B2531" t="str">
            <v>Mortice lock with handle</v>
          </cell>
          <cell r="C2531" t="str">
            <v>No</v>
          </cell>
          <cell r="D2531">
            <v>1</v>
          </cell>
          <cell r="E2531">
            <v>0</v>
          </cell>
          <cell r="F2531">
            <v>0</v>
          </cell>
        </row>
        <row r="2532">
          <cell r="B2532" t="str">
            <v>Night Latch</v>
          </cell>
          <cell r="C2532" t="str">
            <v>No</v>
          </cell>
          <cell r="D2532">
            <v>1</v>
          </cell>
          <cell r="E2532">
            <v>0</v>
          </cell>
          <cell r="F2532">
            <v>0</v>
          </cell>
        </row>
        <row r="2533">
          <cell r="B2533" t="str">
            <v>Iron oxide tower bolts</v>
          </cell>
          <cell r="C2533" t="str">
            <v>No</v>
          </cell>
          <cell r="D2533">
            <v>1</v>
          </cell>
          <cell r="E2533">
            <v>0</v>
          </cell>
          <cell r="F2533">
            <v>0</v>
          </cell>
        </row>
        <row r="2534">
          <cell r="B2534" t="str">
            <v>Door stoper</v>
          </cell>
          <cell r="C2534" t="str">
            <v>No</v>
          </cell>
          <cell r="D2534">
            <v>1</v>
          </cell>
          <cell r="E2534">
            <v>0</v>
          </cell>
          <cell r="F2534">
            <v>0</v>
          </cell>
        </row>
        <row r="2535">
          <cell r="F2535">
            <v>1008.5964</v>
          </cell>
          <cell r="G2535">
            <v>1008.5964</v>
          </cell>
        </row>
        <row r="2537">
          <cell r="A2537" t="str">
            <v>B</v>
          </cell>
          <cell r="B2537" t="str">
            <v>LABOUR</v>
          </cell>
          <cell r="C2537" t="str">
            <v>Sqm</v>
          </cell>
          <cell r="D2537">
            <v>1.2608000000000001</v>
          </cell>
          <cell r="E2537">
            <v>0</v>
          </cell>
          <cell r="F2537">
            <v>0</v>
          </cell>
          <cell r="G2537">
            <v>0</v>
          </cell>
        </row>
        <row r="2539">
          <cell r="A2539" t="str">
            <v>C</v>
          </cell>
          <cell r="B2539" t="str">
            <v>PAINTING</v>
          </cell>
          <cell r="C2539" t="str">
            <v>Sqm</v>
          </cell>
          <cell r="D2539">
            <v>3.2780800000000005</v>
          </cell>
          <cell r="E2539">
            <v>0</v>
          </cell>
          <cell r="F2539">
            <v>0</v>
          </cell>
          <cell r="G2539">
            <v>0</v>
          </cell>
        </row>
        <row r="2540">
          <cell r="G2540">
            <v>1008.5964</v>
          </cell>
        </row>
        <row r="2542">
          <cell r="A2542" t="str">
            <v>D</v>
          </cell>
          <cell r="B2542" t="str">
            <v>Add for water &amp; electrical charges</v>
          </cell>
          <cell r="D2542">
            <v>1008.5964</v>
          </cell>
          <cell r="E2542">
            <v>0.01</v>
          </cell>
          <cell r="F2542">
            <v>10.085964000000001</v>
          </cell>
          <cell r="G2542">
            <v>10.085964000000001</v>
          </cell>
        </row>
        <row r="2544">
          <cell r="A2544" t="str">
            <v>E</v>
          </cell>
          <cell r="B2544" t="str">
            <v>Add for tools and plants</v>
          </cell>
          <cell r="D2544">
            <v>1008.5964</v>
          </cell>
          <cell r="E2544">
            <v>0.03</v>
          </cell>
          <cell r="F2544">
            <v>30.257891999999998</v>
          </cell>
          <cell r="G2544">
            <v>30.257891999999998</v>
          </cell>
        </row>
        <row r="2545">
          <cell r="G2545">
            <v>1048.9402560000001</v>
          </cell>
        </row>
        <row r="2547">
          <cell r="A2547" t="str">
            <v>F</v>
          </cell>
          <cell r="B2547" t="str">
            <v>Add contractor's profit</v>
          </cell>
          <cell r="D2547">
            <v>1048.9402560000001</v>
          </cell>
          <cell r="E2547">
            <v>0.15</v>
          </cell>
          <cell r="F2547">
            <v>157.3410384</v>
          </cell>
          <cell r="G2547">
            <v>157.3410384</v>
          </cell>
        </row>
        <row r="2548">
          <cell r="G2548">
            <v>1206.2812944000002</v>
          </cell>
        </row>
        <row r="2550">
          <cell r="B2550" t="str">
            <v>Rate per Sqm</v>
          </cell>
          <cell r="G2550">
            <v>956.75864086294416</v>
          </cell>
        </row>
        <row r="2553">
          <cell r="A2553">
            <v>68</v>
          </cell>
          <cell r="B2553" t="str">
            <v>TEAK WOOD PARTLY PANELLED PARTLY GLAZED DOOR SHUTTER</v>
          </cell>
          <cell r="E2553" t="str">
            <v>QTY -</v>
          </cell>
          <cell r="F2553">
            <v>1.8517999999999999</v>
          </cell>
          <cell r="G2553" t="str">
            <v>SQM</v>
          </cell>
        </row>
        <row r="2555">
          <cell r="B2555" t="str">
            <v>Shutter Size including deduction</v>
          </cell>
          <cell r="C2555">
            <v>0.93999999999999984</v>
          </cell>
          <cell r="D2555">
            <v>1.9700000000000002</v>
          </cell>
        </row>
        <row r="2556">
          <cell r="B2556" t="str">
            <v>for frame</v>
          </cell>
        </row>
        <row r="2558">
          <cell r="B2558" t="str">
            <v xml:space="preserve">MATERIAL </v>
          </cell>
        </row>
        <row r="2560">
          <cell r="B2560" t="str">
            <v xml:space="preserve">Wood </v>
          </cell>
        </row>
        <row r="2561">
          <cell r="B2561" t="str">
            <v xml:space="preserve">Top &amp; Bottom rail 100mm X 35mm </v>
          </cell>
          <cell r="C2561" t="str">
            <v>Cum</v>
          </cell>
          <cell r="D2561">
            <v>6.5799999999999999E-3</v>
          </cell>
        </row>
        <row r="2562">
          <cell r="B2562" t="str">
            <v>Lock rail 200mm X 35mm</v>
          </cell>
          <cell r="C2562" t="str">
            <v>Cum</v>
          </cell>
          <cell r="D2562">
            <v>6.5799999999999999E-3</v>
          </cell>
        </row>
        <row r="2563">
          <cell r="B2563" t="str">
            <v>Vertical styles 100mm X 35mm</v>
          </cell>
          <cell r="C2563" t="str">
            <v>Cum</v>
          </cell>
          <cell r="D2563">
            <v>1.3790000000000004E-2</v>
          </cell>
        </row>
        <row r="2564">
          <cell r="B2564" t="str">
            <v xml:space="preserve">Total wood </v>
          </cell>
          <cell r="D2564">
            <v>2.6950000000000002E-2</v>
          </cell>
        </row>
        <row r="2566">
          <cell r="B2566" t="str">
            <v>Panel size</v>
          </cell>
          <cell r="D2566">
            <v>0.76999999999999991</v>
          </cell>
          <cell r="E2566">
            <v>0.76500000000000012</v>
          </cell>
        </row>
        <row r="2568">
          <cell r="B2568" t="str">
            <v xml:space="preserve">9mm BWP marine ply </v>
          </cell>
          <cell r="D2568">
            <v>0.58905000000000007</v>
          </cell>
        </row>
        <row r="2570">
          <cell r="B2570" t="str">
            <v>Glass panel 4mm thk frosted glass</v>
          </cell>
          <cell r="D2570">
            <v>0.58905000000000007</v>
          </cell>
        </row>
        <row r="2572">
          <cell r="B2572" t="str">
            <v>Painting</v>
          </cell>
          <cell r="D2572">
            <v>3.7035999999999998</v>
          </cell>
        </row>
        <row r="2574">
          <cell r="B2574" t="str">
            <v>TEAK WOOD PARTLY PANELLED PARTLY GLAZED DOOR SHUTTER</v>
          </cell>
          <cell r="E2574" t="str">
            <v>QTY -</v>
          </cell>
          <cell r="F2574">
            <v>1.8517999999999999</v>
          </cell>
          <cell r="G2574" t="str">
            <v>SQM</v>
          </cell>
        </row>
        <row r="2576">
          <cell r="A2576" t="str">
            <v>A</v>
          </cell>
          <cell r="B2576" t="str">
            <v>MATERIAL</v>
          </cell>
        </row>
        <row r="2578">
          <cell r="B2578" t="str">
            <v xml:space="preserve">Wood </v>
          </cell>
          <cell r="C2578" t="str">
            <v>Cum</v>
          </cell>
          <cell r="D2578">
            <v>2.6950000000000002E-2</v>
          </cell>
          <cell r="E2578">
            <v>35315</v>
          </cell>
          <cell r="F2578">
            <v>951.73925000000008</v>
          </cell>
        </row>
        <row r="2579">
          <cell r="B2579" t="str">
            <v xml:space="preserve">9mm thk BWP marine ply </v>
          </cell>
          <cell r="C2579" t="str">
            <v>Sqm</v>
          </cell>
          <cell r="D2579">
            <v>0.58905000000000007</v>
          </cell>
          <cell r="E2579">
            <v>0</v>
          </cell>
          <cell r="F2579">
            <v>0</v>
          </cell>
        </row>
        <row r="2580">
          <cell r="B2580" t="str">
            <v>4mm thk frosted glass</v>
          </cell>
          <cell r="C2580" t="str">
            <v>Sqm</v>
          </cell>
          <cell r="D2580">
            <v>0.58905000000000007</v>
          </cell>
          <cell r="E2580">
            <v>0</v>
          </cell>
          <cell r="F2580">
            <v>0</v>
          </cell>
        </row>
        <row r="2581">
          <cell r="B2581" t="str">
            <v>Iron oxidised hinges</v>
          </cell>
          <cell r="C2581" t="str">
            <v>No</v>
          </cell>
          <cell r="D2581">
            <v>3</v>
          </cell>
          <cell r="E2581">
            <v>0</v>
          </cell>
          <cell r="F2581">
            <v>0</v>
          </cell>
        </row>
        <row r="2582">
          <cell r="B2582" t="str">
            <v>Mortice lock with handle</v>
          </cell>
          <cell r="C2582" t="str">
            <v>No</v>
          </cell>
          <cell r="D2582">
            <v>1</v>
          </cell>
          <cell r="E2582">
            <v>0</v>
          </cell>
          <cell r="F2582">
            <v>0</v>
          </cell>
        </row>
        <row r="2583">
          <cell r="B2583" t="str">
            <v>Iron oxide tower bolts</v>
          </cell>
          <cell r="C2583" t="str">
            <v>No</v>
          </cell>
          <cell r="D2583">
            <v>1</v>
          </cell>
          <cell r="E2583">
            <v>0</v>
          </cell>
          <cell r="F2583">
            <v>0</v>
          </cell>
        </row>
        <row r="2584">
          <cell r="B2584" t="str">
            <v>Door stoper</v>
          </cell>
          <cell r="C2584" t="str">
            <v>No</v>
          </cell>
          <cell r="D2584">
            <v>1</v>
          </cell>
          <cell r="E2584">
            <v>0</v>
          </cell>
          <cell r="F2584">
            <v>0</v>
          </cell>
        </row>
        <row r="2585">
          <cell r="F2585">
            <v>951.73925000000008</v>
          </cell>
          <cell r="G2585">
            <v>951.73925000000008</v>
          </cell>
        </row>
        <row r="2587">
          <cell r="A2587" t="str">
            <v>B</v>
          </cell>
          <cell r="B2587" t="str">
            <v>LABOUR</v>
          </cell>
          <cell r="C2587" t="str">
            <v>Sqm</v>
          </cell>
          <cell r="D2587">
            <v>1.8517999999999999</v>
          </cell>
          <cell r="E2587">
            <v>0</v>
          </cell>
          <cell r="F2587">
            <v>0</v>
          </cell>
          <cell r="G2587">
            <v>0</v>
          </cell>
        </row>
        <row r="2589">
          <cell r="A2589" t="str">
            <v>C</v>
          </cell>
          <cell r="B2589" t="str">
            <v>PAINTING</v>
          </cell>
          <cell r="C2589" t="str">
            <v>Sqm</v>
          </cell>
          <cell r="D2589">
            <v>3.7035999999999998</v>
          </cell>
          <cell r="E2589">
            <v>0</v>
          </cell>
          <cell r="F2589">
            <v>0</v>
          </cell>
          <cell r="G2589">
            <v>0</v>
          </cell>
        </row>
        <row r="2590">
          <cell r="G2590">
            <v>951.73925000000008</v>
          </cell>
        </row>
        <row r="2592">
          <cell r="A2592" t="str">
            <v>D</v>
          </cell>
          <cell r="B2592" t="str">
            <v>Add for water &amp; electrical charges</v>
          </cell>
          <cell r="D2592">
            <v>951.73925000000008</v>
          </cell>
          <cell r="E2592">
            <v>0.01</v>
          </cell>
          <cell r="F2592">
            <v>9.5173925000000015</v>
          </cell>
          <cell r="G2592">
            <v>9.5173925000000015</v>
          </cell>
        </row>
        <row r="2594">
          <cell r="A2594" t="str">
            <v>E</v>
          </cell>
          <cell r="B2594" t="str">
            <v>Add for tools and plants</v>
          </cell>
          <cell r="D2594">
            <v>951.73925000000008</v>
          </cell>
          <cell r="E2594">
            <v>0.03</v>
          </cell>
          <cell r="F2594">
            <v>28.552177500000003</v>
          </cell>
          <cell r="G2594">
            <v>28.552177500000003</v>
          </cell>
        </row>
        <row r="2595">
          <cell r="G2595">
            <v>989.80882000000008</v>
          </cell>
        </row>
        <row r="2597">
          <cell r="A2597" t="str">
            <v>F</v>
          </cell>
          <cell r="B2597" t="str">
            <v>Add contractor's profit</v>
          </cell>
          <cell r="D2597">
            <v>989.80882000000008</v>
          </cell>
          <cell r="E2597">
            <v>0.15</v>
          </cell>
          <cell r="F2597">
            <v>148.47132300000001</v>
          </cell>
          <cell r="G2597">
            <v>148.47132300000001</v>
          </cell>
        </row>
        <row r="2598">
          <cell r="G2598">
            <v>1138.2801430000002</v>
          </cell>
        </row>
        <row r="2600">
          <cell r="B2600" t="str">
            <v>Rate per Sqm</v>
          </cell>
          <cell r="G2600">
            <v>614.68848849767812</v>
          </cell>
        </row>
        <row r="2603">
          <cell r="A2603">
            <v>69</v>
          </cell>
          <cell r="B2603" t="str">
            <v>TEAK WOOD FULLY GLAZED DOOR SHUTTER</v>
          </cell>
          <cell r="E2603" t="str">
            <v>QTY -</v>
          </cell>
          <cell r="F2603">
            <v>1.4578000000000002</v>
          </cell>
          <cell r="G2603" t="str">
            <v>SQM</v>
          </cell>
        </row>
        <row r="2605">
          <cell r="B2605" t="str">
            <v>Shutter Size including deduction</v>
          </cell>
          <cell r="C2605">
            <v>0.74</v>
          </cell>
          <cell r="D2605">
            <v>1.9700000000000002</v>
          </cell>
        </row>
        <row r="2606">
          <cell r="B2606" t="str">
            <v>for frame</v>
          </cell>
        </row>
        <row r="2608">
          <cell r="B2608" t="str">
            <v>MATERIAL</v>
          </cell>
        </row>
        <row r="2610">
          <cell r="B2610" t="str">
            <v xml:space="preserve">Wood </v>
          </cell>
        </row>
        <row r="2611">
          <cell r="B2611" t="str">
            <v xml:space="preserve">Top rail 100mm X 40mm </v>
          </cell>
          <cell r="C2611" t="str">
            <v>Cum</v>
          </cell>
          <cell r="D2611">
            <v>2.96E-3</v>
          </cell>
        </row>
        <row r="2612">
          <cell r="B2612" t="str">
            <v>Bottom &amp; lock rail 200mm X 40mm</v>
          </cell>
          <cell r="C2612" t="str">
            <v>Cum</v>
          </cell>
          <cell r="D2612">
            <v>1.184E-2</v>
          </cell>
        </row>
        <row r="2613">
          <cell r="B2613" t="str">
            <v>Vertical styles 100mm X 40mm</v>
          </cell>
          <cell r="C2613" t="str">
            <v>Cum</v>
          </cell>
          <cell r="D2613">
            <v>1.5760000000000003E-2</v>
          </cell>
        </row>
        <row r="2614">
          <cell r="B2614" t="str">
            <v xml:space="preserve">Total wood </v>
          </cell>
          <cell r="D2614">
            <v>3.0560000000000004E-2</v>
          </cell>
        </row>
        <row r="2616">
          <cell r="B2616" t="str">
            <v>Panel size</v>
          </cell>
          <cell r="D2616">
            <v>0.57000000000000006</v>
          </cell>
          <cell r="E2616">
            <v>0.76500000000000012</v>
          </cell>
        </row>
        <row r="2618">
          <cell r="B2618" t="str">
            <v xml:space="preserve">5mm thk clear glass </v>
          </cell>
          <cell r="D2618">
            <v>0.87210000000000021</v>
          </cell>
        </row>
        <row r="2620">
          <cell r="B2620" t="str">
            <v>Painting</v>
          </cell>
          <cell r="D2620">
            <v>2.3324800000000003</v>
          </cell>
        </row>
        <row r="2623">
          <cell r="B2623" t="str">
            <v>TEAK WOOD FULLY GLAZED DOOR SHUTTER</v>
          </cell>
          <cell r="E2623" t="str">
            <v>QTY -</v>
          </cell>
          <cell r="F2623">
            <v>1.4578000000000002</v>
          </cell>
          <cell r="G2623" t="str">
            <v>SQM</v>
          </cell>
        </row>
        <row r="2625">
          <cell r="B2625" t="str">
            <v xml:space="preserve">MATERIAL </v>
          </cell>
        </row>
        <row r="2627">
          <cell r="B2627" t="str">
            <v xml:space="preserve">Wood </v>
          </cell>
          <cell r="C2627" t="str">
            <v>Cum</v>
          </cell>
          <cell r="D2627">
            <v>3.0560000000000004E-2</v>
          </cell>
          <cell r="E2627">
            <v>35315</v>
          </cell>
          <cell r="F2627">
            <v>1079.2264000000002</v>
          </cell>
        </row>
        <row r="2628">
          <cell r="B2628" t="str">
            <v xml:space="preserve">5mm thk clear glass </v>
          </cell>
          <cell r="C2628" t="str">
            <v>Sqm</v>
          </cell>
          <cell r="D2628">
            <v>0.87210000000000021</v>
          </cell>
          <cell r="E2628">
            <v>0</v>
          </cell>
          <cell r="F2628">
            <v>0</v>
          </cell>
        </row>
        <row r="2629">
          <cell r="B2629" t="str">
            <v>Iron oxidised hinges</v>
          </cell>
          <cell r="C2629" t="str">
            <v>No</v>
          </cell>
          <cell r="D2629">
            <v>3</v>
          </cell>
          <cell r="E2629">
            <v>0</v>
          </cell>
          <cell r="F2629">
            <v>0</v>
          </cell>
        </row>
        <row r="2630">
          <cell r="B2630" t="str">
            <v>Iron oxidised tower bolts</v>
          </cell>
          <cell r="C2630" t="str">
            <v>No</v>
          </cell>
          <cell r="D2630">
            <v>1</v>
          </cell>
          <cell r="E2630">
            <v>0</v>
          </cell>
          <cell r="F2630">
            <v>0</v>
          </cell>
        </row>
        <row r="2631">
          <cell r="B2631" t="str">
            <v>Iron oxidised aldrop 250mm long</v>
          </cell>
          <cell r="C2631" t="str">
            <v>No</v>
          </cell>
          <cell r="D2631">
            <v>2</v>
          </cell>
          <cell r="E2631">
            <v>0</v>
          </cell>
          <cell r="F2631">
            <v>0</v>
          </cell>
        </row>
        <row r="2632">
          <cell r="F2632">
            <v>1079.2264000000002</v>
          </cell>
          <cell r="G2632">
            <v>1079.2264000000002</v>
          </cell>
        </row>
        <row r="2634">
          <cell r="A2634" t="str">
            <v>B</v>
          </cell>
          <cell r="B2634" t="str">
            <v>LABOUR</v>
          </cell>
          <cell r="C2634" t="str">
            <v>Sqm</v>
          </cell>
          <cell r="D2634">
            <v>1.4578000000000002</v>
          </cell>
          <cell r="E2634">
            <v>0</v>
          </cell>
          <cell r="F2634">
            <v>0</v>
          </cell>
          <cell r="G2634">
            <v>0</v>
          </cell>
        </row>
        <row r="2636">
          <cell r="A2636" t="str">
            <v>C</v>
          </cell>
          <cell r="B2636" t="str">
            <v>PAINTING</v>
          </cell>
          <cell r="C2636" t="str">
            <v>Sqm</v>
          </cell>
          <cell r="D2636">
            <v>2.3324800000000003</v>
          </cell>
          <cell r="E2636">
            <v>0</v>
          </cell>
          <cell r="F2636">
            <v>0</v>
          </cell>
          <cell r="G2636">
            <v>0</v>
          </cell>
        </row>
        <row r="2637">
          <cell r="G2637">
            <v>1079.2264000000002</v>
          </cell>
        </row>
        <row r="2639">
          <cell r="A2639" t="str">
            <v>D</v>
          </cell>
          <cell r="B2639" t="str">
            <v>Add for water &amp; electrical charges</v>
          </cell>
          <cell r="D2639">
            <v>1079.2264000000002</v>
          </cell>
          <cell r="E2639">
            <v>0.01</v>
          </cell>
          <cell r="F2639">
            <v>10.792264000000003</v>
          </cell>
          <cell r="G2639">
            <v>10.792264000000003</v>
          </cell>
        </row>
        <row r="2641">
          <cell r="A2641" t="str">
            <v>E</v>
          </cell>
          <cell r="B2641" t="str">
            <v>Add for tools and plants</v>
          </cell>
          <cell r="D2641">
            <v>1079.2264000000002</v>
          </cell>
          <cell r="E2641">
            <v>0.03</v>
          </cell>
          <cell r="F2641">
            <v>32.376792000000009</v>
          </cell>
          <cell r="G2641">
            <v>32.376792000000009</v>
          </cell>
        </row>
        <row r="2642">
          <cell r="G2642">
            <v>1122.3954560000002</v>
          </cell>
        </row>
        <row r="2644">
          <cell r="A2644" t="str">
            <v>F</v>
          </cell>
          <cell r="B2644" t="str">
            <v>Add contractor's profit</v>
          </cell>
          <cell r="D2644">
            <v>1122.3954560000002</v>
          </cell>
          <cell r="E2644">
            <v>0.15</v>
          </cell>
          <cell r="F2644">
            <v>168.35931840000003</v>
          </cell>
          <cell r="G2644">
            <v>168.35931840000003</v>
          </cell>
        </row>
        <row r="2645">
          <cell r="G2645">
            <v>1290.7547744000003</v>
          </cell>
        </row>
        <row r="2647">
          <cell r="B2647" t="str">
            <v>Rate per Sqm</v>
          </cell>
          <cell r="G2647">
            <v>885.41279626834967</v>
          </cell>
        </row>
        <row r="2650">
          <cell r="A2650">
            <v>70</v>
          </cell>
          <cell r="B2650" t="str">
            <v>HARD WOOD FULLY PANEL DOOR SHUTTER</v>
          </cell>
          <cell r="E2650" t="str">
            <v>QTY -</v>
          </cell>
          <cell r="F2650">
            <v>1.2608000000000001</v>
          </cell>
          <cell r="G2650" t="str">
            <v>SQM</v>
          </cell>
        </row>
        <row r="2652">
          <cell r="B2652" t="str">
            <v>Shutter Size including deduction</v>
          </cell>
          <cell r="C2652">
            <v>0.64</v>
          </cell>
          <cell r="D2652">
            <v>1.9700000000000002</v>
          </cell>
        </row>
        <row r="2653">
          <cell r="B2653" t="str">
            <v>for frame</v>
          </cell>
        </row>
        <row r="2655">
          <cell r="B2655" t="str">
            <v>MATERIAL</v>
          </cell>
        </row>
        <row r="2657">
          <cell r="B2657" t="str">
            <v xml:space="preserve">Wood </v>
          </cell>
        </row>
        <row r="2658">
          <cell r="B2658" t="str">
            <v xml:space="preserve">Top rail 100mm X 40mm </v>
          </cell>
          <cell r="C2658" t="str">
            <v>Cum</v>
          </cell>
          <cell r="D2658">
            <v>2.5600000000000002E-3</v>
          </cell>
        </row>
        <row r="2659">
          <cell r="B2659" t="str">
            <v>Bottom &amp; lock rail 200mm X 40mm</v>
          </cell>
          <cell r="C2659" t="str">
            <v>Cum</v>
          </cell>
          <cell r="D2659">
            <v>1.0240000000000001E-2</v>
          </cell>
        </row>
        <row r="2660">
          <cell r="B2660" t="str">
            <v>Vertical styles 100mm X 40mm</v>
          </cell>
          <cell r="C2660" t="str">
            <v>Cum</v>
          </cell>
          <cell r="D2660">
            <v>1.5760000000000003E-2</v>
          </cell>
        </row>
        <row r="2661">
          <cell r="B2661" t="str">
            <v xml:space="preserve">Total wood </v>
          </cell>
          <cell r="D2661">
            <v>2.8560000000000002E-2</v>
          </cell>
        </row>
        <row r="2663">
          <cell r="B2663" t="str">
            <v>Panel size</v>
          </cell>
          <cell r="D2663">
            <v>0.47000000000000008</v>
          </cell>
          <cell r="E2663">
            <v>0.76500000000000012</v>
          </cell>
        </row>
        <row r="2665">
          <cell r="B2665" t="str">
            <v xml:space="preserve">15mm BWP marine ply </v>
          </cell>
          <cell r="D2665">
            <v>0.35955000000000015</v>
          </cell>
        </row>
        <row r="2667">
          <cell r="B2667" t="str">
            <v>Painting</v>
          </cell>
          <cell r="D2667">
            <v>3.2780800000000005</v>
          </cell>
        </row>
        <row r="2670">
          <cell r="B2670" t="str">
            <v>HARD WOOD FULLY PANEL DOOR SHUTTER</v>
          </cell>
          <cell r="E2670" t="str">
            <v>QTY -</v>
          </cell>
          <cell r="F2670">
            <v>1.2608000000000001</v>
          </cell>
          <cell r="G2670" t="str">
            <v>SQM</v>
          </cell>
        </row>
        <row r="2672">
          <cell r="B2672" t="str">
            <v xml:space="preserve">MATERIAL </v>
          </cell>
        </row>
        <row r="2674">
          <cell r="B2674" t="str">
            <v xml:space="preserve">Hard Wood </v>
          </cell>
          <cell r="C2674" t="str">
            <v>Cum</v>
          </cell>
          <cell r="D2674">
            <v>2.8560000000000002E-2</v>
          </cell>
          <cell r="E2674">
            <v>13175</v>
          </cell>
          <cell r="F2674">
            <v>376.27800000000002</v>
          </cell>
        </row>
        <row r="2675">
          <cell r="B2675" t="str">
            <v>15mm thk BWP marine ply</v>
          </cell>
          <cell r="C2675" t="str">
            <v>Sqm</v>
          </cell>
          <cell r="D2675">
            <v>0.35955000000000015</v>
          </cell>
          <cell r="E2675">
            <v>0</v>
          </cell>
          <cell r="F2675">
            <v>0</v>
          </cell>
        </row>
        <row r="2676">
          <cell r="B2676" t="str">
            <v>Iron oxidised hinges</v>
          </cell>
          <cell r="C2676" t="str">
            <v>No</v>
          </cell>
          <cell r="D2676">
            <v>3</v>
          </cell>
          <cell r="E2676">
            <v>0</v>
          </cell>
          <cell r="F2676">
            <v>0</v>
          </cell>
        </row>
        <row r="2677">
          <cell r="B2677" t="str">
            <v>Mortice lock with handle</v>
          </cell>
          <cell r="C2677" t="str">
            <v>No</v>
          </cell>
          <cell r="D2677">
            <v>1</v>
          </cell>
          <cell r="E2677">
            <v>0</v>
          </cell>
          <cell r="F2677">
            <v>0</v>
          </cell>
        </row>
        <row r="2678">
          <cell r="B2678" t="str">
            <v>Night Latch</v>
          </cell>
          <cell r="C2678" t="str">
            <v>No</v>
          </cell>
          <cell r="D2678">
            <v>1</v>
          </cell>
          <cell r="E2678">
            <v>0</v>
          </cell>
          <cell r="F2678">
            <v>0</v>
          </cell>
        </row>
        <row r="2679">
          <cell r="B2679" t="str">
            <v>Iron oxide tower bolts</v>
          </cell>
          <cell r="C2679" t="str">
            <v>No</v>
          </cell>
          <cell r="D2679">
            <v>1</v>
          </cell>
          <cell r="E2679">
            <v>0</v>
          </cell>
          <cell r="F2679">
            <v>0</v>
          </cell>
        </row>
        <row r="2680">
          <cell r="B2680" t="str">
            <v>Door stoper</v>
          </cell>
          <cell r="C2680" t="str">
            <v>No</v>
          </cell>
          <cell r="D2680">
            <v>1</v>
          </cell>
          <cell r="E2680">
            <v>0</v>
          </cell>
          <cell r="F2680">
            <v>0</v>
          </cell>
        </row>
        <row r="2681">
          <cell r="F2681">
            <v>376.27800000000002</v>
          </cell>
          <cell r="G2681">
            <v>376.27800000000002</v>
          </cell>
        </row>
        <row r="2683">
          <cell r="A2683" t="str">
            <v>B</v>
          </cell>
          <cell r="B2683" t="str">
            <v>LABOUR</v>
          </cell>
          <cell r="C2683" t="str">
            <v>Sqm</v>
          </cell>
          <cell r="D2683">
            <v>1.2608000000000001</v>
          </cell>
          <cell r="E2683">
            <v>0</v>
          </cell>
          <cell r="F2683">
            <v>0</v>
          </cell>
          <cell r="G2683">
            <v>0</v>
          </cell>
        </row>
        <row r="2685">
          <cell r="A2685" t="str">
            <v>C</v>
          </cell>
          <cell r="B2685" t="str">
            <v>PAINTING</v>
          </cell>
          <cell r="C2685" t="str">
            <v>Sqm</v>
          </cell>
          <cell r="D2685">
            <v>3.2780800000000005</v>
          </cell>
          <cell r="E2685">
            <v>0</v>
          </cell>
          <cell r="F2685">
            <v>0</v>
          </cell>
          <cell r="G2685">
            <v>0</v>
          </cell>
        </row>
        <row r="2686">
          <cell r="G2686">
            <v>376.27800000000002</v>
          </cell>
        </row>
        <row r="2688">
          <cell r="A2688" t="str">
            <v>D</v>
          </cell>
          <cell r="B2688" t="str">
            <v>Add for water &amp; electrical charges</v>
          </cell>
          <cell r="D2688">
            <v>376.27800000000002</v>
          </cell>
          <cell r="E2688">
            <v>0.01</v>
          </cell>
          <cell r="F2688">
            <v>3.7627800000000002</v>
          </cell>
          <cell r="G2688">
            <v>3.7627800000000002</v>
          </cell>
        </row>
        <row r="2690">
          <cell r="A2690" t="str">
            <v>E</v>
          </cell>
          <cell r="B2690" t="str">
            <v>Add for tools and plants</v>
          </cell>
          <cell r="D2690">
            <v>376.27800000000002</v>
          </cell>
          <cell r="E2690">
            <v>0.03</v>
          </cell>
          <cell r="F2690">
            <v>11.28834</v>
          </cell>
          <cell r="G2690">
            <v>11.28834</v>
          </cell>
        </row>
        <row r="2691">
          <cell r="G2691">
            <v>391.32912000000005</v>
          </cell>
        </row>
        <row r="2693">
          <cell r="A2693" t="str">
            <v>F</v>
          </cell>
          <cell r="B2693" t="str">
            <v>Add contractor's profit</v>
          </cell>
          <cell r="D2693">
            <v>391.32912000000005</v>
          </cell>
          <cell r="E2693">
            <v>0.15</v>
          </cell>
          <cell r="F2693">
            <v>58.699368000000007</v>
          </cell>
          <cell r="G2693">
            <v>58.699368000000007</v>
          </cell>
        </row>
        <row r="2694">
          <cell r="G2694">
            <v>450.02848800000004</v>
          </cell>
        </row>
        <row r="2696">
          <cell r="B2696" t="str">
            <v>Rate per Sqm</v>
          </cell>
          <cell r="G2696">
            <v>356.93883883248731</v>
          </cell>
        </row>
        <row r="2699">
          <cell r="A2699">
            <v>71</v>
          </cell>
          <cell r="B2699" t="str">
            <v>HARD WOOD PARTLY PANELLED PARTLY GLAZED DOOR SHUTTER</v>
          </cell>
          <cell r="E2699" t="str">
            <v>QTY -</v>
          </cell>
          <cell r="F2699">
            <v>1.8517999999999999</v>
          </cell>
          <cell r="G2699" t="str">
            <v>SQM</v>
          </cell>
        </row>
        <row r="2701">
          <cell r="B2701" t="str">
            <v>Shutter Size including deduction</v>
          </cell>
          <cell r="C2701">
            <v>0.93999999999999984</v>
          </cell>
          <cell r="D2701">
            <v>1.9700000000000002</v>
          </cell>
        </row>
        <row r="2702">
          <cell r="B2702" t="str">
            <v>for frame</v>
          </cell>
        </row>
        <row r="2704">
          <cell r="B2704" t="str">
            <v xml:space="preserve">MATERIAL </v>
          </cell>
        </row>
        <row r="2706">
          <cell r="B2706" t="str">
            <v xml:space="preserve">Wood </v>
          </cell>
        </row>
        <row r="2707">
          <cell r="B2707" t="str">
            <v xml:space="preserve">Top &amp; Bottom rail 100mm X 35mm </v>
          </cell>
          <cell r="C2707" t="str">
            <v>Cum</v>
          </cell>
          <cell r="D2707">
            <v>6.5799999999999999E-3</v>
          </cell>
        </row>
        <row r="2708">
          <cell r="B2708" t="str">
            <v>Lock rail 200mm X 35mm</v>
          </cell>
          <cell r="C2708" t="str">
            <v>Cum</v>
          </cell>
          <cell r="D2708">
            <v>6.5799999999999999E-3</v>
          </cell>
        </row>
        <row r="2709">
          <cell r="B2709" t="str">
            <v>Vertical styles 100mm X 35mm</v>
          </cell>
          <cell r="C2709" t="str">
            <v>Cum</v>
          </cell>
          <cell r="D2709">
            <v>1.3790000000000004E-2</v>
          </cell>
        </row>
        <row r="2710">
          <cell r="B2710" t="str">
            <v xml:space="preserve">Total wood </v>
          </cell>
          <cell r="D2710">
            <v>2.6950000000000002E-2</v>
          </cell>
        </row>
        <row r="2712">
          <cell r="B2712" t="str">
            <v>Panel size</v>
          </cell>
          <cell r="D2712">
            <v>0.76999999999999991</v>
          </cell>
          <cell r="E2712">
            <v>0.76500000000000012</v>
          </cell>
        </row>
        <row r="2714">
          <cell r="B2714" t="str">
            <v xml:space="preserve">9mm BWP marine ply </v>
          </cell>
          <cell r="D2714">
            <v>0.58905000000000007</v>
          </cell>
        </row>
        <row r="2716">
          <cell r="B2716" t="str">
            <v>Glass panel 4mm thk frosted glass</v>
          </cell>
          <cell r="D2716">
            <v>0.58905000000000007</v>
          </cell>
        </row>
        <row r="2718">
          <cell r="B2718" t="str">
            <v>Painting</v>
          </cell>
          <cell r="D2718">
            <v>3.7035999999999998</v>
          </cell>
        </row>
        <row r="2721">
          <cell r="B2721" t="str">
            <v>HARD WOOD PARTLY PANELLED PARTLY GLAZED DOOR SHUTTER</v>
          </cell>
          <cell r="E2721" t="str">
            <v>QTY -</v>
          </cell>
          <cell r="F2721">
            <v>1.8517999999999999</v>
          </cell>
          <cell r="G2721" t="str">
            <v>SQM</v>
          </cell>
        </row>
        <row r="2723">
          <cell r="A2723" t="str">
            <v>A</v>
          </cell>
          <cell r="B2723" t="str">
            <v>MATERIAL</v>
          </cell>
        </row>
        <row r="2725">
          <cell r="B2725" t="str">
            <v xml:space="preserve">Wood </v>
          </cell>
          <cell r="C2725" t="str">
            <v>Cum</v>
          </cell>
          <cell r="D2725">
            <v>2.6950000000000002E-2</v>
          </cell>
          <cell r="E2725">
            <v>35315</v>
          </cell>
          <cell r="F2725">
            <v>951.73925000000008</v>
          </cell>
        </row>
        <row r="2726">
          <cell r="B2726" t="str">
            <v xml:space="preserve">9mm thk BWP marine ply </v>
          </cell>
          <cell r="C2726" t="str">
            <v>Sqm</v>
          </cell>
          <cell r="D2726">
            <v>0.58905000000000007</v>
          </cell>
          <cell r="E2726">
            <v>0</v>
          </cell>
          <cell r="F2726">
            <v>0</v>
          </cell>
        </row>
        <row r="2727">
          <cell r="B2727" t="str">
            <v>4mm thk frosted glass</v>
          </cell>
          <cell r="C2727" t="str">
            <v>Sqm</v>
          </cell>
          <cell r="D2727">
            <v>0.58905000000000007</v>
          </cell>
          <cell r="E2727">
            <v>0</v>
          </cell>
          <cell r="F2727">
            <v>0</v>
          </cell>
        </row>
        <row r="2728">
          <cell r="B2728" t="str">
            <v>Iron oxidised hinges</v>
          </cell>
          <cell r="C2728" t="str">
            <v>No</v>
          </cell>
          <cell r="D2728">
            <v>3</v>
          </cell>
          <cell r="E2728">
            <v>0</v>
          </cell>
          <cell r="F2728">
            <v>0</v>
          </cell>
        </row>
        <row r="2729">
          <cell r="B2729" t="str">
            <v>Mortice lock with handle</v>
          </cell>
          <cell r="C2729" t="str">
            <v>No</v>
          </cell>
          <cell r="D2729">
            <v>1</v>
          </cell>
          <cell r="E2729">
            <v>0</v>
          </cell>
          <cell r="F2729">
            <v>0</v>
          </cell>
        </row>
        <row r="2730">
          <cell r="B2730" t="str">
            <v>Iron oxide tower bolts</v>
          </cell>
          <cell r="C2730" t="str">
            <v>No</v>
          </cell>
          <cell r="D2730">
            <v>1</v>
          </cell>
          <cell r="E2730">
            <v>0</v>
          </cell>
          <cell r="F2730">
            <v>0</v>
          </cell>
        </row>
        <row r="2731">
          <cell r="B2731" t="str">
            <v>Door stoper</v>
          </cell>
          <cell r="C2731" t="str">
            <v>No</v>
          </cell>
          <cell r="D2731">
            <v>1</v>
          </cell>
          <cell r="E2731">
            <v>0</v>
          </cell>
          <cell r="F2731">
            <v>0</v>
          </cell>
        </row>
        <row r="2732">
          <cell r="F2732">
            <v>951.73925000000008</v>
          </cell>
          <cell r="G2732">
            <v>951.73925000000008</v>
          </cell>
        </row>
        <row r="2734">
          <cell r="A2734" t="str">
            <v>B</v>
          </cell>
          <cell r="B2734" t="str">
            <v>LABOUR</v>
          </cell>
          <cell r="C2734" t="str">
            <v>Sqm</v>
          </cell>
          <cell r="D2734">
            <v>1.8517999999999999</v>
          </cell>
          <cell r="E2734">
            <v>0</v>
          </cell>
          <cell r="F2734">
            <v>0</v>
          </cell>
          <cell r="G2734">
            <v>0</v>
          </cell>
        </row>
        <row r="2736">
          <cell r="A2736" t="str">
            <v>C</v>
          </cell>
          <cell r="B2736" t="str">
            <v>PAINTING</v>
          </cell>
          <cell r="C2736" t="str">
            <v>Sqm</v>
          </cell>
          <cell r="D2736">
            <v>3.7035999999999998</v>
          </cell>
          <cell r="E2736">
            <v>0</v>
          </cell>
          <cell r="F2736">
            <v>0</v>
          </cell>
          <cell r="G2736">
            <v>0</v>
          </cell>
        </row>
        <row r="2737">
          <cell r="G2737">
            <v>951.73925000000008</v>
          </cell>
        </row>
        <row r="2739">
          <cell r="A2739" t="str">
            <v>D</v>
          </cell>
          <cell r="B2739" t="str">
            <v>Add for water &amp; electrical charges</v>
          </cell>
          <cell r="D2739">
            <v>951.73925000000008</v>
          </cell>
          <cell r="E2739">
            <v>0.01</v>
          </cell>
          <cell r="F2739">
            <v>9.5173925000000015</v>
          </cell>
          <cell r="G2739">
            <v>9.5173925000000015</v>
          </cell>
        </row>
        <row r="2741">
          <cell r="A2741" t="str">
            <v>E</v>
          </cell>
          <cell r="B2741" t="str">
            <v>Add for tools and plants</v>
          </cell>
          <cell r="D2741">
            <v>951.73925000000008</v>
          </cell>
          <cell r="E2741">
            <v>0.03</v>
          </cell>
          <cell r="F2741">
            <v>28.552177500000003</v>
          </cell>
          <cell r="G2741">
            <v>28.552177500000003</v>
          </cell>
        </row>
        <row r="2742">
          <cell r="G2742">
            <v>989.80882000000008</v>
          </cell>
        </row>
        <row r="2744">
          <cell r="A2744" t="str">
            <v>F</v>
          </cell>
          <cell r="B2744" t="str">
            <v>Add contractor's profit</v>
          </cell>
          <cell r="D2744">
            <v>989.80882000000008</v>
          </cell>
          <cell r="E2744">
            <v>0.15</v>
          </cell>
          <cell r="F2744">
            <v>148.47132300000001</v>
          </cell>
          <cell r="G2744">
            <v>148.47132300000001</v>
          </cell>
        </row>
        <row r="2745">
          <cell r="G2745">
            <v>1138.2801430000002</v>
          </cell>
        </row>
        <row r="2747">
          <cell r="B2747" t="str">
            <v>Rate per Sqm</v>
          </cell>
          <cell r="G2747">
            <v>614.68848849767812</v>
          </cell>
        </row>
        <row r="2750">
          <cell r="A2750">
            <v>72</v>
          </cell>
          <cell r="B2750" t="str">
            <v>HARD WOOD FULLY GLAZED DOOR SHUTTER</v>
          </cell>
          <cell r="E2750" t="str">
            <v>QTY -</v>
          </cell>
          <cell r="F2750">
            <v>1.4578000000000002</v>
          </cell>
          <cell r="G2750" t="str">
            <v>SQM</v>
          </cell>
        </row>
        <row r="2752">
          <cell r="B2752" t="str">
            <v>Shutter Size including deduction</v>
          </cell>
          <cell r="C2752">
            <v>0.74</v>
          </cell>
          <cell r="D2752">
            <v>1.9700000000000002</v>
          </cell>
        </row>
        <row r="2753">
          <cell r="B2753" t="str">
            <v>for frame</v>
          </cell>
        </row>
        <row r="2755">
          <cell r="B2755" t="str">
            <v>MATERIAL</v>
          </cell>
        </row>
        <row r="2757">
          <cell r="B2757" t="str">
            <v xml:space="preserve">Wood </v>
          </cell>
        </row>
        <row r="2758">
          <cell r="B2758" t="str">
            <v xml:space="preserve">Top rail 100mm X 40mm </v>
          </cell>
          <cell r="C2758" t="str">
            <v>Cum</v>
          </cell>
          <cell r="D2758">
            <v>2.96E-3</v>
          </cell>
        </row>
        <row r="2759">
          <cell r="B2759" t="str">
            <v>Bottom &amp; lock rail 200mm X 40mm</v>
          </cell>
          <cell r="C2759" t="str">
            <v>Cum</v>
          </cell>
          <cell r="D2759">
            <v>1.184E-2</v>
          </cell>
        </row>
        <row r="2760">
          <cell r="B2760" t="str">
            <v>Vertical styles 100mm X 40mm</v>
          </cell>
          <cell r="C2760" t="str">
            <v>Cum</v>
          </cell>
          <cell r="D2760">
            <v>1.5760000000000003E-2</v>
          </cell>
        </row>
        <row r="2761">
          <cell r="B2761" t="str">
            <v xml:space="preserve">Total wood </v>
          </cell>
          <cell r="D2761">
            <v>3.0560000000000004E-2</v>
          </cell>
        </row>
        <row r="2763">
          <cell r="B2763" t="str">
            <v>Panel size</v>
          </cell>
          <cell r="D2763">
            <v>0.57000000000000006</v>
          </cell>
          <cell r="E2763">
            <v>0.76500000000000012</v>
          </cell>
        </row>
        <row r="2765">
          <cell r="B2765" t="str">
            <v xml:space="preserve">5mm thk clear glass </v>
          </cell>
          <cell r="D2765">
            <v>0.87210000000000021</v>
          </cell>
        </row>
        <row r="2767">
          <cell r="B2767" t="str">
            <v>Painting</v>
          </cell>
          <cell r="D2767">
            <v>2.3324800000000003</v>
          </cell>
        </row>
        <row r="2770">
          <cell r="B2770" t="str">
            <v>HARD WOOD FULLY GLAZED DOOR SHUTTER</v>
          </cell>
          <cell r="E2770" t="str">
            <v>QTY -</v>
          </cell>
          <cell r="F2770">
            <v>1.4578000000000002</v>
          </cell>
          <cell r="G2770" t="str">
            <v>SQM</v>
          </cell>
        </row>
        <row r="2772">
          <cell r="B2772" t="str">
            <v xml:space="preserve">MATERIAL </v>
          </cell>
        </row>
        <row r="2774">
          <cell r="B2774" t="str">
            <v xml:space="preserve">Wood </v>
          </cell>
          <cell r="C2774" t="str">
            <v>Cum</v>
          </cell>
          <cell r="D2774">
            <v>3.0560000000000004E-2</v>
          </cell>
          <cell r="E2774">
            <v>35315</v>
          </cell>
          <cell r="F2774">
            <v>1079.2264000000002</v>
          </cell>
        </row>
        <row r="2775">
          <cell r="B2775" t="str">
            <v xml:space="preserve">5mm thk clear glass </v>
          </cell>
          <cell r="C2775" t="str">
            <v>Sqm</v>
          </cell>
          <cell r="D2775">
            <v>0.87210000000000021</v>
          </cell>
          <cell r="E2775">
            <v>0</v>
          </cell>
          <cell r="F2775">
            <v>0</v>
          </cell>
        </row>
        <row r="2776">
          <cell r="B2776" t="str">
            <v>Iron oxidised hinges</v>
          </cell>
          <cell r="C2776" t="str">
            <v>No</v>
          </cell>
          <cell r="D2776">
            <v>3</v>
          </cell>
          <cell r="E2776">
            <v>0</v>
          </cell>
          <cell r="F2776">
            <v>0</v>
          </cell>
        </row>
        <row r="2777">
          <cell r="B2777" t="str">
            <v>Iron oxidised tower bolts</v>
          </cell>
          <cell r="C2777" t="str">
            <v>No</v>
          </cell>
          <cell r="D2777">
            <v>1</v>
          </cell>
          <cell r="E2777">
            <v>0</v>
          </cell>
          <cell r="F2777">
            <v>0</v>
          </cell>
        </row>
        <row r="2778">
          <cell r="B2778" t="str">
            <v>Iron oxidised aldrop 250mm long</v>
          </cell>
          <cell r="C2778" t="str">
            <v>No</v>
          </cell>
          <cell r="D2778">
            <v>2</v>
          </cell>
          <cell r="E2778">
            <v>0</v>
          </cell>
          <cell r="F2778">
            <v>0</v>
          </cell>
        </row>
        <row r="2779">
          <cell r="F2779">
            <v>1079.2264000000002</v>
          </cell>
          <cell r="G2779">
            <v>1079.2264000000002</v>
          </cell>
        </row>
        <row r="2781">
          <cell r="A2781" t="str">
            <v>B</v>
          </cell>
          <cell r="B2781" t="str">
            <v>LABOUR</v>
          </cell>
          <cell r="C2781" t="str">
            <v>Sqm</v>
          </cell>
          <cell r="D2781">
            <v>1.4578000000000002</v>
          </cell>
          <cell r="E2781">
            <v>0</v>
          </cell>
          <cell r="F2781">
            <v>0</v>
          </cell>
          <cell r="G2781">
            <v>0</v>
          </cell>
        </row>
        <row r="2783">
          <cell r="A2783" t="str">
            <v>C</v>
          </cell>
          <cell r="B2783" t="str">
            <v>PAINTING</v>
          </cell>
          <cell r="C2783" t="str">
            <v>Sqm</v>
          </cell>
          <cell r="D2783">
            <v>2.3324800000000003</v>
          </cell>
          <cell r="E2783">
            <v>0</v>
          </cell>
          <cell r="F2783">
            <v>0</v>
          </cell>
          <cell r="G2783">
            <v>0</v>
          </cell>
        </row>
        <row r="2784">
          <cell r="G2784">
            <v>1079.2264000000002</v>
          </cell>
        </row>
        <row r="2786">
          <cell r="A2786" t="str">
            <v>D</v>
          </cell>
          <cell r="B2786" t="str">
            <v>Add for water &amp; electrical charges</v>
          </cell>
          <cell r="D2786">
            <v>1079.2264000000002</v>
          </cell>
          <cell r="E2786">
            <v>0.01</v>
          </cell>
          <cell r="F2786">
            <v>10.792264000000003</v>
          </cell>
          <cell r="G2786">
            <v>10.792264000000003</v>
          </cell>
        </row>
        <row r="2788">
          <cell r="A2788" t="str">
            <v>E</v>
          </cell>
          <cell r="B2788" t="str">
            <v>Add for tools and plants</v>
          </cell>
          <cell r="D2788">
            <v>1079.2264000000002</v>
          </cell>
          <cell r="E2788">
            <v>0.03</v>
          </cell>
          <cell r="F2788">
            <v>32.376792000000009</v>
          </cell>
          <cell r="G2788">
            <v>32.376792000000009</v>
          </cell>
        </row>
        <row r="2789">
          <cell r="G2789">
            <v>1122.3954560000002</v>
          </cell>
        </row>
        <row r="2791">
          <cell r="A2791" t="str">
            <v>F</v>
          </cell>
          <cell r="B2791" t="str">
            <v>Add contractor's profit</v>
          </cell>
          <cell r="D2791">
            <v>1122.3954560000002</v>
          </cell>
          <cell r="E2791">
            <v>0.15</v>
          </cell>
          <cell r="F2791">
            <v>168.35931840000003</v>
          </cell>
          <cell r="G2791">
            <v>168.35931840000003</v>
          </cell>
        </row>
        <row r="2792">
          <cell r="G2792">
            <v>1290.7547744000003</v>
          </cell>
        </row>
        <row r="2794">
          <cell r="B2794" t="str">
            <v>Rate per Sqm</v>
          </cell>
          <cell r="G2794">
            <v>885.41279626834967</v>
          </cell>
        </row>
        <row r="2797">
          <cell r="A2797">
            <v>74</v>
          </cell>
          <cell r="B2797" t="str">
            <v>40MM THK FLUSH DOOR SHUTTER</v>
          </cell>
          <cell r="E2797" t="str">
            <v>QTY -</v>
          </cell>
          <cell r="F2797">
            <v>1.8900000000000001</v>
          </cell>
          <cell r="G2797" t="str">
            <v>SQM</v>
          </cell>
        </row>
        <row r="2799">
          <cell r="B2799" t="str">
            <v>MATERIAL</v>
          </cell>
        </row>
        <row r="2801">
          <cell r="B2801" t="str">
            <v>40MM flush door shutter</v>
          </cell>
          <cell r="C2801" t="str">
            <v>Sqm</v>
          </cell>
          <cell r="D2801">
            <v>1.8900000000000001</v>
          </cell>
          <cell r="E2801">
            <v>2117</v>
          </cell>
          <cell r="F2801">
            <v>4001.13</v>
          </cell>
        </row>
        <row r="2802">
          <cell r="B2802" t="str">
            <v>Hard wares</v>
          </cell>
          <cell r="C2802" t="str">
            <v>LS</v>
          </cell>
          <cell r="F2802">
            <v>750</v>
          </cell>
        </row>
        <row r="2803">
          <cell r="F2803">
            <v>4751.13</v>
          </cell>
          <cell r="G2803">
            <v>4751.13</v>
          </cell>
        </row>
        <row r="2805">
          <cell r="A2805" t="str">
            <v>B</v>
          </cell>
          <cell r="B2805" t="str">
            <v>LABOUR</v>
          </cell>
          <cell r="C2805" t="str">
            <v>Sqm</v>
          </cell>
          <cell r="D2805">
            <v>1.8900000000000001</v>
          </cell>
          <cell r="E2805">
            <v>90</v>
          </cell>
          <cell r="F2805">
            <v>170.10000000000002</v>
          </cell>
          <cell r="G2805">
            <v>170.10000000000002</v>
          </cell>
        </row>
        <row r="2807">
          <cell r="A2807" t="str">
            <v>C</v>
          </cell>
          <cell r="B2807" t="str">
            <v>PAINTING</v>
          </cell>
          <cell r="C2807" t="str">
            <v>Sqm</v>
          </cell>
          <cell r="D2807">
            <v>4.5360000000000005</v>
          </cell>
          <cell r="E2807">
            <v>45</v>
          </cell>
          <cell r="F2807">
            <v>204.12000000000003</v>
          </cell>
          <cell r="G2807">
            <v>204.12000000000003</v>
          </cell>
        </row>
        <row r="2808">
          <cell r="G2808">
            <v>5125.3500000000004</v>
          </cell>
        </row>
        <row r="2810">
          <cell r="A2810" t="str">
            <v>D</v>
          </cell>
          <cell r="B2810" t="str">
            <v>Add for water &amp; electrical charges</v>
          </cell>
          <cell r="D2810">
            <v>5125.3500000000004</v>
          </cell>
          <cell r="E2810">
            <v>0.01</v>
          </cell>
          <cell r="F2810">
            <v>51.253500000000003</v>
          </cell>
          <cell r="G2810">
            <v>51.253500000000003</v>
          </cell>
        </row>
        <row r="2812">
          <cell r="A2812" t="str">
            <v>E</v>
          </cell>
          <cell r="B2812" t="str">
            <v>Add for tools and plants</v>
          </cell>
          <cell r="D2812">
            <v>5125.3500000000004</v>
          </cell>
          <cell r="E2812">
            <v>0.03</v>
          </cell>
          <cell r="F2812">
            <v>153.76050000000001</v>
          </cell>
          <cell r="G2812">
            <v>153.76050000000001</v>
          </cell>
        </row>
        <row r="2813">
          <cell r="G2813">
            <v>5330.3640000000005</v>
          </cell>
        </row>
        <row r="2815">
          <cell r="A2815" t="str">
            <v>F</v>
          </cell>
          <cell r="B2815" t="str">
            <v>Add contractor's profit</v>
          </cell>
          <cell r="D2815">
            <v>5330.3640000000005</v>
          </cell>
          <cell r="E2815">
            <v>0.15</v>
          </cell>
          <cell r="F2815">
            <v>799.55460000000005</v>
          </cell>
          <cell r="G2815">
            <v>799.55460000000005</v>
          </cell>
        </row>
        <row r="2816">
          <cell r="G2816">
            <v>6129.9186000000009</v>
          </cell>
        </row>
        <row r="2818">
          <cell r="A2818" t="str">
            <v>F</v>
          </cell>
          <cell r="B2818" t="str">
            <v xml:space="preserve">WCT </v>
          </cell>
          <cell r="D2818">
            <v>6129.9186000000009</v>
          </cell>
          <cell r="E2818">
            <v>0.04</v>
          </cell>
          <cell r="F2818">
            <v>245.19674400000005</v>
          </cell>
          <cell r="G2818">
            <v>245.19674400000005</v>
          </cell>
        </row>
        <row r="2819">
          <cell r="G2819">
            <v>6375.1153440000007</v>
          </cell>
        </row>
        <row r="2821">
          <cell r="B2821" t="str">
            <v>Rate per Sqm</v>
          </cell>
          <cell r="D2821">
            <v>6375.1153440000007</v>
          </cell>
          <cell r="E2821">
            <v>1.8900000000000001</v>
          </cell>
          <cell r="F2821">
            <v>3373.0769015873016</v>
          </cell>
          <cell r="G2821">
            <v>3374</v>
          </cell>
        </row>
        <row r="2825">
          <cell r="A2825">
            <v>75</v>
          </cell>
          <cell r="B2825" t="str">
            <v>40MM THK FLUSH DOOR SHUTTER</v>
          </cell>
          <cell r="E2825" t="str">
            <v>QTY -</v>
          </cell>
          <cell r="F2825">
            <v>1.8900000000000001</v>
          </cell>
          <cell r="G2825" t="str">
            <v>SQM</v>
          </cell>
        </row>
        <row r="2827">
          <cell r="B2827" t="str">
            <v>MATERIAL</v>
          </cell>
        </row>
        <row r="2829">
          <cell r="B2829" t="str">
            <v>40MM flush door shutter including hardwares</v>
          </cell>
          <cell r="C2829" t="str">
            <v>Sqm</v>
          </cell>
          <cell r="D2829">
            <v>1.8900000000000001</v>
          </cell>
          <cell r="E2829">
            <v>635</v>
          </cell>
          <cell r="F2829">
            <v>1200.1500000000001</v>
          </cell>
        </row>
        <row r="2831">
          <cell r="F2831">
            <v>1200.1500000000001</v>
          </cell>
          <cell r="G2831">
            <v>1200.1500000000001</v>
          </cell>
        </row>
        <row r="2833">
          <cell r="A2833" t="str">
            <v>B</v>
          </cell>
          <cell r="B2833" t="str">
            <v>LABOUR (for fixing)</v>
          </cell>
          <cell r="C2833" t="str">
            <v>Sqm</v>
          </cell>
          <cell r="D2833">
            <v>1.8900000000000001</v>
          </cell>
          <cell r="E2833">
            <v>90</v>
          </cell>
          <cell r="F2833">
            <v>170.10000000000002</v>
          </cell>
          <cell r="G2833">
            <v>170.10000000000002</v>
          </cell>
        </row>
        <row r="2835">
          <cell r="A2835" t="str">
            <v>C</v>
          </cell>
          <cell r="B2835" t="str">
            <v>PAINTING</v>
          </cell>
          <cell r="C2835" t="str">
            <v>Sqm</v>
          </cell>
          <cell r="D2835">
            <v>4.5360000000000005</v>
          </cell>
          <cell r="E2835">
            <v>40</v>
          </cell>
          <cell r="F2835">
            <v>181.44000000000003</v>
          </cell>
          <cell r="G2835">
            <v>181.44000000000003</v>
          </cell>
        </row>
        <row r="2836">
          <cell r="G2836">
            <v>1551.69</v>
          </cell>
        </row>
        <row r="2838">
          <cell r="A2838" t="str">
            <v>D</v>
          </cell>
          <cell r="B2838" t="str">
            <v>Add for water &amp; electrical charges</v>
          </cell>
          <cell r="D2838">
            <v>1551.69</v>
          </cell>
          <cell r="E2838">
            <v>0.01</v>
          </cell>
          <cell r="F2838">
            <v>15.516900000000001</v>
          </cell>
          <cell r="G2838">
            <v>15.516900000000001</v>
          </cell>
        </row>
        <row r="2840">
          <cell r="A2840" t="str">
            <v>E</v>
          </cell>
          <cell r="B2840" t="str">
            <v>Add for tools and plants</v>
          </cell>
          <cell r="D2840">
            <v>1551.69</v>
          </cell>
          <cell r="E2840">
            <v>0.03</v>
          </cell>
          <cell r="F2840">
            <v>46.550699999999999</v>
          </cell>
          <cell r="G2840">
            <v>46.550699999999999</v>
          </cell>
        </row>
        <row r="2841">
          <cell r="G2841">
            <v>1613.7576000000001</v>
          </cell>
        </row>
        <row r="2843">
          <cell r="A2843" t="str">
            <v>F</v>
          </cell>
          <cell r="B2843" t="str">
            <v>Add contractor's profit</v>
          </cell>
          <cell r="D2843">
            <v>1613.7576000000001</v>
          </cell>
          <cell r="E2843">
            <v>0.15</v>
          </cell>
          <cell r="F2843">
            <v>242.06364000000002</v>
          </cell>
          <cell r="G2843">
            <v>242.06364000000002</v>
          </cell>
        </row>
        <row r="2844">
          <cell r="G2844">
            <v>1855.8212400000002</v>
          </cell>
        </row>
        <row r="2846">
          <cell r="A2846" t="str">
            <v>F</v>
          </cell>
          <cell r="B2846" t="str">
            <v xml:space="preserve">WCT </v>
          </cell>
          <cell r="D2846">
            <v>1855.8212400000002</v>
          </cell>
          <cell r="E2846">
            <v>0.04</v>
          </cell>
          <cell r="F2846">
            <v>74.232849600000009</v>
          </cell>
          <cell r="G2846">
            <v>74.232849600000009</v>
          </cell>
        </row>
        <row r="2847">
          <cell r="G2847">
            <v>1930.0540896000002</v>
          </cell>
        </row>
        <row r="2849">
          <cell r="B2849" t="str">
            <v>Rate per Sqm</v>
          </cell>
          <cell r="D2849">
            <v>1930.0540896000002</v>
          </cell>
          <cell r="E2849">
            <v>1.8900000000000001</v>
          </cell>
          <cell r="F2849">
            <v>1021.1926400000001</v>
          </cell>
          <cell r="G2849">
            <v>1022</v>
          </cell>
        </row>
        <row r="2852">
          <cell r="A2852">
            <v>74</v>
          </cell>
          <cell r="B2852" t="str">
            <v>35MM THK FLUSH DOOR SHUTTER</v>
          </cell>
          <cell r="E2852" t="str">
            <v>QTY -</v>
          </cell>
          <cell r="F2852">
            <v>1.8900000000000001</v>
          </cell>
          <cell r="G2852" t="str">
            <v>SQM</v>
          </cell>
        </row>
        <row r="2854">
          <cell r="B2854" t="str">
            <v>MATERIAL</v>
          </cell>
        </row>
        <row r="2856">
          <cell r="B2856" t="str">
            <v>35MM flush door shutter</v>
          </cell>
          <cell r="C2856" t="str">
            <v>Sqm</v>
          </cell>
          <cell r="D2856">
            <v>1.8900000000000001</v>
          </cell>
          <cell r="E2856">
            <v>900</v>
          </cell>
          <cell r="F2856">
            <v>1701</v>
          </cell>
        </row>
        <row r="2857">
          <cell r="B2857" t="str">
            <v>Hard wares</v>
          </cell>
          <cell r="C2857" t="str">
            <v>L S</v>
          </cell>
          <cell r="F2857">
            <v>350</v>
          </cell>
        </row>
        <row r="2858">
          <cell r="F2858">
            <v>2051</v>
          </cell>
          <cell r="G2858">
            <v>2051</v>
          </cell>
        </row>
        <row r="2860">
          <cell r="A2860" t="str">
            <v>B</v>
          </cell>
          <cell r="B2860" t="str">
            <v>LABOUR (For fixing)</v>
          </cell>
          <cell r="C2860" t="str">
            <v>Sqm</v>
          </cell>
          <cell r="D2860">
            <v>1.8900000000000001</v>
          </cell>
          <cell r="E2860">
            <v>90</v>
          </cell>
          <cell r="F2860">
            <v>170.10000000000002</v>
          </cell>
          <cell r="G2860">
            <v>170.10000000000002</v>
          </cell>
        </row>
        <row r="2862">
          <cell r="A2862" t="str">
            <v>C</v>
          </cell>
          <cell r="B2862" t="str">
            <v>PAINTING</v>
          </cell>
          <cell r="C2862" t="str">
            <v>Sqm</v>
          </cell>
          <cell r="D2862">
            <v>4.5360000000000005</v>
          </cell>
          <cell r="E2862">
            <v>40</v>
          </cell>
          <cell r="F2862">
            <v>181.44000000000003</v>
          </cell>
          <cell r="G2862">
            <v>181.44000000000003</v>
          </cell>
        </row>
        <row r="2863">
          <cell r="G2863">
            <v>2402.54</v>
          </cell>
        </row>
        <row r="2865">
          <cell r="A2865" t="str">
            <v>D</v>
          </cell>
          <cell r="B2865" t="str">
            <v>Add for water &amp; electrical charges</v>
          </cell>
          <cell r="D2865">
            <v>2402.54</v>
          </cell>
          <cell r="E2865">
            <v>0.01</v>
          </cell>
          <cell r="F2865">
            <v>24.025400000000001</v>
          </cell>
          <cell r="G2865">
            <v>24.025400000000001</v>
          </cell>
        </row>
        <row r="2867">
          <cell r="A2867" t="str">
            <v>E</v>
          </cell>
          <cell r="B2867" t="str">
            <v>Add for tools and plants</v>
          </cell>
          <cell r="D2867">
            <v>2402.54</v>
          </cell>
          <cell r="E2867">
            <v>0.03</v>
          </cell>
          <cell r="F2867">
            <v>72.0762</v>
          </cell>
          <cell r="G2867">
            <v>72.0762</v>
          </cell>
        </row>
        <row r="2868">
          <cell r="G2868">
            <v>2498.6415999999999</v>
          </cell>
        </row>
        <row r="2870">
          <cell r="A2870" t="str">
            <v>F</v>
          </cell>
          <cell r="B2870" t="str">
            <v>Add contractor's profit</v>
          </cell>
          <cell r="D2870">
            <v>2498.6415999999999</v>
          </cell>
          <cell r="E2870">
            <v>0.15</v>
          </cell>
          <cell r="F2870">
            <v>374.79623999999995</v>
          </cell>
          <cell r="G2870">
            <v>374.79623999999995</v>
          </cell>
        </row>
        <row r="2871">
          <cell r="G2871">
            <v>2873.4378400000001</v>
          </cell>
        </row>
        <row r="2873">
          <cell r="A2873" t="str">
            <v>F</v>
          </cell>
          <cell r="B2873" t="str">
            <v xml:space="preserve">WCT </v>
          </cell>
          <cell r="D2873">
            <v>2873.4378400000001</v>
          </cell>
          <cell r="E2873">
            <v>0.04</v>
          </cell>
          <cell r="F2873">
            <v>114.9375136</v>
          </cell>
          <cell r="G2873">
            <v>114.9375136</v>
          </cell>
        </row>
        <row r="2874">
          <cell r="G2874">
            <v>2988.3753535999999</v>
          </cell>
        </row>
        <row r="2876">
          <cell r="B2876" t="str">
            <v>Rate per Sqm</v>
          </cell>
          <cell r="D2876">
            <v>2988.3753535999999</v>
          </cell>
          <cell r="E2876">
            <v>1.8900000000000001</v>
          </cell>
          <cell r="F2876">
            <v>1581.1509807407406</v>
          </cell>
          <cell r="G2876">
            <v>1582</v>
          </cell>
        </row>
        <row r="2879">
          <cell r="A2879">
            <v>75</v>
          </cell>
          <cell r="B2879" t="str">
            <v>45MM THK FLUSH DOOR SHUTTER DOUBLE LEAF</v>
          </cell>
          <cell r="E2879" t="str">
            <v>QTY -</v>
          </cell>
          <cell r="F2879">
            <v>3.1500000000000004</v>
          </cell>
          <cell r="G2879" t="str">
            <v>SQM</v>
          </cell>
        </row>
        <row r="2881">
          <cell r="B2881" t="str">
            <v>MATERIAL</v>
          </cell>
        </row>
        <row r="2883">
          <cell r="B2883" t="str">
            <v>45MM flush door shutter</v>
          </cell>
          <cell r="C2883" t="str">
            <v>Sqm</v>
          </cell>
          <cell r="D2883">
            <v>3.1500000000000004</v>
          </cell>
          <cell r="E2883">
            <v>0</v>
          </cell>
          <cell r="F2883">
            <v>0</v>
          </cell>
        </row>
        <row r="2884">
          <cell r="B2884" t="str">
            <v>Beading</v>
          </cell>
          <cell r="C2884" t="str">
            <v>Rmt</v>
          </cell>
          <cell r="D2884">
            <v>7.2</v>
          </cell>
          <cell r="E2884">
            <v>0</v>
          </cell>
          <cell r="F2884">
            <v>0</v>
          </cell>
        </row>
        <row r="2885">
          <cell r="B2885" t="str">
            <v xml:space="preserve">Brass hinges </v>
          </cell>
          <cell r="C2885" t="str">
            <v>No</v>
          </cell>
          <cell r="D2885">
            <v>4</v>
          </cell>
          <cell r="E2885">
            <v>25</v>
          </cell>
          <cell r="F2885">
            <v>100</v>
          </cell>
        </row>
        <row r="2886">
          <cell r="B2886" t="str">
            <v>Brass oxidised handle</v>
          </cell>
          <cell r="C2886" t="str">
            <v>No</v>
          </cell>
          <cell r="D2886">
            <v>2</v>
          </cell>
          <cell r="E2886">
            <v>60</v>
          </cell>
          <cell r="F2886">
            <v>120</v>
          </cell>
        </row>
        <row r="2887">
          <cell r="B2887" t="str">
            <v>Brass oxidised tower bolt</v>
          </cell>
          <cell r="C2887" t="str">
            <v>No</v>
          </cell>
          <cell r="D2887">
            <v>1</v>
          </cell>
          <cell r="E2887">
            <v>30</v>
          </cell>
          <cell r="F2887">
            <v>30</v>
          </cell>
        </row>
        <row r="2888">
          <cell r="B2888" t="str">
            <v>Aldrop</v>
          </cell>
          <cell r="C2888" t="str">
            <v>No</v>
          </cell>
          <cell r="D2888">
            <v>2</v>
          </cell>
          <cell r="E2888">
            <v>200</v>
          </cell>
          <cell r="F2888">
            <v>400</v>
          </cell>
        </row>
        <row r="2889">
          <cell r="B2889" t="str">
            <v>Door stopper</v>
          </cell>
          <cell r="C2889" t="str">
            <v>No</v>
          </cell>
          <cell r="D2889">
            <v>2</v>
          </cell>
          <cell r="E2889">
            <v>35</v>
          </cell>
          <cell r="F2889">
            <v>70</v>
          </cell>
        </row>
        <row r="2890">
          <cell r="F2890">
            <v>720</v>
          </cell>
        </row>
        <row r="2892">
          <cell r="A2892" t="str">
            <v>B</v>
          </cell>
          <cell r="B2892" t="str">
            <v>LABOUR</v>
          </cell>
          <cell r="C2892" t="str">
            <v>Sqm</v>
          </cell>
          <cell r="D2892">
            <v>3.1500000000000004</v>
          </cell>
          <cell r="E2892">
            <v>0</v>
          </cell>
          <cell r="F2892">
            <v>0</v>
          </cell>
          <cell r="G2892">
            <v>0</v>
          </cell>
        </row>
        <row r="2894">
          <cell r="A2894" t="str">
            <v>C</v>
          </cell>
          <cell r="B2894" t="str">
            <v>PAINTING</v>
          </cell>
          <cell r="C2894" t="str">
            <v>Sqm</v>
          </cell>
          <cell r="D2894">
            <v>7.5600000000000005</v>
          </cell>
          <cell r="E2894">
            <v>0</v>
          </cell>
          <cell r="F2894">
            <v>0</v>
          </cell>
          <cell r="G2894">
            <v>0</v>
          </cell>
        </row>
        <row r="2895">
          <cell r="G2895">
            <v>0</v>
          </cell>
        </row>
        <row r="2897">
          <cell r="A2897" t="str">
            <v>D</v>
          </cell>
          <cell r="B2897" t="str">
            <v>Add for water &amp; electrical charges</v>
          </cell>
          <cell r="D2897">
            <v>0</v>
          </cell>
          <cell r="E2897">
            <v>0.01</v>
          </cell>
          <cell r="F2897">
            <v>0</v>
          </cell>
          <cell r="G2897">
            <v>0</v>
          </cell>
        </row>
        <row r="2899">
          <cell r="A2899" t="str">
            <v>E</v>
          </cell>
          <cell r="B2899" t="str">
            <v>Add for tools and plants</v>
          </cell>
          <cell r="D2899">
            <v>0</v>
          </cell>
          <cell r="E2899">
            <v>0.03</v>
          </cell>
          <cell r="F2899">
            <v>0</v>
          </cell>
          <cell r="G2899">
            <v>0</v>
          </cell>
        </row>
        <row r="2900">
          <cell r="G2900">
            <v>0</v>
          </cell>
        </row>
        <row r="2902">
          <cell r="A2902" t="str">
            <v>F</v>
          </cell>
          <cell r="B2902" t="str">
            <v>Add contractor's profit</v>
          </cell>
          <cell r="D2902">
            <v>0</v>
          </cell>
          <cell r="E2902">
            <v>0.15</v>
          </cell>
          <cell r="F2902">
            <v>0</v>
          </cell>
          <cell r="G2902">
            <v>0</v>
          </cell>
        </row>
        <row r="2903">
          <cell r="G2903">
            <v>0</v>
          </cell>
        </row>
        <row r="2905">
          <cell r="B2905" t="str">
            <v>Rate per Sqm</v>
          </cell>
          <cell r="G2905">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RATE ANALYSIS"/>
    </sheetNames>
    <sheetDataSet>
      <sheetData sheetId="0">
        <row r="1">
          <cell r="A1" t="str">
            <v>DONGRE ASSOCIATES</v>
          </cell>
          <cell r="C1" t="str">
            <v>PROJECT      : SAHARA CITY HOMES, MUMBAI.</v>
          </cell>
        </row>
        <row r="2">
          <cell r="A2" t="str">
            <v>VADODARA</v>
          </cell>
          <cell r="C2" t="str">
            <v>ARCHITECT   : ARCHITECT HAFEEZ CONTRACTOR, MUMBAI.</v>
          </cell>
        </row>
        <row r="3">
          <cell r="C3" t="str">
            <v>CLIENT          : SAHARA INDIA COMMERCIAL Co. Ltd.</v>
          </cell>
        </row>
        <row r="5">
          <cell r="A5">
            <v>38440.792609722223</v>
          </cell>
          <cell r="B5" t="str">
            <v xml:space="preserve">                  B A S I C   R A T E S   O F   M A T E R I A L S  </v>
          </cell>
        </row>
        <row r="6">
          <cell r="A6" t="str">
            <v>-</v>
          </cell>
          <cell r="B6" t="str">
            <v>-</v>
          </cell>
          <cell r="C6" t="str">
            <v>-</v>
          </cell>
          <cell r="D6" t="str">
            <v>-</v>
          </cell>
          <cell r="E6" t="str">
            <v>-</v>
          </cell>
          <cell r="F6" t="str">
            <v>-</v>
          </cell>
          <cell r="G6" t="str">
            <v>-</v>
          </cell>
        </row>
        <row r="7">
          <cell r="A7" t="str">
            <v>SR NO.</v>
          </cell>
          <cell r="B7" t="str">
            <v>PARTICULAR</v>
          </cell>
          <cell r="C7" t="str">
            <v>UNIT</v>
          </cell>
          <cell r="F7" t="str">
            <v>AMOUNT</v>
          </cell>
        </row>
        <row r="8">
          <cell r="A8" t="str">
            <v>-</v>
          </cell>
          <cell r="B8" t="str">
            <v>-</v>
          </cell>
          <cell r="C8" t="str">
            <v>-</v>
          </cell>
          <cell r="D8" t="str">
            <v>-</v>
          </cell>
          <cell r="E8" t="str">
            <v>-</v>
          </cell>
          <cell r="F8" t="str">
            <v>-</v>
          </cell>
          <cell r="G8" t="str">
            <v>-</v>
          </cell>
        </row>
        <row r="10">
          <cell r="A10" t="str">
            <v>a</v>
          </cell>
          <cell r="B10" t="str">
            <v>STONE FOR MASONRY</v>
          </cell>
          <cell r="C10" t="str">
            <v>CUM</v>
          </cell>
          <cell r="F10">
            <v>300</v>
          </cell>
        </row>
        <row r="12">
          <cell r="A12" t="str">
            <v>1</v>
          </cell>
          <cell r="B12" t="str">
            <v xml:space="preserve">CEMENT (OPC) </v>
          </cell>
          <cell r="C12" t="str">
            <v>BAG</v>
          </cell>
          <cell r="F12">
            <v>150</v>
          </cell>
        </row>
        <row r="14">
          <cell r="A14" t="str">
            <v>2</v>
          </cell>
          <cell r="B14" t="str">
            <v>CEMENT (WHITE)</v>
          </cell>
          <cell r="C14" t="str">
            <v>BAG</v>
          </cell>
          <cell r="F14">
            <v>650</v>
          </cell>
        </row>
        <row r="16">
          <cell r="A16" t="str">
            <v>3</v>
          </cell>
          <cell r="B16" t="str">
            <v>STONE AGGREGATE</v>
          </cell>
          <cell r="C16" t="str">
            <v>CUM</v>
          </cell>
          <cell r="F16">
            <v>500</v>
          </cell>
        </row>
        <row r="18">
          <cell r="A18" t="str">
            <v>4</v>
          </cell>
          <cell r="B18" t="str">
            <v xml:space="preserve">SAND </v>
          </cell>
          <cell r="C18" t="str">
            <v>CUM</v>
          </cell>
          <cell r="F18">
            <v>325</v>
          </cell>
        </row>
        <row r="20">
          <cell r="A20" t="str">
            <v>5</v>
          </cell>
          <cell r="B20" t="str">
            <v xml:space="preserve">BRICKS </v>
          </cell>
          <cell r="C20" t="str">
            <v>1 NOS</v>
          </cell>
          <cell r="F20">
            <v>2</v>
          </cell>
        </row>
        <row r="22">
          <cell r="A22" t="str">
            <v>6</v>
          </cell>
          <cell r="B22" t="str">
            <v>BLOCKS 100MM THK</v>
          </cell>
          <cell r="C22" t="str">
            <v>1 NOS</v>
          </cell>
          <cell r="F22">
            <v>16</v>
          </cell>
        </row>
        <row r="24">
          <cell r="A24" t="str">
            <v>7</v>
          </cell>
          <cell r="B24" t="str">
            <v>BLOCKS 150MM THK</v>
          </cell>
          <cell r="C24" t="str">
            <v>1 NOS</v>
          </cell>
          <cell r="F24">
            <v>20</v>
          </cell>
        </row>
        <row r="26">
          <cell r="A26" t="str">
            <v>8</v>
          </cell>
          <cell r="B26" t="str">
            <v>BLOCKS 125MM THK</v>
          </cell>
          <cell r="C26" t="str">
            <v>1 NOS</v>
          </cell>
          <cell r="F26">
            <v>18</v>
          </cell>
        </row>
        <row r="28">
          <cell r="A28" t="str">
            <v>9</v>
          </cell>
          <cell r="B28" t="str">
            <v xml:space="preserve">MILD STEEL </v>
          </cell>
          <cell r="C28" t="str">
            <v>MT</v>
          </cell>
          <cell r="F28">
            <v>30000</v>
          </cell>
        </row>
        <row r="30">
          <cell r="A30" t="str">
            <v>10</v>
          </cell>
          <cell r="B30" t="str">
            <v xml:space="preserve">TOR STEEL </v>
          </cell>
          <cell r="C30" t="str">
            <v>MT</v>
          </cell>
          <cell r="F30">
            <v>30400</v>
          </cell>
        </row>
        <row r="32">
          <cell r="A32" t="str">
            <v>11</v>
          </cell>
          <cell r="B32" t="str">
            <v xml:space="preserve">BINDING WIRE </v>
          </cell>
          <cell r="C32" t="str">
            <v>KG</v>
          </cell>
          <cell r="F32">
            <v>30</v>
          </cell>
        </row>
        <row r="34">
          <cell r="A34" t="str">
            <v>12</v>
          </cell>
          <cell r="B34" t="str">
            <v>NEERU</v>
          </cell>
          <cell r="C34" t="str">
            <v>KG</v>
          </cell>
          <cell r="F34">
            <v>2.5</v>
          </cell>
        </row>
        <row r="36">
          <cell r="A36" t="str">
            <v>13</v>
          </cell>
          <cell r="B36" t="str">
            <v>MARBLE</v>
          </cell>
          <cell r="C36" t="str">
            <v>SQM</v>
          </cell>
          <cell r="F36">
            <v>1075</v>
          </cell>
        </row>
        <row r="38">
          <cell r="A38" t="str">
            <v>14</v>
          </cell>
          <cell r="B38" t="str">
            <v xml:space="preserve">GRANITE </v>
          </cell>
          <cell r="C38" t="str">
            <v>SQM</v>
          </cell>
          <cell r="F38">
            <v>1615</v>
          </cell>
        </row>
        <row r="40">
          <cell r="A40" t="str">
            <v>15</v>
          </cell>
          <cell r="B40" t="str">
            <v>TANDUR STONE FLOORING</v>
          </cell>
          <cell r="C40" t="str">
            <v>SQM</v>
          </cell>
          <cell r="F40">
            <v>151</v>
          </cell>
        </row>
        <row r="42">
          <cell r="A42" t="str">
            <v>16</v>
          </cell>
          <cell r="B42" t="str">
            <v xml:space="preserve">SPARTEK TILES FLOORING </v>
          </cell>
          <cell r="C42" t="str">
            <v>SQM</v>
          </cell>
          <cell r="F42">
            <v>450</v>
          </cell>
        </row>
        <row r="44">
          <cell r="A44" t="str">
            <v>17</v>
          </cell>
          <cell r="B44" t="str">
            <v>MARBLE SKIRTING</v>
          </cell>
          <cell r="C44" t="str">
            <v>RMT</v>
          </cell>
        </row>
        <row r="46">
          <cell r="A46" t="str">
            <v>18</v>
          </cell>
          <cell r="B46" t="str">
            <v>GRANITE SKIRTING</v>
          </cell>
          <cell r="C46" t="str">
            <v>RMT</v>
          </cell>
        </row>
        <row r="48">
          <cell r="A48" t="str">
            <v>19</v>
          </cell>
          <cell r="B48" t="str">
            <v>TANDUR STONE SKIRTING</v>
          </cell>
          <cell r="C48" t="str">
            <v>RMT</v>
          </cell>
          <cell r="F48">
            <v>15</v>
          </cell>
        </row>
        <row r="50">
          <cell r="A50" t="str">
            <v>20</v>
          </cell>
          <cell r="B50" t="str">
            <v xml:space="preserve">VITRIFIED CERAMIC TILE </v>
          </cell>
          <cell r="C50" t="str">
            <v>SQM</v>
          </cell>
          <cell r="F50">
            <v>550</v>
          </cell>
        </row>
        <row r="52">
          <cell r="A52">
            <v>20.100000000000001</v>
          </cell>
          <cell r="B52" t="str">
            <v xml:space="preserve">NON SKID MATT FINISH CERAMIC TILE </v>
          </cell>
          <cell r="C52" t="str">
            <v>SQM</v>
          </cell>
          <cell r="F52">
            <v>225</v>
          </cell>
        </row>
        <row r="54">
          <cell r="A54">
            <v>20.2</v>
          </cell>
          <cell r="B54" t="str">
            <v>CERAMIC TILES DADO</v>
          </cell>
          <cell r="C54" t="str">
            <v>SQM</v>
          </cell>
          <cell r="F54">
            <v>225</v>
          </cell>
        </row>
        <row r="56">
          <cell r="A56" t="str">
            <v>21</v>
          </cell>
          <cell r="B56" t="str">
            <v>SHON TILES</v>
          </cell>
          <cell r="C56" t="str">
            <v>SQM</v>
          </cell>
        </row>
        <row r="58">
          <cell r="A58" t="str">
            <v>22</v>
          </cell>
          <cell r="B58" t="str">
            <v xml:space="preserve">CUDDAPAH STONE </v>
          </cell>
          <cell r="C58" t="str">
            <v>SQM</v>
          </cell>
        </row>
        <row r="60">
          <cell r="A60" t="str">
            <v>23</v>
          </cell>
          <cell r="B60" t="str">
            <v>WATER &amp; ELECTRICAL CHARGE</v>
          </cell>
          <cell r="C60" t="str">
            <v>%</v>
          </cell>
          <cell r="F60">
            <v>0.01</v>
          </cell>
        </row>
        <row r="62">
          <cell r="A62" t="str">
            <v>24</v>
          </cell>
          <cell r="B62" t="str">
            <v>TOOLS AND PLANTS FOR CONCRETE</v>
          </cell>
          <cell r="C62" t="str">
            <v>%</v>
          </cell>
          <cell r="F62">
            <v>0.05</v>
          </cell>
        </row>
        <row r="64">
          <cell r="A64" t="str">
            <v>25</v>
          </cell>
          <cell r="B64" t="str">
            <v>TOOLS AND PLANTS FOR STEEL</v>
          </cell>
          <cell r="C64" t="str">
            <v>%</v>
          </cell>
          <cell r="F64">
            <v>0.03</v>
          </cell>
        </row>
        <row r="65">
          <cell r="A65" t="str">
            <v>|::</v>
          </cell>
        </row>
        <row r="67">
          <cell r="A67" t="str">
            <v>26</v>
          </cell>
          <cell r="B67" t="str">
            <v>TOOLS AND PLANTS FOR SHUTTERING</v>
          </cell>
          <cell r="C67" t="str">
            <v>%</v>
          </cell>
          <cell r="F67">
            <v>0.03</v>
          </cell>
        </row>
        <row r="69">
          <cell r="A69" t="str">
            <v>27</v>
          </cell>
          <cell r="B69" t="str">
            <v>TOOLS AND PLANTS FOR MASONRY</v>
          </cell>
          <cell r="C69" t="str">
            <v>%</v>
          </cell>
          <cell r="F69">
            <v>0.03</v>
          </cell>
        </row>
        <row r="71">
          <cell r="A71" t="str">
            <v>28</v>
          </cell>
          <cell r="B71" t="str">
            <v>TOOLS AND PLANTS FOR PLASTERING</v>
          </cell>
          <cell r="C71" t="str">
            <v>%</v>
          </cell>
          <cell r="F71">
            <v>0.03</v>
          </cell>
        </row>
        <row r="73">
          <cell r="A73" t="str">
            <v>29</v>
          </cell>
          <cell r="B73" t="str">
            <v>TOOLS AND PLANTS FOR FLOORING</v>
          </cell>
          <cell r="C73" t="str">
            <v>%</v>
          </cell>
          <cell r="F73">
            <v>0.03</v>
          </cell>
        </row>
        <row r="75">
          <cell r="A75" t="str">
            <v>30</v>
          </cell>
          <cell r="B75" t="str">
            <v>TOOLS AND PLANTS FOR DOORS &amp; WINDOWS</v>
          </cell>
          <cell r="C75" t="str">
            <v>%</v>
          </cell>
          <cell r="F75">
            <v>0.03</v>
          </cell>
        </row>
        <row r="77">
          <cell r="A77" t="str">
            <v>31</v>
          </cell>
          <cell r="B77" t="str">
            <v>CONTRACTOR'S PROFIT</v>
          </cell>
          <cell r="C77" t="str">
            <v>%</v>
          </cell>
          <cell r="F77">
            <v>0.15</v>
          </cell>
        </row>
        <row r="79">
          <cell r="A79" t="str">
            <v>31.a</v>
          </cell>
          <cell r="B79" t="str">
            <v>WCT</v>
          </cell>
          <cell r="C79" t="str">
            <v>%</v>
          </cell>
          <cell r="F79">
            <v>0.04</v>
          </cell>
        </row>
        <row r="81">
          <cell r="A81" t="str">
            <v>32</v>
          </cell>
          <cell r="B81" t="str">
            <v>BRICK BAT</v>
          </cell>
          <cell r="C81" t="str">
            <v>CUM</v>
          </cell>
        </row>
        <row r="83">
          <cell r="A83" t="str">
            <v>33</v>
          </cell>
          <cell r="B83" t="str">
            <v>ADMIXTURE</v>
          </cell>
          <cell r="C83" t="str">
            <v>KG</v>
          </cell>
          <cell r="F83">
            <v>60</v>
          </cell>
        </row>
        <row r="85">
          <cell r="A85" t="str">
            <v>34</v>
          </cell>
          <cell r="B85" t="str">
            <v xml:space="preserve">PVC COVER BLOCK </v>
          </cell>
          <cell r="C85" t="str">
            <v>NOS</v>
          </cell>
        </row>
        <row r="87">
          <cell r="A87" t="str">
            <v>35</v>
          </cell>
          <cell r="B87" t="str">
            <v>GLASS 3MM THK STRIP</v>
          </cell>
          <cell r="C87" t="str">
            <v>RMT</v>
          </cell>
        </row>
        <row r="89">
          <cell r="A89" t="str">
            <v>36</v>
          </cell>
          <cell r="B89" t="str">
            <v>METALIC HARDNER</v>
          </cell>
          <cell r="C89" t="str">
            <v>KG</v>
          </cell>
        </row>
        <row r="91">
          <cell r="A91" t="str">
            <v>37</v>
          </cell>
          <cell r="B91" t="str">
            <v>MURRUM</v>
          </cell>
          <cell r="C91" t="str">
            <v>CUM</v>
          </cell>
        </row>
        <row r="93">
          <cell r="A93" t="str">
            <v>38</v>
          </cell>
          <cell r="B93" t="str">
            <v>LIME</v>
          </cell>
          <cell r="C93" t="str">
            <v>KG</v>
          </cell>
        </row>
        <row r="95">
          <cell r="A95" t="str">
            <v>39</v>
          </cell>
          <cell r="B95" t="str">
            <v>SHUTTERING</v>
          </cell>
          <cell r="C95" t="str">
            <v>SQM</v>
          </cell>
        </row>
        <row r="97">
          <cell r="A97" t="str">
            <v>40</v>
          </cell>
          <cell r="B97" t="str">
            <v>GRANITE FOR KITCHEN PLATFORM</v>
          </cell>
          <cell r="C97" t="str">
            <v>SQM</v>
          </cell>
          <cell r="F97">
            <v>1185</v>
          </cell>
        </row>
        <row r="99">
          <cell r="A99" t="str">
            <v>41</v>
          </cell>
          <cell r="B99" t="str">
            <v>GRANITE FOR FACIA</v>
          </cell>
          <cell r="C99" t="str">
            <v>SQM</v>
          </cell>
          <cell r="F99">
            <v>1185</v>
          </cell>
        </row>
        <row r="101">
          <cell r="A101" t="str">
            <v>42</v>
          </cell>
          <cell r="B101" t="str">
            <v>KUDDAPAH 40MM THK FOR PLATFORM</v>
          </cell>
          <cell r="C101" t="str">
            <v>SQM</v>
          </cell>
          <cell r="F101">
            <v>200</v>
          </cell>
        </row>
        <row r="103">
          <cell r="A103" t="str">
            <v>43</v>
          </cell>
          <cell r="B103" t="str">
            <v>KUDDAPAH 57MM THK FOR SHELF</v>
          </cell>
          <cell r="C103" t="str">
            <v>SQM</v>
          </cell>
          <cell r="F103">
            <v>140</v>
          </cell>
        </row>
        <row r="105">
          <cell r="A105" t="str">
            <v>44</v>
          </cell>
          <cell r="B105" t="str">
            <v>TEAK WOOD</v>
          </cell>
          <cell r="C105" t="str">
            <v>CUM</v>
          </cell>
          <cell r="F105">
            <v>35315</v>
          </cell>
        </row>
        <row r="107">
          <cell r="A107" t="str">
            <v>45</v>
          </cell>
          <cell r="B107" t="str">
            <v>HARD WOOD</v>
          </cell>
          <cell r="C107" t="str">
            <v>CUM</v>
          </cell>
          <cell r="F107">
            <v>13175</v>
          </cell>
        </row>
        <row r="109">
          <cell r="A109" t="str">
            <v>46</v>
          </cell>
          <cell r="B109" t="str">
            <v>WOOD FOR BEADING</v>
          </cell>
          <cell r="C109" t="str">
            <v>RMT</v>
          </cell>
        </row>
        <row r="111">
          <cell r="A111" t="str">
            <v>47</v>
          </cell>
          <cell r="B111" t="str">
            <v>STEEL FOR HOLD FAST</v>
          </cell>
          <cell r="C111" t="str">
            <v>KG</v>
          </cell>
        </row>
        <row r="113">
          <cell r="A113" t="str">
            <v>48</v>
          </cell>
          <cell r="B113" t="str">
            <v>PAINTING</v>
          </cell>
          <cell r="C113" t="str">
            <v>SQM</v>
          </cell>
        </row>
        <row r="115">
          <cell r="A115" t="str">
            <v>49</v>
          </cell>
          <cell r="B115" t="str">
            <v xml:space="preserve">IRON OXIDESED HINGES </v>
          </cell>
          <cell r="C115" t="str">
            <v>NO</v>
          </cell>
        </row>
        <row r="117">
          <cell r="A117" t="str">
            <v>50</v>
          </cell>
          <cell r="B117" t="str">
            <v>MORTICE LOCK WITH HANDLE</v>
          </cell>
          <cell r="C117" t="str">
            <v>NO</v>
          </cell>
        </row>
        <row r="119">
          <cell r="A119" t="str">
            <v>51</v>
          </cell>
          <cell r="B119" t="str">
            <v>IRON OXIDISED TOWER BOLT</v>
          </cell>
          <cell r="C119" t="str">
            <v>NO</v>
          </cell>
        </row>
        <row r="121">
          <cell r="A121" t="str">
            <v>52</v>
          </cell>
          <cell r="B121" t="str">
            <v>NIGHT LATCH</v>
          </cell>
          <cell r="C121" t="str">
            <v>NO</v>
          </cell>
        </row>
        <row r="123">
          <cell r="A123" t="str">
            <v>53</v>
          </cell>
          <cell r="B123" t="str">
            <v>DOOR STOPER</v>
          </cell>
          <cell r="C123" t="str">
            <v>NO</v>
          </cell>
        </row>
        <row r="125">
          <cell r="A125" t="str">
            <v>54</v>
          </cell>
          <cell r="B125" t="str">
            <v>IRON OXIDISED ALDROP</v>
          </cell>
          <cell r="C125" t="str">
            <v>NO</v>
          </cell>
        </row>
        <row r="127">
          <cell r="A127" t="str">
            <v>55</v>
          </cell>
          <cell r="B127" t="str">
            <v>BRASS OXIDISED HINGES</v>
          </cell>
          <cell r="C127" t="str">
            <v>NO</v>
          </cell>
        </row>
        <row r="129">
          <cell r="A129" t="str">
            <v>56</v>
          </cell>
          <cell r="B129" t="str">
            <v>15MM THK BWP MARINE PLY</v>
          </cell>
          <cell r="C129" t="str">
            <v>SQM</v>
          </cell>
        </row>
        <row r="131">
          <cell r="A131" t="str">
            <v>57</v>
          </cell>
          <cell r="B131" t="str">
            <v>9MM THK BWP MARINE PLY</v>
          </cell>
          <cell r="C131" t="str">
            <v>SQM</v>
          </cell>
        </row>
        <row r="133">
          <cell r="A133" t="str">
            <v>58</v>
          </cell>
          <cell r="B133" t="str">
            <v>4 MM THK FROSTED GLASS</v>
          </cell>
          <cell r="C133" t="str">
            <v>SQM</v>
          </cell>
        </row>
        <row r="135">
          <cell r="A135" t="str">
            <v>59</v>
          </cell>
          <cell r="B135" t="str">
            <v>5 MM THK CLEAR GLASS</v>
          </cell>
          <cell r="C135" t="str">
            <v>SQM</v>
          </cell>
        </row>
        <row r="137">
          <cell r="A137" t="str">
            <v>60</v>
          </cell>
          <cell r="B137" t="str">
            <v xml:space="preserve">50mm thk Fire rated door shutter </v>
          </cell>
          <cell r="C137" t="str">
            <v>SQM</v>
          </cell>
          <cell r="F137">
            <v>1615</v>
          </cell>
        </row>
        <row r="139">
          <cell r="A139">
            <v>60.1</v>
          </cell>
          <cell r="B139" t="str">
            <v>40MM THK SOLID CORE DOOR SHUTTER</v>
          </cell>
          <cell r="C139" t="str">
            <v>SQM</v>
          </cell>
          <cell r="F139">
            <v>1100</v>
          </cell>
        </row>
        <row r="141">
          <cell r="A141" t="str">
            <v>61</v>
          </cell>
          <cell r="B141" t="str">
            <v>35MM THK SOLID CORE DOOR SHUTTER</v>
          </cell>
          <cell r="C141" t="str">
            <v>SQM</v>
          </cell>
          <cell r="F141">
            <v>510</v>
          </cell>
        </row>
        <row r="143">
          <cell r="A143" t="str">
            <v>62</v>
          </cell>
          <cell r="B143" t="str">
            <v>45MM THK DOUBLE LEAF FLUSH DOOR</v>
          </cell>
        </row>
        <row r="144">
          <cell r="B144" t="str">
            <v>SHUTTER</v>
          </cell>
          <cell r="C144" t="str">
            <v>SQM</v>
          </cell>
        </row>
        <row r="146">
          <cell r="A146" t="str">
            <v>63</v>
          </cell>
          <cell r="B146" t="str">
            <v>BRASS HINGES</v>
          </cell>
          <cell r="F146">
            <v>25</v>
          </cell>
        </row>
        <row r="148">
          <cell r="A148" t="str">
            <v>64</v>
          </cell>
          <cell r="B148" t="str">
            <v>BRASS OXIDISED HANDLE 200MM LENGTH</v>
          </cell>
          <cell r="F148">
            <v>60</v>
          </cell>
        </row>
        <row r="150">
          <cell r="A150" t="str">
            <v>65</v>
          </cell>
          <cell r="B150" t="str">
            <v>BRASS OXIDISED TOWER BOLT</v>
          </cell>
          <cell r="F150">
            <v>30</v>
          </cell>
        </row>
        <row r="152">
          <cell r="A152" t="str">
            <v>66</v>
          </cell>
          <cell r="B152" t="str">
            <v>BRASS OXIDISED ALDROP</v>
          </cell>
          <cell r="F152">
            <v>200</v>
          </cell>
        </row>
        <row r="154">
          <cell r="A154" t="str">
            <v>67</v>
          </cell>
          <cell r="B154" t="str">
            <v>BRASS OXIDISED DOOR STOPPER</v>
          </cell>
          <cell r="F154">
            <v>35</v>
          </cell>
        </row>
        <row r="156">
          <cell r="A156" t="str">
            <v>68</v>
          </cell>
          <cell r="B156" t="str">
            <v xml:space="preserve">BRASS OXIDISED LETTER SLIT </v>
          </cell>
          <cell r="F156">
            <v>125</v>
          </cell>
        </row>
        <row r="158">
          <cell r="A158" t="str">
            <v>69</v>
          </cell>
          <cell r="B158" t="str">
            <v>EYE VIEW</v>
          </cell>
          <cell r="F158">
            <v>80</v>
          </cell>
        </row>
        <row r="160">
          <cell r="A160" t="str">
            <v>70</v>
          </cell>
          <cell r="B160" t="str">
            <v>PANEL DOOR SHUTTER</v>
          </cell>
          <cell r="C160" t="str">
            <v>SIZE</v>
          </cell>
          <cell r="D160">
            <v>0.9</v>
          </cell>
          <cell r="E160">
            <v>2.1</v>
          </cell>
        </row>
        <row r="162">
          <cell r="A162" t="str">
            <v>71</v>
          </cell>
          <cell r="B162" t="str">
            <v>PARTLY PANELLED PARTLY GLAZED DOOR</v>
          </cell>
        </row>
        <row r="163">
          <cell r="B163" t="str">
            <v>SHUTTER</v>
          </cell>
          <cell r="C163" t="str">
            <v>SIZE</v>
          </cell>
          <cell r="D163">
            <v>1.2</v>
          </cell>
          <cell r="E163">
            <v>2.1</v>
          </cell>
        </row>
        <row r="165">
          <cell r="A165" t="str">
            <v>72</v>
          </cell>
          <cell r="B165" t="str">
            <v xml:space="preserve">FULLY GLAZED DOOR SHUTTER </v>
          </cell>
          <cell r="C165" t="str">
            <v>SIZE</v>
          </cell>
          <cell r="D165">
            <v>1</v>
          </cell>
          <cell r="E165">
            <v>2.1</v>
          </cell>
        </row>
        <row r="167">
          <cell r="A167" t="str">
            <v>73</v>
          </cell>
          <cell r="B167" t="str">
            <v>50MM THK FIRE RATED FLUSH DOOR SHUTTER</v>
          </cell>
          <cell r="C167" t="str">
            <v>SIZE</v>
          </cell>
          <cell r="D167">
            <v>0.9</v>
          </cell>
          <cell r="E167">
            <v>2.1</v>
          </cell>
        </row>
        <row r="169">
          <cell r="A169" t="str">
            <v>74</v>
          </cell>
          <cell r="B169" t="str">
            <v>35MM THK SOLID CORE DOOR SHUTTER</v>
          </cell>
          <cell r="C169" t="str">
            <v>SIZE</v>
          </cell>
          <cell r="D169">
            <v>0.9</v>
          </cell>
          <cell r="E169">
            <v>2.1</v>
          </cell>
        </row>
        <row r="171">
          <cell r="A171" t="str">
            <v>75</v>
          </cell>
          <cell r="B171" t="str">
            <v>45MM THK DOUBLE LEAF FLUSH DOOR</v>
          </cell>
        </row>
        <row r="172">
          <cell r="B172" t="str">
            <v>SHUTTER</v>
          </cell>
          <cell r="C172" t="str">
            <v>SIZE</v>
          </cell>
          <cell r="D172">
            <v>1.5</v>
          </cell>
          <cell r="E172">
            <v>2.1</v>
          </cell>
        </row>
        <row r="174">
          <cell r="A174" t="str">
            <v>76</v>
          </cell>
          <cell r="B174" t="str">
            <v>WATERPROOFING COMPOUND</v>
          </cell>
          <cell r="C174" t="str">
            <v>KG</v>
          </cell>
          <cell r="F174">
            <v>25</v>
          </cell>
        </row>
        <row r="176">
          <cell r="A176" t="str">
            <v>77</v>
          </cell>
          <cell r="B176" t="str">
            <v>QUARTZ</v>
          </cell>
          <cell r="C176" t="str">
            <v>CUM</v>
          </cell>
        </row>
        <row r="178">
          <cell r="A178" t="str">
            <v>78</v>
          </cell>
          <cell r="B178" t="str">
            <v>ADMIXTURE</v>
          </cell>
          <cell r="C178" t="str">
            <v>KG</v>
          </cell>
        </row>
        <row r="180">
          <cell r="A180" t="str">
            <v>-</v>
          </cell>
          <cell r="B180" t="str">
            <v>-</v>
          </cell>
          <cell r="C180" t="str">
            <v>-</v>
          </cell>
          <cell r="D180" t="str">
            <v>-</v>
          </cell>
          <cell r="E180" t="str">
            <v>-</v>
          </cell>
          <cell r="F180" t="str">
            <v>-</v>
          </cell>
          <cell r="G180" t="str">
            <v>-</v>
          </cell>
        </row>
        <row r="184">
          <cell r="A184" t="str">
            <v>DONGRE ASSOCIATES</v>
          </cell>
          <cell r="C184" t="str">
            <v>PROJECT      : SAHARA CITY HOMES, MUMBAI.</v>
          </cell>
        </row>
        <row r="185">
          <cell r="A185" t="str">
            <v>VADODARA</v>
          </cell>
          <cell r="C185" t="str">
            <v>ARCHITECT   : ARCHITECT HAFEEZ CONTRACTOR, MUMBAI.</v>
          </cell>
        </row>
        <row r="186">
          <cell r="C186" t="str">
            <v>CLIENT          : SAHARA INDIA COMMERCIAL Co. Ltd.</v>
          </cell>
        </row>
        <row r="188">
          <cell r="A188">
            <v>38440.792609722223</v>
          </cell>
          <cell r="B188" t="str">
            <v xml:space="preserve">                  B A S I C   R A T E S   O F   L A B O U R   </v>
          </cell>
        </row>
        <row r="189">
          <cell r="A189" t="str">
            <v>-</v>
          </cell>
          <cell r="B189" t="str">
            <v>-</v>
          </cell>
          <cell r="C189" t="str">
            <v>-</v>
          </cell>
          <cell r="D189" t="str">
            <v>-</v>
          </cell>
          <cell r="E189" t="str">
            <v>-</v>
          </cell>
          <cell r="F189" t="str">
            <v>-</v>
          </cell>
          <cell r="G189" t="str">
            <v>-</v>
          </cell>
        </row>
        <row r="190">
          <cell r="A190" t="str">
            <v>SR NO.</v>
          </cell>
          <cell r="B190" t="str">
            <v>PARTICULAR</v>
          </cell>
          <cell r="D190" t="str">
            <v>UNIT</v>
          </cell>
          <cell r="F190" t="str">
            <v>AMOUNT</v>
          </cell>
        </row>
        <row r="191">
          <cell r="A191" t="str">
            <v>-</v>
          </cell>
          <cell r="B191" t="str">
            <v>-</v>
          </cell>
          <cell r="C191" t="str">
            <v>-</v>
          </cell>
          <cell r="D191" t="str">
            <v>-</v>
          </cell>
          <cell r="E191" t="str">
            <v>-</v>
          </cell>
          <cell r="F191" t="str">
            <v>-</v>
          </cell>
          <cell r="G191" t="str">
            <v>-</v>
          </cell>
        </row>
        <row r="193">
          <cell r="A193" t="str">
            <v>1</v>
          </cell>
          <cell r="B193" t="str">
            <v>WEARING COURSE 75MM THK IN CM (1:2:4)</v>
          </cell>
          <cell r="D193" t="str">
            <v>SQM</v>
          </cell>
        </row>
        <row r="195">
          <cell r="A195" t="str">
            <v>2</v>
          </cell>
          <cell r="B195" t="str">
            <v>METAL PACKING 150MM THK</v>
          </cell>
          <cell r="D195" t="str">
            <v>SQM</v>
          </cell>
        </row>
        <row r="197">
          <cell r="A197" t="str">
            <v>3</v>
          </cell>
          <cell r="B197" t="str">
            <v xml:space="preserve">RUBBLE SOLING 230MM THK </v>
          </cell>
          <cell r="D197" t="str">
            <v>CUM</v>
          </cell>
        </row>
        <row r="199">
          <cell r="A199" t="str">
            <v>4</v>
          </cell>
          <cell r="B199" t="str">
            <v>BRICK BAT CEMENT CONCRETE (1:4:8)</v>
          </cell>
          <cell r="D199" t="str">
            <v>CUM</v>
          </cell>
        </row>
        <row r="201">
          <cell r="A201" t="str">
            <v>5</v>
          </cell>
          <cell r="B201" t="str">
            <v>PLAIN CEMENT CONCRETE (1:4:8)</v>
          </cell>
          <cell r="D201" t="str">
            <v>CUM</v>
          </cell>
          <cell r="F201">
            <v>150</v>
          </cell>
        </row>
        <row r="203">
          <cell r="A203" t="str">
            <v>6</v>
          </cell>
          <cell r="B203" t="str">
            <v>PLAIN CEMENT CONCRETE (1:3:6)</v>
          </cell>
          <cell r="D203" t="str">
            <v>CUM</v>
          </cell>
          <cell r="F203">
            <v>150</v>
          </cell>
        </row>
        <row r="205">
          <cell r="A205" t="str">
            <v>7</v>
          </cell>
          <cell r="B205" t="str">
            <v>PLAIN CEMENT CONCRETE (1:2:4)</v>
          </cell>
          <cell r="D205" t="str">
            <v>CUM</v>
          </cell>
          <cell r="F205">
            <v>150</v>
          </cell>
        </row>
        <row r="207">
          <cell r="A207" t="str">
            <v>8</v>
          </cell>
          <cell r="B207" t="str">
            <v>RCC M15 (1:2:4)</v>
          </cell>
          <cell r="D207" t="str">
            <v>CUM</v>
          </cell>
          <cell r="F207">
            <v>150</v>
          </cell>
        </row>
        <row r="209">
          <cell r="A209" t="str">
            <v>9</v>
          </cell>
          <cell r="B209" t="str">
            <v>RCC M20 (1:1.5:3)</v>
          </cell>
          <cell r="D209" t="str">
            <v>CUM</v>
          </cell>
          <cell r="F209">
            <v>150</v>
          </cell>
        </row>
        <row r="211">
          <cell r="A211" t="str">
            <v>10</v>
          </cell>
          <cell r="B211" t="str">
            <v>RCC M25 (1:1:2)</v>
          </cell>
          <cell r="D211" t="str">
            <v>CUM</v>
          </cell>
          <cell r="F211">
            <v>150</v>
          </cell>
        </row>
        <row r="213">
          <cell r="A213" t="str">
            <v>11</v>
          </cell>
          <cell r="B213" t="str">
            <v>RCC M30</v>
          </cell>
          <cell r="D213" t="str">
            <v>CUM</v>
          </cell>
          <cell r="F213">
            <v>150</v>
          </cell>
        </row>
        <row r="215">
          <cell r="A215" t="str">
            <v>12</v>
          </cell>
          <cell r="B215" t="str">
            <v>RCC M35</v>
          </cell>
          <cell r="D215" t="str">
            <v>CUM</v>
          </cell>
          <cell r="F215">
            <v>150</v>
          </cell>
        </row>
        <row r="217">
          <cell r="A217" t="str">
            <v>13</v>
          </cell>
          <cell r="B217" t="str">
            <v>RCC M40</v>
          </cell>
          <cell r="D217" t="str">
            <v>CUM</v>
          </cell>
        </row>
        <row r="219">
          <cell r="A219" t="str">
            <v>14</v>
          </cell>
          <cell r="B219" t="str">
            <v>MILD STEEL</v>
          </cell>
          <cell r="D219" t="str">
            <v>MT</v>
          </cell>
        </row>
        <row r="221">
          <cell r="A221" t="str">
            <v>15</v>
          </cell>
          <cell r="B221" t="str">
            <v>TOR STEEL</v>
          </cell>
          <cell r="D221" t="str">
            <v>MT</v>
          </cell>
        </row>
        <row r="223">
          <cell r="A223" t="str">
            <v>16</v>
          </cell>
          <cell r="B223" t="str">
            <v>230MM THK BRICK MASONRY IN CM (1:6)</v>
          </cell>
          <cell r="D223" t="str">
            <v>CUM</v>
          </cell>
          <cell r="F223">
            <v>125</v>
          </cell>
        </row>
        <row r="225">
          <cell r="A225" t="str">
            <v>17</v>
          </cell>
          <cell r="B225" t="str">
            <v>115 MM THK BRICK MASONRY WITH PATLI BEAM</v>
          </cell>
          <cell r="D225" t="str">
            <v>SQM</v>
          </cell>
        </row>
        <row r="227">
          <cell r="A227" t="str">
            <v>18</v>
          </cell>
          <cell r="B227" t="str">
            <v>400 MM THK BLOCK MASONRY IN CM (1:5)</v>
          </cell>
          <cell r="D227" t="str">
            <v>SQM</v>
          </cell>
        </row>
        <row r="229">
          <cell r="A229" t="str">
            <v>19</v>
          </cell>
          <cell r="B229" t="str">
            <v>125 MM THK BLOCK MASONRY IN CM (1:5)</v>
          </cell>
          <cell r="D229" t="str">
            <v>SQM</v>
          </cell>
          <cell r="F229">
            <v>50</v>
          </cell>
        </row>
        <row r="231">
          <cell r="A231" t="str">
            <v>20</v>
          </cell>
          <cell r="B231" t="str">
            <v>150MM THK BLOCK MASONRY</v>
          </cell>
          <cell r="D231" t="str">
            <v>SQM</v>
          </cell>
          <cell r="F231">
            <v>50</v>
          </cell>
        </row>
        <row r="233">
          <cell r="A233" t="str">
            <v>21</v>
          </cell>
          <cell r="B233" t="str">
            <v>100MM THK BLOCK MASONRY WITH PATLI BEAM</v>
          </cell>
          <cell r="D233" t="str">
            <v>SQM</v>
          </cell>
          <cell r="F233">
            <v>60</v>
          </cell>
        </row>
        <row r="235">
          <cell r="A235" t="str">
            <v>22</v>
          </cell>
          <cell r="B235" t="str">
            <v>INTERNAL PLASTER 15MM THK IN CM (1:4)</v>
          </cell>
          <cell r="D235" t="str">
            <v>SQM</v>
          </cell>
        </row>
        <row r="237">
          <cell r="A237" t="str">
            <v>23</v>
          </cell>
          <cell r="B237" t="str">
            <v>INTERNAL PLASTER 12MM THK IN CM (1:4)</v>
          </cell>
          <cell r="D237" t="str">
            <v>SQM</v>
          </cell>
          <cell r="F237">
            <v>30</v>
          </cell>
        </row>
        <row r="239">
          <cell r="A239" t="str">
            <v>24</v>
          </cell>
          <cell r="B239" t="str">
            <v xml:space="preserve">NEERU FINISH </v>
          </cell>
          <cell r="D239" t="str">
            <v>SQM</v>
          </cell>
        </row>
        <row r="241">
          <cell r="A241" t="str">
            <v>25</v>
          </cell>
          <cell r="B241" t="str">
            <v>CEMENT FINISH</v>
          </cell>
          <cell r="D241" t="str">
            <v>SQM</v>
          </cell>
        </row>
        <row r="243">
          <cell r="A243" t="str">
            <v>26</v>
          </cell>
          <cell r="B243" t="str">
            <v>DUCT PLASTER IN CM (1:4)</v>
          </cell>
          <cell r="D243" t="str">
            <v>SQM</v>
          </cell>
        </row>
        <row r="245">
          <cell r="A245" t="str">
            <v>27</v>
          </cell>
          <cell r="B245" t="str">
            <v>SAND FACE PLASTER 25MM THK IN CM (1:4)</v>
          </cell>
          <cell r="D245" t="str">
            <v>SQM</v>
          </cell>
          <cell r="F245">
            <v>50</v>
          </cell>
        </row>
        <row r="247">
          <cell r="A247" t="str">
            <v>28</v>
          </cell>
          <cell r="B247" t="str">
            <v>SAND FACE PLASTER 20MM THK IN CM (1:4)</v>
          </cell>
          <cell r="D247" t="str">
            <v>SQM</v>
          </cell>
        </row>
        <row r="249">
          <cell r="A249" t="str">
            <v>29</v>
          </cell>
          <cell r="B249" t="str">
            <v>KOTA STONE FLOORING</v>
          </cell>
          <cell r="D249" t="str">
            <v>SQM</v>
          </cell>
        </row>
        <row r="251">
          <cell r="A251" t="str">
            <v>30</v>
          </cell>
          <cell r="B251" t="str">
            <v>KOTA STONE SKIRTING 100 MM HIGH</v>
          </cell>
          <cell r="D251" t="str">
            <v>RMT</v>
          </cell>
        </row>
        <row r="253">
          <cell r="A253" t="str">
            <v>31</v>
          </cell>
          <cell r="B253" t="str">
            <v>KOTA STONE SKIRTING 150 MM HIGH</v>
          </cell>
          <cell r="D253" t="str">
            <v>RMT</v>
          </cell>
        </row>
        <row r="255">
          <cell r="A255" t="str">
            <v>32</v>
          </cell>
          <cell r="B255" t="str">
            <v>MARBLE FLOORING</v>
          </cell>
          <cell r="D255" t="str">
            <v>SQM</v>
          </cell>
        </row>
        <row r="257">
          <cell r="A257" t="str">
            <v>33</v>
          </cell>
          <cell r="B257" t="str">
            <v>MARBLE SKIRTING 100MM HIGH</v>
          </cell>
          <cell r="D257" t="str">
            <v>RMT</v>
          </cell>
        </row>
        <row r="259">
          <cell r="A259" t="str">
            <v>34</v>
          </cell>
          <cell r="B259" t="str">
            <v>MARBLE SKIRTING 150MM HIGH</v>
          </cell>
          <cell r="D259" t="str">
            <v>RMT</v>
          </cell>
        </row>
        <row r="261">
          <cell r="A261" t="str">
            <v>35</v>
          </cell>
          <cell r="B261" t="str">
            <v>GRANITE FLOORING</v>
          </cell>
          <cell r="D261" t="str">
            <v>SQM</v>
          </cell>
          <cell r="F261">
            <v>175</v>
          </cell>
        </row>
        <row r="263">
          <cell r="A263" t="str">
            <v>36</v>
          </cell>
          <cell r="B263" t="str">
            <v>GRANITE SKIRTING 100 MM HIGH</v>
          </cell>
          <cell r="D263" t="str">
            <v>RMT</v>
          </cell>
        </row>
        <row r="265">
          <cell r="A265" t="str">
            <v>38</v>
          </cell>
          <cell r="B265" t="str">
            <v>GRANITE SKIRTING 150 MM HIGH</v>
          </cell>
          <cell r="D265" t="str">
            <v>RMT</v>
          </cell>
        </row>
        <row r="267">
          <cell r="A267" t="str">
            <v>40</v>
          </cell>
          <cell r="B267" t="str">
            <v>KOTA STONE DADO</v>
          </cell>
          <cell r="D267" t="str">
            <v>SQM</v>
          </cell>
        </row>
        <row r="269">
          <cell r="A269" t="str">
            <v>41</v>
          </cell>
          <cell r="B269" t="str">
            <v>MARBLE DADO</v>
          </cell>
          <cell r="D269" t="str">
            <v>SQM</v>
          </cell>
        </row>
        <row r="271">
          <cell r="A271" t="str">
            <v>42</v>
          </cell>
          <cell r="B271" t="str">
            <v>GRANITE DADO</v>
          </cell>
          <cell r="D271" t="str">
            <v>SQM</v>
          </cell>
        </row>
        <row r="273">
          <cell r="A273" t="str">
            <v>43</v>
          </cell>
          <cell r="B273" t="str">
            <v>SPARTEK TILE FLOORING</v>
          </cell>
          <cell r="D273" t="str">
            <v>SQM</v>
          </cell>
          <cell r="F273">
            <v>90</v>
          </cell>
        </row>
        <row r="275">
          <cell r="A275" t="str">
            <v>44</v>
          </cell>
          <cell r="B275" t="str">
            <v>SPARTEK TILE SKIRTING 100MM HIGH</v>
          </cell>
          <cell r="D275" t="str">
            <v>RMT</v>
          </cell>
        </row>
        <row r="277">
          <cell r="A277" t="str">
            <v>45</v>
          </cell>
          <cell r="B277" t="str">
            <v>SPARTEK TILE SKIRTING 150 HIGH</v>
          </cell>
          <cell r="D277" t="str">
            <v>RMT</v>
          </cell>
        </row>
        <row r="279">
          <cell r="A279" t="str">
            <v>46</v>
          </cell>
          <cell r="B279" t="str">
            <v>SPARTEK DADO</v>
          </cell>
          <cell r="D279" t="str">
            <v>SQM</v>
          </cell>
        </row>
        <row r="281">
          <cell r="A281" t="str">
            <v>47</v>
          </cell>
          <cell r="B281" t="str">
            <v>MARBLE TREAD 1500 X 300</v>
          </cell>
          <cell r="D281" t="str">
            <v>RMT</v>
          </cell>
        </row>
        <row r="283">
          <cell r="A283" t="str">
            <v>48</v>
          </cell>
          <cell r="B283" t="str">
            <v>MARBLE RISER 1500 X 150</v>
          </cell>
          <cell r="D283" t="str">
            <v>RMT</v>
          </cell>
        </row>
        <row r="285">
          <cell r="A285" t="str">
            <v>49</v>
          </cell>
          <cell r="B285" t="str">
            <v>KOTA STONE TREAD 1500 X 300</v>
          </cell>
          <cell r="D285" t="str">
            <v>RMT</v>
          </cell>
        </row>
        <row r="287">
          <cell r="A287" t="str">
            <v>51</v>
          </cell>
          <cell r="B287" t="str">
            <v>KOTA STONE RISER 1500 X 150</v>
          </cell>
          <cell r="D287" t="str">
            <v>RMT</v>
          </cell>
        </row>
        <row r="289">
          <cell r="A289" t="str">
            <v>52</v>
          </cell>
          <cell r="B289" t="str">
            <v xml:space="preserve">MARBLE WINDOW SILL 350MM WIDE </v>
          </cell>
          <cell r="D289" t="str">
            <v>RMT</v>
          </cell>
        </row>
        <row r="291">
          <cell r="A291" t="str">
            <v>53</v>
          </cell>
          <cell r="B291" t="str">
            <v>KOTA STONE WINDOW SILL 350MM WIDE</v>
          </cell>
          <cell r="D291" t="str">
            <v>RMT</v>
          </cell>
        </row>
        <row r="293">
          <cell r="A293" t="str">
            <v>54</v>
          </cell>
          <cell r="B293" t="str">
            <v>IPS FLOORING WITH IRONITE (1:2:4)</v>
          </cell>
          <cell r="D293" t="str">
            <v>SQM</v>
          </cell>
        </row>
        <row r="295">
          <cell r="A295" t="str">
            <v>55</v>
          </cell>
          <cell r="B295" t="str">
            <v>IPS FLOORING (1:2:4)</v>
          </cell>
          <cell r="D295" t="str">
            <v>SQM</v>
          </cell>
        </row>
        <row r="297">
          <cell r="A297" t="str">
            <v>56</v>
          </cell>
          <cell r="B297" t="str">
            <v>MARBLE MOSAIC TILES FLOORING</v>
          </cell>
          <cell r="D297" t="str">
            <v>SQM</v>
          </cell>
        </row>
        <row r="299">
          <cell r="A299" t="str">
            <v>57</v>
          </cell>
          <cell r="B299" t="str">
            <v>MARBLE MOSAIC TILES SKIRTING 100MM HIGH</v>
          </cell>
          <cell r="D299" t="str">
            <v>RMT</v>
          </cell>
        </row>
        <row r="301">
          <cell r="A301" t="str">
            <v>58</v>
          </cell>
          <cell r="B301" t="str">
            <v>MARBLE MOSAIC TILES SKIRTING 150MM HIGH</v>
          </cell>
          <cell r="D301" t="str">
            <v>RMT</v>
          </cell>
        </row>
        <row r="303">
          <cell r="A303" t="str">
            <v>59</v>
          </cell>
          <cell r="B303" t="str">
            <v>COMPOSITE FLOORING GRANITE (75%)+MARBLE(25%)</v>
          </cell>
          <cell r="D303" t="str">
            <v>SQM</v>
          </cell>
        </row>
        <row r="305">
          <cell r="A305" t="str">
            <v>60</v>
          </cell>
          <cell r="B305" t="str">
            <v>COMPOSITE CLADDING GRANITE (75%)+MARBLE(25%)</v>
          </cell>
          <cell r="D305" t="str">
            <v>SQM</v>
          </cell>
        </row>
        <row r="307">
          <cell r="A307" t="str">
            <v>61</v>
          </cell>
          <cell r="B307" t="str">
            <v>RCC KITCHEN PLATFORM WITH GRANITE TOP</v>
          </cell>
          <cell r="D307" t="str">
            <v>RMT</v>
          </cell>
        </row>
        <row r="309">
          <cell r="A309" t="str">
            <v>62</v>
          </cell>
          <cell r="B309" t="str">
            <v>GRANITE PLATFORM WITH KUDDAPAH SHELF</v>
          </cell>
          <cell r="D309" t="str">
            <v>RMT</v>
          </cell>
        </row>
        <row r="311">
          <cell r="A311" t="str">
            <v>63</v>
          </cell>
          <cell r="B311" t="str">
            <v>TEAK WOOD DOOR FRAME 150 X 65MM</v>
          </cell>
          <cell r="D311" t="str">
            <v>RMT</v>
          </cell>
        </row>
        <row r="313">
          <cell r="A313" t="str">
            <v>64</v>
          </cell>
          <cell r="B313" t="str">
            <v>TEAK WOOD DOOR FRAME 130 X 65MM</v>
          </cell>
          <cell r="D313" t="str">
            <v>RMT</v>
          </cell>
        </row>
        <row r="315">
          <cell r="A315" t="str">
            <v>65</v>
          </cell>
          <cell r="B315" t="str">
            <v>HARD WOOD DOOR FRAME 150 X 65MM</v>
          </cell>
          <cell r="D315" t="str">
            <v>RMT</v>
          </cell>
        </row>
        <row r="317">
          <cell r="A317" t="str">
            <v>66</v>
          </cell>
          <cell r="B317" t="str">
            <v>HARD WOOD DOOR FRAME 130 X 65MM</v>
          </cell>
          <cell r="D317" t="str">
            <v>RMT</v>
          </cell>
        </row>
        <row r="319">
          <cell r="A319" t="str">
            <v>67</v>
          </cell>
          <cell r="B319" t="str">
            <v>TEAK WOOD COVER MOULD 40 X 20MM</v>
          </cell>
          <cell r="D319" t="str">
            <v>RMT</v>
          </cell>
        </row>
        <row r="321">
          <cell r="A321" t="str">
            <v>68</v>
          </cell>
          <cell r="B321" t="str">
            <v>HARD WOOD COVER MOULD 40 X 20MM</v>
          </cell>
          <cell r="D321" t="str">
            <v>RMT</v>
          </cell>
        </row>
        <row r="323">
          <cell r="A323" t="str">
            <v>69</v>
          </cell>
          <cell r="B323" t="str">
            <v xml:space="preserve">T W FULLY PANEL DOOR SHUTTER </v>
          </cell>
          <cell r="D323" t="str">
            <v>SQM</v>
          </cell>
        </row>
        <row r="325">
          <cell r="B325" t="str">
            <v>T W PARTLY PANELLED PARTLY GLAZED</v>
          </cell>
          <cell r="D325" t="str">
            <v>SQM</v>
          </cell>
        </row>
        <row r="326">
          <cell r="A326" t="str">
            <v>70</v>
          </cell>
          <cell r="B326" t="str">
            <v>DOOR SHUTTER</v>
          </cell>
        </row>
        <row r="328">
          <cell r="A328" t="str">
            <v>71</v>
          </cell>
          <cell r="B328" t="str">
            <v>T W FULLY GLAZED DOOR SHUTTER</v>
          </cell>
          <cell r="D328" t="str">
            <v>SQM</v>
          </cell>
        </row>
        <row r="330">
          <cell r="A330" t="str">
            <v>72</v>
          </cell>
          <cell r="B330" t="str">
            <v xml:space="preserve">H W FULLY PANEL DOOR SHUTTER </v>
          </cell>
          <cell r="D330" t="str">
            <v>SQM</v>
          </cell>
        </row>
        <row r="332">
          <cell r="B332" t="str">
            <v xml:space="preserve">H W PARTLY PANELLED PARTLY GLAZED </v>
          </cell>
          <cell r="D332" t="str">
            <v>SQM</v>
          </cell>
        </row>
        <row r="333">
          <cell r="A333" t="str">
            <v>73</v>
          </cell>
          <cell r="B333" t="str">
            <v>DOOR SHUTTER</v>
          </cell>
        </row>
        <row r="335">
          <cell r="A335" t="str">
            <v>74</v>
          </cell>
          <cell r="B335" t="str">
            <v>H W FULLY GLAZED DOOR SHUTTER</v>
          </cell>
          <cell r="D335" t="str">
            <v>SQM</v>
          </cell>
        </row>
        <row r="337">
          <cell r="A337" t="str">
            <v>75</v>
          </cell>
          <cell r="B337" t="str">
            <v>45MM THK SOLID CORE DOOR SHUTTER</v>
          </cell>
          <cell r="D337" t="str">
            <v>SQM</v>
          </cell>
        </row>
        <row r="339">
          <cell r="A339" t="str">
            <v>76</v>
          </cell>
          <cell r="B339" t="str">
            <v>35MM THK SOLID CORE DOOR SHUTTER</v>
          </cell>
          <cell r="D339" t="str">
            <v>SQM</v>
          </cell>
        </row>
        <row r="341">
          <cell r="A341" t="str">
            <v>77</v>
          </cell>
          <cell r="B341" t="str">
            <v>45MM THK DOUBLE LEAF FLUSH DOOR</v>
          </cell>
        </row>
        <row r="342">
          <cell r="B342" t="str">
            <v>SHUTTER</v>
          </cell>
          <cell r="D342" t="str">
            <v>SQM</v>
          </cell>
        </row>
        <row r="344">
          <cell r="A344" t="str">
            <v>-</v>
          </cell>
          <cell r="B344" t="str">
            <v>-</v>
          </cell>
          <cell r="C344" t="str">
            <v>-</v>
          </cell>
          <cell r="D344" t="str">
            <v>-</v>
          </cell>
          <cell r="E344" t="str">
            <v>-</v>
          </cell>
          <cell r="F344" t="str">
            <v>-</v>
          </cell>
          <cell r="G344" t="str">
            <v>-</v>
          </cell>
          <cell r="H344" t="str">
            <v>-</v>
          </cell>
        </row>
        <row r="345">
          <cell r="A345" t="str">
            <v>|::</v>
          </cell>
        </row>
        <row r="380">
          <cell r="A380">
            <v>2</v>
          </cell>
          <cell r="B380" t="str">
            <v>METAL PACKING 150MM THK</v>
          </cell>
          <cell r="E380" t="str">
            <v>QTY -</v>
          </cell>
          <cell r="F380">
            <v>10</v>
          </cell>
          <cell r="G380" t="str">
            <v>SQM</v>
          </cell>
        </row>
        <row r="382">
          <cell r="A382" t="str">
            <v>A</v>
          </cell>
          <cell r="B382" t="str">
            <v>MATERIAL</v>
          </cell>
        </row>
        <row r="384">
          <cell r="B384" t="str">
            <v>Murrum</v>
          </cell>
          <cell r="C384" t="str">
            <v>Cum</v>
          </cell>
          <cell r="D384">
            <v>0.3</v>
          </cell>
          <cell r="E384">
            <v>0</v>
          </cell>
          <cell r="F384">
            <v>0</v>
          </cell>
        </row>
        <row r="385">
          <cell r="B385" t="str">
            <v>Aggregate</v>
          </cell>
          <cell r="C385" t="str">
            <v>Cum</v>
          </cell>
          <cell r="D385">
            <v>1.65</v>
          </cell>
          <cell r="E385">
            <v>500</v>
          </cell>
          <cell r="F385">
            <v>825</v>
          </cell>
        </row>
        <row r="386">
          <cell r="F386">
            <v>825</v>
          </cell>
          <cell r="G386">
            <v>825</v>
          </cell>
        </row>
        <row r="388">
          <cell r="A388" t="str">
            <v>B</v>
          </cell>
          <cell r="B388" t="str">
            <v>Labour</v>
          </cell>
          <cell r="C388" t="str">
            <v>Sqm</v>
          </cell>
          <cell r="D388">
            <v>10</v>
          </cell>
          <cell r="E388">
            <v>0</v>
          </cell>
          <cell r="F388">
            <v>0</v>
          </cell>
          <cell r="G388">
            <v>0</v>
          </cell>
        </row>
        <row r="389">
          <cell r="G389">
            <v>825</v>
          </cell>
        </row>
        <row r="391">
          <cell r="A391" t="str">
            <v>C</v>
          </cell>
          <cell r="B391" t="str">
            <v>Add for water &amp; electrical charges</v>
          </cell>
          <cell r="D391">
            <v>825</v>
          </cell>
          <cell r="E391">
            <v>0.01</v>
          </cell>
          <cell r="F391">
            <v>8.25</v>
          </cell>
          <cell r="G391">
            <v>8.25</v>
          </cell>
        </row>
        <row r="393">
          <cell r="A393" t="str">
            <v>D</v>
          </cell>
          <cell r="B393" t="str">
            <v>Add for tools and plants</v>
          </cell>
          <cell r="D393">
            <v>825</v>
          </cell>
          <cell r="E393">
            <v>0.05</v>
          </cell>
          <cell r="F393">
            <v>41.25</v>
          </cell>
          <cell r="G393">
            <v>41.25</v>
          </cell>
        </row>
        <row r="394">
          <cell r="G394">
            <v>874.5</v>
          </cell>
        </row>
        <row r="396">
          <cell r="A396" t="str">
            <v>E</v>
          </cell>
          <cell r="B396" t="str">
            <v>Add contractor's profit</v>
          </cell>
          <cell r="D396">
            <v>874.5</v>
          </cell>
          <cell r="E396">
            <v>0.15</v>
          </cell>
          <cell r="F396">
            <v>131.17499999999998</v>
          </cell>
          <cell r="G396">
            <v>131.17499999999998</v>
          </cell>
        </row>
        <row r="397">
          <cell r="G397">
            <v>1005.675</v>
          </cell>
        </row>
        <row r="399">
          <cell r="B399" t="str">
            <v>Rate per Sqm</v>
          </cell>
          <cell r="D399">
            <v>1005.675</v>
          </cell>
          <cell r="E399">
            <v>10</v>
          </cell>
          <cell r="F399">
            <v>100.5675</v>
          </cell>
          <cell r="G399">
            <v>100.5675</v>
          </cell>
        </row>
        <row r="401">
          <cell r="B401" t="str">
            <v>Rate per Cum</v>
          </cell>
          <cell r="D401">
            <v>100.5675</v>
          </cell>
          <cell r="E401">
            <v>0.15</v>
          </cell>
          <cell r="F401">
            <v>670.45</v>
          </cell>
          <cell r="G401">
            <v>670.45</v>
          </cell>
        </row>
        <row r="404">
          <cell r="A404">
            <v>3</v>
          </cell>
          <cell r="B404" t="str">
            <v>RUBBLE SOLING 230MM THK</v>
          </cell>
          <cell r="E404" t="str">
            <v>QTY -</v>
          </cell>
          <cell r="F404">
            <v>10</v>
          </cell>
          <cell r="G404" t="str">
            <v>SQM</v>
          </cell>
        </row>
        <row r="406">
          <cell r="A406" t="str">
            <v>A</v>
          </cell>
          <cell r="B406" t="str">
            <v>MATERIAL</v>
          </cell>
        </row>
        <row r="408">
          <cell r="B408" t="str">
            <v>Murrum</v>
          </cell>
          <cell r="C408" t="str">
            <v>Cum</v>
          </cell>
          <cell r="D408">
            <v>1</v>
          </cell>
          <cell r="E408">
            <v>0</v>
          </cell>
          <cell r="F408">
            <v>0</v>
          </cell>
        </row>
        <row r="409">
          <cell r="B409" t="str">
            <v>Rubble</v>
          </cell>
          <cell r="C409" t="str">
            <v>Cum</v>
          </cell>
          <cell r="D409">
            <v>2.75</v>
          </cell>
          <cell r="E409">
            <v>500</v>
          </cell>
          <cell r="F409">
            <v>1375</v>
          </cell>
        </row>
        <row r="410">
          <cell r="F410">
            <v>1375</v>
          </cell>
          <cell r="G410">
            <v>1375</v>
          </cell>
        </row>
        <row r="412">
          <cell r="A412" t="str">
            <v>B</v>
          </cell>
          <cell r="B412" t="str">
            <v>Labour</v>
          </cell>
          <cell r="C412" t="str">
            <v>Sqm</v>
          </cell>
          <cell r="D412">
            <v>10</v>
          </cell>
          <cell r="E412">
            <v>0</v>
          </cell>
          <cell r="F412">
            <v>0</v>
          </cell>
          <cell r="G412">
            <v>0</v>
          </cell>
        </row>
        <row r="413">
          <cell r="G413">
            <v>1375</v>
          </cell>
        </row>
        <row r="415">
          <cell r="A415" t="str">
            <v>C</v>
          </cell>
          <cell r="B415" t="str">
            <v>Add for water &amp; electrical charges</v>
          </cell>
          <cell r="D415">
            <v>1375</v>
          </cell>
          <cell r="E415">
            <v>0.01</v>
          </cell>
          <cell r="F415">
            <v>13.75</v>
          </cell>
          <cell r="G415">
            <v>13.75</v>
          </cell>
        </row>
        <row r="417">
          <cell r="A417" t="str">
            <v>D</v>
          </cell>
          <cell r="B417" t="str">
            <v>Add for tools and plants</v>
          </cell>
          <cell r="D417">
            <v>1375</v>
          </cell>
          <cell r="E417">
            <v>0.05</v>
          </cell>
          <cell r="F417">
            <v>68.75</v>
          </cell>
          <cell r="G417">
            <v>68.75</v>
          </cell>
        </row>
        <row r="418">
          <cell r="G418">
            <v>1457.5</v>
          </cell>
        </row>
        <row r="420">
          <cell r="A420" t="str">
            <v>E</v>
          </cell>
          <cell r="B420" t="str">
            <v>Add contractor's profit</v>
          </cell>
          <cell r="D420">
            <v>1457.5</v>
          </cell>
          <cell r="E420">
            <v>0.15</v>
          </cell>
          <cell r="F420">
            <v>218.625</v>
          </cell>
          <cell r="G420">
            <v>218.625</v>
          </cell>
        </row>
        <row r="421">
          <cell r="G421">
            <v>1676.125</v>
          </cell>
        </row>
        <row r="423">
          <cell r="B423" t="str">
            <v>Rate per Sqm</v>
          </cell>
          <cell r="D423">
            <v>1676.125</v>
          </cell>
          <cell r="E423">
            <v>10</v>
          </cell>
          <cell r="F423">
            <v>167.61250000000001</v>
          </cell>
          <cell r="G423">
            <v>167.61250000000001</v>
          </cell>
        </row>
        <row r="426">
          <cell r="A426">
            <v>4</v>
          </cell>
          <cell r="B426" t="str">
            <v>BRICK BAT CEMENT CONCRETE (1:4:8)</v>
          </cell>
          <cell r="E426" t="str">
            <v>QTY -</v>
          </cell>
          <cell r="F426">
            <v>10</v>
          </cell>
          <cell r="G426" t="str">
            <v>CUM</v>
          </cell>
        </row>
        <row r="428">
          <cell r="A428" t="str">
            <v>A</v>
          </cell>
          <cell r="B428" t="str">
            <v>MATERIAL</v>
          </cell>
        </row>
        <row r="430">
          <cell r="B430" t="str">
            <v>Cement</v>
          </cell>
          <cell r="C430" t="str">
            <v>Bag</v>
          </cell>
          <cell r="D430">
            <v>36</v>
          </cell>
          <cell r="E430">
            <v>150</v>
          </cell>
          <cell r="F430">
            <v>5400</v>
          </cell>
        </row>
        <row r="431">
          <cell r="B431" t="str">
            <v>Sand</v>
          </cell>
          <cell r="C431" t="str">
            <v>Cum</v>
          </cell>
          <cell r="D431">
            <v>6.1</v>
          </cell>
          <cell r="E431">
            <v>325</v>
          </cell>
          <cell r="F431">
            <v>1982.4999999999998</v>
          </cell>
        </row>
        <row r="432">
          <cell r="B432" t="str">
            <v>Brick bat</v>
          </cell>
          <cell r="C432" t="str">
            <v>Cum</v>
          </cell>
          <cell r="D432">
            <v>8.6</v>
          </cell>
          <cell r="E432">
            <v>0</v>
          </cell>
          <cell r="F432">
            <v>0</v>
          </cell>
        </row>
        <row r="433">
          <cell r="F433">
            <v>7382.5</v>
          </cell>
          <cell r="G433">
            <v>7382.5</v>
          </cell>
        </row>
        <row r="435">
          <cell r="A435" t="str">
            <v>B</v>
          </cell>
          <cell r="B435" t="str">
            <v>Labour</v>
          </cell>
          <cell r="C435" t="str">
            <v>Cum</v>
          </cell>
          <cell r="D435">
            <v>10</v>
          </cell>
          <cell r="E435">
            <v>0</v>
          </cell>
          <cell r="F435">
            <v>0</v>
          </cell>
          <cell r="G435">
            <v>0</v>
          </cell>
        </row>
        <row r="436">
          <cell r="G436">
            <v>7382.5</v>
          </cell>
        </row>
        <row r="438">
          <cell r="A438" t="str">
            <v>C</v>
          </cell>
          <cell r="B438" t="str">
            <v>Add for water &amp; electrical charges</v>
          </cell>
          <cell r="D438">
            <v>7382.5</v>
          </cell>
          <cell r="E438">
            <v>0.01</v>
          </cell>
          <cell r="F438">
            <v>73.825000000000003</v>
          </cell>
          <cell r="G438">
            <v>73.825000000000003</v>
          </cell>
        </row>
        <row r="440">
          <cell r="A440" t="str">
            <v>D</v>
          </cell>
          <cell r="B440" t="str">
            <v>Add for tools and plants</v>
          </cell>
          <cell r="D440">
            <v>7382.5</v>
          </cell>
          <cell r="E440">
            <v>0.05</v>
          </cell>
          <cell r="F440">
            <v>369.125</v>
          </cell>
          <cell r="G440">
            <v>369.125</v>
          </cell>
        </row>
        <row r="441">
          <cell r="G441">
            <v>7825.45</v>
          </cell>
        </row>
        <row r="443">
          <cell r="A443" t="str">
            <v>E</v>
          </cell>
          <cell r="B443" t="str">
            <v>Add contractor's profit</v>
          </cell>
          <cell r="D443">
            <v>7825.45</v>
          </cell>
          <cell r="E443">
            <v>0.15</v>
          </cell>
          <cell r="F443">
            <v>1173.8174999999999</v>
          </cell>
          <cell r="G443">
            <v>1173.8174999999999</v>
          </cell>
        </row>
        <row r="444">
          <cell r="G444" t="str">
            <v>-</v>
          </cell>
        </row>
        <row r="445">
          <cell r="G445">
            <v>8999.2674999999999</v>
          </cell>
        </row>
        <row r="447">
          <cell r="B447" t="str">
            <v>Rate per Cum</v>
          </cell>
          <cell r="D447">
            <v>8999.2674999999999</v>
          </cell>
          <cell r="E447">
            <v>10</v>
          </cell>
          <cell r="F447">
            <v>899.92674999999997</v>
          </cell>
          <cell r="G447">
            <v>899.92674999999997</v>
          </cell>
        </row>
        <row r="474">
          <cell r="A474">
            <v>6</v>
          </cell>
          <cell r="B474" t="str">
            <v>PCC (1:4:8)</v>
          </cell>
          <cell r="E474" t="str">
            <v>QTY -</v>
          </cell>
          <cell r="F474">
            <v>10</v>
          </cell>
          <cell r="G474" t="str">
            <v>CUM</v>
          </cell>
        </row>
        <row r="476">
          <cell r="A476" t="str">
            <v>A</v>
          </cell>
          <cell r="B476" t="str">
            <v>MATERIAL</v>
          </cell>
        </row>
        <row r="478">
          <cell r="B478" t="str">
            <v>Cement</v>
          </cell>
          <cell r="C478" t="str">
            <v>Bag</v>
          </cell>
          <cell r="D478">
            <v>36</v>
          </cell>
          <cell r="E478">
            <v>150</v>
          </cell>
          <cell r="F478">
            <v>5400</v>
          </cell>
        </row>
        <row r="479">
          <cell r="B479" t="str">
            <v>Sand</v>
          </cell>
          <cell r="C479" t="str">
            <v>Cum</v>
          </cell>
          <cell r="D479">
            <v>6.1</v>
          </cell>
          <cell r="E479">
            <v>325</v>
          </cell>
          <cell r="F479">
            <v>1982.4999999999998</v>
          </cell>
        </row>
        <row r="480">
          <cell r="B480" t="str">
            <v>Aggregate</v>
          </cell>
          <cell r="C480" t="str">
            <v>Cum</v>
          </cell>
          <cell r="D480">
            <v>8.6</v>
          </cell>
          <cell r="E480">
            <v>500</v>
          </cell>
          <cell r="F480">
            <v>4300</v>
          </cell>
        </row>
        <row r="481">
          <cell r="F481">
            <v>11682.5</v>
          </cell>
          <cell r="G481">
            <v>11682.5</v>
          </cell>
        </row>
        <row r="483">
          <cell r="A483" t="str">
            <v>B</v>
          </cell>
          <cell r="B483" t="str">
            <v>Labour</v>
          </cell>
          <cell r="C483" t="str">
            <v>Cum</v>
          </cell>
          <cell r="D483">
            <v>10</v>
          </cell>
          <cell r="E483">
            <v>150</v>
          </cell>
          <cell r="F483">
            <v>1500</v>
          </cell>
          <cell r="G483">
            <v>1500</v>
          </cell>
        </row>
        <row r="484">
          <cell r="G484">
            <v>13182.5</v>
          </cell>
        </row>
        <row r="486">
          <cell r="A486" t="str">
            <v>C</v>
          </cell>
          <cell r="B486" t="str">
            <v>Add for water &amp; electrical charges</v>
          </cell>
          <cell r="D486">
            <v>13182.5</v>
          </cell>
          <cell r="E486">
            <v>0.01</v>
          </cell>
          <cell r="F486">
            <v>131.82499999999999</v>
          </cell>
          <cell r="G486">
            <v>131.82499999999999</v>
          </cell>
        </row>
        <row r="488">
          <cell r="A488" t="str">
            <v>D</v>
          </cell>
          <cell r="B488" t="str">
            <v>Add for tools and plants</v>
          </cell>
          <cell r="D488">
            <v>13182.5</v>
          </cell>
          <cell r="E488">
            <v>0.05</v>
          </cell>
          <cell r="F488">
            <v>659.125</v>
          </cell>
          <cell r="G488">
            <v>659.125</v>
          </cell>
        </row>
        <row r="489">
          <cell r="G489">
            <v>13973.45</v>
          </cell>
        </row>
        <row r="491">
          <cell r="A491" t="str">
            <v>E</v>
          </cell>
          <cell r="B491" t="str">
            <v>Add contractor's profit</v>
          </cell>
          <cell r="D491">
            <v>13973.45</v>
          </cell>
          <cell r="E491">
            <v>0.15</v>
          </cell>
          <cell r="F491">
            <v>2096.0174999999999</v>
          </cell>
          <cell r="G491">
            <v>2096.0174999999999</v>
          </cell>
        </row>
        <row r="492">
          <cell r="G492">
            <v>16069.467500000001</v>
          </cell>
        </row>
        <row r="494">
          <cell r="B494" t="str">
            <v>Rate per Cum</v>
          </cell>
          <cell r="D494">
            <v>16069.467500000001</v>
          </cell>
          <cell r="E494">
            <v>10</v>
          </cell>
          <cell r="F494">
            <v>1606.9467500000001</v>
          </cell>
          <cell r="G494">
            <v>1607</v>
          </cell>
        </row>
        <row r="497">
          <cell r="A497">
            <v>6</v>
          </cell>
          <cell r="B497" t="str">
            <v>PCC (1:3:6)</v>
          </cell>
          <cell r="E497" t="str">
            <v>QTY -</v>
          </cell>
          <cell r="F497">
            <v>10</v>
          </cell>
          <cell r="G497" t="str">
            <v>CUM</v>
          </cell>
        </row>
        <row r="499">
          <cell r="A499" t="str">
            <v>A</v>
          </cell>
          <cell r="B499" t="str">
            <v>MATERIAL</v>
          </cell>
        </row>
        <row r="501">
          <cell r="B501" t="str">
            <v>Cement</v>
          </cell>
          <cell r="C501" t="str">
            <v>Bag</v>
          </cell>
          <cell r="D501">
            <v>46</v>
          </cell>
          <cell r="E501">
            <v>150</v>
          </cell>
          <cell r="F501">
            <v>6900</v>
          </cell>
        </row>
        <row r="502">
          <cell r="B502" t="str">
            <v>Sand</v>
          </cell>
          <cell r="C502" t="str">
            <v>Cum</v>
          </cell>
          <cell r="D502">
            <v>5.8</v>
          </cell>
          <cell r="E502">
            <v>325</v>
          </cell>
          <cell r="F502">
            <v>1885</v>
          </cell>
        </row>
        <row r="503">
          <cell r="B503" t="str">
            <v>Aggregate</v>
          </cell>
          <cell r="C503" t="str">
            <v>Cum</v>
          </cell>
          <cell r="D503">
            <v>8.6</v>
          </cell>
          <cell r="E503">
            <v>500</v>
          </cell>
          <cell r="F503">
            <v>4300</v>
          </cell>
        </row>
        <row r="504">
          <cell r="F504">
            <v>13085</v>
          </cell>
          <cell r="G504">
            <v>13085</v>
          </cell>
        </row>
        <row r="506">
          <cell r="A506" t="str">
            <v>B</v>
          </cell>
          <cell r="B506" t="str">
            <v>Labour</v>
          </cell>
          <cell r="C506" t="str">
            <v>Cum</v>
          </cell>
          <cell r="D506">
            <v>10</v>
          </cell>
          <cell r="E506">
            <v>150</v>
          </cell>
          <cell r="F506">
            <v>1500</v>
          </cell>
          <cell r="G506">
            <v>1500</v>
          </cell>
        </row>
        <row r="507">
          <cell r="G507">
            <v>14585</v>
          </cell>
        </row>
        <row r="509">
          <cell r="A509" t="str">
            <v>C</v>
          </cell>
          <cell r="B509" t="str">
            <v>Add for water &amp; electrical charges</v>
          </cell>
          <cell r="D509">
            <v>14585</v>
          </cell>
          <cell r="E509">
            <v>0.01</v>
          </cell>
          <cell r="F509">
            <v>145.85</v>
          </cell>
          <cell r="G509">
            <v>145.85</v>
          </cell>
        </row>
        <row r="511">
          <cell r="A511" t="str">
            <v>D</v>
          </cell>
          <cell r="B511" t="str">
            <v>Add for tools and plants</v>
          </cell>
          <cell r="D511">
            <v>14585</v>
          </cell>
          <cell r="E511">
            <v>0.05</v>
          </cell>
          <cell r="F511">
            <v>729.25</v>
          </cell>
          <cell r="G511">
            <v>729.25</v>
          </cell>
        </row>
        <row r="512">
          <cell r="G512">
            <v>15460.1</v>
          </cell>
        </row>
        <row r="514">
          <cell r="A514" t="str">
            <v>E</v>
          </cell>
          <cell r="B514" t="str">
            <v>Add contractor's profit</v>
          </cell>
          <cell r="D514">
            <v>15460.1</v>
          </cell>
          <cell r="E514">
            <v>0.15</v>
          </cell>
          <cell r="F514">
            <v>2319.0149999999999</v>
          </cell>
          <cell r="G514">
            <v>2319.0149999999999</v>
          </cell>
        </row>
        <row r="515">
          <cell r="G515">
            <v>17779.115000000002</v>
          </cell>
        </row>
        <row r="517">
          <cell r="B517" t="str">
            <v>Rate per Cum</v>
          </cell>
          <cell r="D517">
            <v>17779.115000000002</v>
          </cell>
          <cell r="E517">
            <v>10</v>
          </cell>
          <cell r="F517">
            <v>1777.9115000000002</v>
          </cell>
          <cell r="G517">
            <v>1778</v>
          </cell>
        </row>
        <row r="520">
          <cell r="A520">
            <v>7</v>
          </cell>
          <cell r="B520" t="str">
            <v>PCC (1:2:4)</v>
          </cell>
          <cell r="E520" t="str">
            <v>QTY -</v>
          </cell>
          <cell r="F520">
            <v>10</v>
          </cell>
          <cell r="G520" t="str">
            <v>CUM</v>
          </cell>
        </row>
        <row r="522">
          <cell r="A522" t="str">
            <v>A</v>
          </cell>
          <cell r="B522" t="str">
            <v>MATERIAL</v>
          </cell>
        </row>
        <row r="524">
          <cell r="B524" t="str">
            <v>Cement</v>
          </cell>
          <cell r="C524" t="str">
            <v>Bag</v>
          </cell>
          <cell r="D524">
            <v>67</v>
          </cell>
          <cell r="E524">
            <v>150</v>
          </cell>
          <cell r="F524">
            <v>10050</v>
          </cell>
        </row>
        <row r="525">
          <cell r="B525" t="str">
            <v>Sand</v>
          </cell>
          <cell r="C525" t="str">
            <v>Cum</v>
          </cell>
          <cell r="D525">
            <v>5.5</v>
          </cell>
          <cell r="E525">
            <v>325</v>
          </cell>
          <cell r="F525">
            <v>1787.5</v>
          </cell>
        </row>
        <row r="526">
          <cell r="B526" t="str">
            <v>Aggregate</v>
          </cell>
          <cell r="C526" t="str">
            <v>Cum</v>
          </cell>
          <cell r="D526">
            <v>7.9</v>
          </cell>
          <cell r="E526">
            <v>500</v>
          </cell>
          <cell r="F526">
            <v>3950</v>
          </cell>
        </row>
        <row r="527">
          <cell r="F527">
            <v>15787.5</v>
          </cell>
          <cell r="G527">
            <v>15787.5</v>
          </cell>
        </row>
        <row r="529">
          <cell r="A529" t="str">
            <v>B</v>
          </cell>
          <cell r="B529" t="str">
            <v>Labour</v>
          </cell>
          <cell r="C529" t="str">
            <v>Cum</v>
          </cell>
          <cell r="D529">
            <v>10</v>
          </cell>
          <cell r="E529">
            <v>150</v>
          </cell>
          <cell r="F529">
            <v>1500</v>
          </cell>
          <cell r="G529">
            <v>1500</v>
          </cell>
        </row>
        <row r="530">
          <cell r="G530">
            <v>17287.5</v>
          </cell>
        </row>
        <row r="532">
          <cell r="A532" t="str">
            <v>C</v>
          </cell>
          <cell r="B532" t="str">
            <v>Add for water &amp; electrical charges</v>
          </cell>
          <cell r="D532">
            <v>17287.5</v>
          </cell>
          <cell r="E532">
            <v>0.01</v>
          </cell>
          <cell r="F532">
            <v>172.875</v>
          </cell>
          <cell r="G532">
            <v>172.875</v>
          </cell>
        </row>
        <row r="534">
          <cell r="A534" t="str">
            <v>D</v>
          </cell>
          <cell r="B534" t="str">
            <v>Add for tools and plants</v>
          </cell>
          <cell r="D534">
            <v>17287.5</v>
          </cell>
          <cell r="E534">
            <v>0.05</v>
          </cell>
          <cell r="F534">
            <v>864.375</v>
          </cell>
          <cell r="G534">
            <v>864.375</v>
          </cell>
        </row>
        <row r="535">
          <cell r="G535">
            <v>18324.75</v>
          </cell>
        </row>
        <row r="537">
          <cell r="A537" t="str">
            <v>E</v>
          </cell>
          <cell r="B537" t="str">
            <v>Add contractor's profit</v>
          </cell>
          <cell r="D537">
            <v>18324.75</v>
          </cell>
          <cell r="E537">
            <v>0.15</v>
          </cell>
          <cell r="F537">
            <v>2748.7125000000001</v>
          </cell>
          <cell r="G537">
            <v>2748.7125000000001</v>
          </cell>
        </row>
        <row r="538">
          <cell r="G538">
            <v>21073.462500000001</v>
          </cell>
        </row>
        <row r="540">
          <cell r="B540" t="str">
            <v>Rate per Cum</v>
          </cell>
          <cell r="D540">
            <v>21073.462500000001</v>
          </cell>
          <cell r="E540">
            <v>10</v>
          </cell>
          <cell r="F540">
            <v>2107.3462500000001</v>
          </cell>
          <cell r="G540">
            <v>2107.3462500000001</v>
          </cell>
        </row>
        <row r="544">
          <cell r="A544">
            <v>8</v>
          </cell>
          <cell r="B544" t="str">
            <v>RCC M 15</v>
          </cell>
          <cell r="E544" t="str">
            <v>QTY -</v>
          </cell>
          <cell r="F544">
            <v>10</v>
          </cell>
          <cell r="G544" t="str">
            <v>CUM</v>
          </cell>
        </row>
        <row r="546">
          <cell r="A546" t="str">
            <v>A</v>
          </cell>
          <cell r="B546" t="str">
            <v>MATERIAL</v>
          </cell>
        </row>
        <row r="548">
          <cell r="B548" t="str">
            <v>Cement</v>
          </cell>
          <cell r="C548" t="str">
            <v>Bag</v>
          </cell>
          <cell r="D548">
            <v>67</v>
          </cell>
          <cell r="E548">
            <v>150</v>
          </cell>
          <cell r="F548">
            <v>10050</v>
          </cell>
        </row>
        <row r="549">
          <cell r="B549" t="str">
            <v>Sand</v>
          </cell>
          <cell r="C549" t="str">
            <v>Cum</v>
          </cell>
          <cell r="D549">
            <v>5.5</v>
          </cell>
          <cell r="E549">
            <v>325</v>
          </cell>
          <cell r="F549">
            <v>1787.5</v>
          </cell>
        </row>
        <row r="550">
          <cell r="B550" t="str">
            <v>Aggregate</v>
          </cell>
          <cell r="C550" t="str">
            <v>Cum</v>
          </cell>
          <cell r="D550">
            <v>7.9</v>
          </cell>
          <cell r="E550">
            <v>500</v>
          </cell>
          <cell r="F550">
            <v>3950</v>
          </cell>
        </row>
        <row r="551">
          <cell r="B551" t="str">
            <v>Admixture</v>
          </cell>
          <cell r="C551" t="str">
            <v>Kg</v>
          </cell>
          <cell r="D551">
            <v>10.049999999999999</v>
          </cell>
          <cell r="E551">
            <v>60</v>
          </cell>
          <cell r="F551">
            <v>602.99999999999989</v>
          </cell>
        </row>
        <row r="552">
          <cell r="F552">
            <v>16390.5</v>
          </cell>
          <cell r="G552">
            <v>16390.5</v>
          </cell>
        </row>
        <row r="554">
          <cell r="A554" t="str">
            <v>B</v>
          </cell>
          <cell r="B554" t="str">
            <v>Labour</v>
          </cell>
          <cell r="C554" t="str">
            <v>Cum</v>
          </cell>
          <cell r="D554">
            <v>10</v>
          </cell>
          <cell r="E554">
            <v>150</v>
          </cell>
          <cell r="F554">
            <v>1500</v>
          </cell>
          <cell r="G554">
            <v>1500</v>
          </cell>
        </row>
        <row r="555">
          <cell r="G555">
            <v>17890.5</v>
          </cell>
        </row>
        <row r="557">
          <cell r="A557" t="str">
            <v>C</v>
          </cell>
          <cell r="B557" t="str">
            <v>Add for water &amp; electrical charges</v>
          </cell>
          <cell r="D557">
            <v>17890.5</v>
          </cell>
          <cell r="E557">
            <v>0.01</v>
          </cell>
          <cell r="F557">
            <v>178.905</v>
          </cell>
          <cell r="G557">
            <v>178.905</v>
          </cell>
        </row>
        <row r="559">
          <cell r="A559" t="str">
            <v>D</v>
          </cell>
          <cell r="B559" t="str">
            <v>Add for tools and plants</v>
          </cell>
          <cell r="D559">
            <v>17890.5</v>
          </cell>
          <cell r="E559">
            <v>0.05</v>
          </cell>
          <cell r="F559">
            <v>894.52500000000009</v>
          </cell>
          <cell r="G559">
            <v>894.52500000000009</v>
          </cell>
        </row>
        <row r="560">
          <cell r="G560">
            <v>18963.93</v>
          </cell>
        </row>
        <row r="562">
          <cell r="A562" t="str">
            <v>F</v>
          </cell>
          <cell r="B562" t="str">
            <v>Add contractor's profit</v>
          </cell>
          <cell r="D562">
            <v>18963.93</v>
          </cell>
          <cell r="E562">
            <v>0.15</v>
          </cell>
          <cell r="F562">
            <v>2844.5895</v>
          </cell>
          <cell r="G562">
            <v>2844.5895</v>
          </cell>
        </row>
        <row r="563">
          <cell r="G563">
            <v>21808.519500000002</v>
          </cell>
        </row>
        <row r="565">
          <cell r="B565" t="str">
            <v>Rate per Cum</v>
          </cell>
          <cell r="D565">
            <v>21808.519500000002</v>
          </cell>
          <cell r="E565">
            <v>10</v>
          </cell>
          <cell r="F565">
            <v>2180.8519500000002</v>
          </cell>
          <cell r="G565">
            <v>2181</v>
          </cell>
        </row>
        <row r="568">
          <cell r="A568">
            <v>9</v>
          </cell>
          <cell r="B568" t="str">
            <v>RCC M 20</v>
          </cell>
          <cell r="E568" t="str">
            <v>QTY -</v>
          </cell>
          <cell r="F568">
            <v>10</v>
          </cell>
          <cell r="G568" t="str">
            <v>CUM</v>
          </cell>
        </row>
        <row r="570">
          <cell r="A570" t="str">
            <v>A</v>
          </cell>
          <cell r="B570" t="str">
            <v>MATERIAL</v>
          </cell>
        </row>
        <row r="572">
          <cell r="B572" t="str">
            <v>Cement</v>
          </cell>
          <cell r="C572" t="str">
            <v>Bag</v>
          </cell>
          <cell r="D572">
            <v>71</v>
          </cell>
          <cell r="E572">
            <v>150</v>
          </cell>
          <cell r="F572">
            <v>10650</v>
          </cell>
        </row>
        <row r="573">
          <cell r="B573" t="str">
            <v>Sand</v>
          </cell>
          <cell r="C573" t="str">
            <v>Cum</v>
          </cell>
          <cell r="D573">
            <v>5.2</v>
          </cell>
          <cell r="E573">
            <v>325</v>
          </cell>
          <cell r="F573">
            <v>1690</v>
          </cell>
        </row>
        <row r="574">
          <cell r="B574" t="str">
            <v>Aggregate</v>
          </cell>
          <cell r="C574" t="str">
            <v>Cum</v>
          </cell>
          <cell r="D574">
            <v>7.7</v>
          </cell>
          <cell r="E574">
            <v>500</v>
          </cell>
          <cell r="F574">
            <v>3850</v>
          </cell>
        </row>
        <row r="575">
          <cell r="B575" t="str">
            <v>Admixture</v>
          </cell>
          <cell r="C575" t="str">
            <v>Kg</v>
          </cell>
          <cell r="D575">
            <v>10.65</v>
          </cell>
          <cell r="E575">
            <v>60</v>
          </cell>
          <cell r="F575">
            <v>639</v>
          </cell>
        </row>
        <row r="576">
          <cell r="F576">
            <v>16829</v>
          </cell>
          <cell r="G576">
            <v>16829</v>
          </cell>
        </row>
        <row r="578">
          <cell r="A578" t="str">
            <v>B</v>
          </cell>
          <cell r="B578" t="str">
            <v>Labour</v>
          </cell>
          <cell r="C578" t="str">
            <v>Cum</v>
          </cell>
          <cell r="D578">
            <v>10</v>
          </cell>
          <cell r="E578">
            <v>150</v>
          </cell>
          <cell r="F578">
            <v>1500</v>
          </cell>
          <cell r="G578">
            <v>1500</v>
          </cell>
        </row>
        <row r="579">
          <cell r="G579">
            <v>18329</v>
          </cell>
        </row>
        <row r="581">
          <cell r="A581" t="str">
            <v>C</v>
          </cell>
          <cell r="B581" t="str">
            <v>Add for water &amp; electrical charges</v>
          </cell>
          <cell r="D581">
            <v>18329</v>
          </cell>
          <cell r="E581">
            <v>0.01</v>
          </cell>
          <cell r="F581">
            <v>183.29</v>
          </cell>
          <cell r="G581">
            <v>183.29</v>
          </cell>
        </row>
        <row r="583">
          <cell r="A583" t="str">
            <v>D</v>
          </cell>
          <cell r="B583" t="str">
            <v>Add for tools and plants</v>
          </cell>
          <cell r="D583">
            <v>18329</v>
          </cell>
          <cell r="E583">
            <v>0.05</v>
          </cell>
          <cell r="F583">
            <v>916.45</v>
          </cell>
          <cell r="G583">
            <v>916.45</v>
          </cell>
        </row>
        <row r="584">
          <cell r="G584">
            <v>19428.740000000002</v>
          </cell>
        </row>
        <row r="586">
          <cell r="A586" t="str">
            <v>F</v>
          </cell>
          <cell r="B586" t="str">
            <v>Add contractor's profit</v>
          </cell>
          <cell r="D586">
            <v>19428.740000000002</v>
          </cell>
          <cell r="E586">
            <v>0.15</v>
          </cell>
          <cell r="F586">
            <v>2914.3110000000001</v>
          </cell>
          <cell r="G586">
            <v>2914.3110000000001</v>
          </cell>
        </row>
        <row r="587">
          <cell r="G587">
            <v>22343.051000000003</v>
          </cell>
        </row>
        <row r="589">
          <cell r="B589" t="str">
            <v>Rate per Cum</v>
          </cell>
          <cell r="D589">
            <v>22343.051000000003</v>
          </cell>
          <cell r="E589">
            <v>10</v>
          </cell>
          <cell r="F589">
            <v>2234.3051000000005</v>
          </cell>
          <cell r="G589">
            <v>2235</v>
          </cell>
        </row>
        <row r="592">
          <cell r="A592">
            <v>10</v>
          </cell>
          <cell r="B592" t="str">
            <v xml:space="preserve">RCC M 25 </v>
          </cell>
          <cell r="E592" t="str">
            <v>QTY -</v>
          </cell>
          <cell r="F592">
            <v>10</v>
          </cell>
          <cell r="G592" t="str">
            <v>CUM</v>
          </cell>
        </row>
        <row r="593">
          <cell r="B593" t="str">
            <v xml:space="preserve">FOOTING </v>
          </cell>
        </row>
        <row r="594">
          <cell r="A594" t="str">
            <v>A</v>
          </cell>
          <cell r="B594" t="str">
            <v>MATERIAL</v>
          </cell>
        </row>
        <row r="596">
          <cell r="B596" t="str">
            <v>Cement</v>
          </cell>
          <cell r="C596" t="str">
            <v>Bag</v>
          </cell>
          <cell r="D596">
            <v>70</v>
          </cell>
          <cell r="E596">
            <v>150</v>
          </cell>
          <cell r="F596">
            <v>10500</v>
          </cell>
        </row>
        <row r="597">
          <cell r="B597" t="str">
            <v>Sand</v>
          </cell>
          <cell r="C597" t="str">
            <v>Cum</v>
          </cell>
          <cell r="D597">
            <v>5.2</v>
          </cell>
          <cell r="E597">
            <v>325</v>
          </cell>
          <cell r="F597">
            <v>1690</v>
          </cell>
        </row>
        <row r="598">
          <cell r="B598" t="str">
            <v>Aggregate</v>
          </cell>
          <cell r="C598" t="str">
            <v>Cum</v>
          </cell>
          <cell r="D598">
            <v>9.6</v>
          </cell>
          <cell r="E598">
            <v>500</v>
          </cell>
          <cell r="F598">
            <v>4800</v>
          </cell>
        </row>
        <row r="599">
          <cell r="B599" t="str">
            <v>Admixture</v>
          </cell>
          <cell r="C599" t="str">
            <v>Kg</v>
          </cell>
          <cell r="D599">
            <v>10.5</v>
          </cell>
          <cell r="E599">
            <v>50</v>
          </cell>
          <cell r="F599">
            <v>525</v>
          </cell>
        </row>
        <row r="600">
          <cell r="F600">
            <v>17515</v>
          </cell>
          <cell r="G600">
            <v>17515</v>
          </cell>
        </row>
        <row r="602">
          <cell r="A602" t="str">
            <v>B</v>
          </cell>
          <cell r="B602" t="str">
            <v>Labour for pouring, vibrating etc</v>
          </cell>
          <cell r="C602" t="str">
            <v>Cum</v>
          </cell>
          <cell r="D602">
            <v>10</v>
          </cell>
          <cell r="E602">
            <v>60</v>
          </cell>
          <cell r="F602">
            <v>600</v>
          </cell>
          <cell r="G602">
            <v>600</v>
          </cell>
        </row>
        <row r="603">
          <cell r="G603">
            <v>18115</v>
          </cell>
        </row>
        <row r="605">
          <cell r="B605" t="str">
            <v xml:space="preserve">Add for Ready mix concrete </v>
          </cell>
          <cell r="C605" t="str">
            <v>Cum</v>
          </cell>
          <cell r="D605">
            <v>10</v>
          </cell>
          <cell r="E605">
            <v>300</v>
          </cell>
          <cell r="F605">
            <v>3000</v>
          </cell>
          <cell r="G605">
            <v>3000</v>
          </cell>
        </row>
        <row r="607">
          <cell r="A607" t="str">
            <v>C</v>
          </cell>
          <cell r="B607" t="str">
            <v>Add for water &amp; electrical charges</v>
          </cell>
          <cell r="D607">
            <v>18115</v>
          </cell>
          <cell r="E607">
            <v>0.01</v>
          </cell>
          <cell r="F607">
            <v>181.15</v>
          </cell>
          <cell r="G607">
            <v>181.15</v>
          </cell>
        </row>
        <row r="609">
          <cell r="A609" t="str">
            <v>D</v>
          </cell>
          <cell r="B609" t="str">
            <v>Add for tools and plants</v>
          </cell>
          <cell r="D609">
            <v>18115</v>
          </cell>
          <cell r="E609">
            <v>0.05</v>
          </cell>
          <cell r="F609">
            <v>905.75</v>
          </cell>
          <cell r="G609">
            <v>905.75</v>
          </cell>
        </row>
        <row r="610">
          <cell r="G610">
            <v>22201.9</v>
          </cell>
        </row>
        <row r="612">
          <cell r="A612" t="str">
            <v>F</v>
          </cell>
          <cell r="B612" t="str">
            <v>Add contractor's profit</v>
          </cell>
          <cell r="D612">
            <v>22201.9</v>
          </cell>
          <cell r="E612">
            <v>0.15</v>
          </cell>
          <cell r="F612">
            <v>3330.2850000000003</v>
          </cell>
          <cell r="G612">
            <v>3330.2850000000003</v>
          </cell>
        </row>
        <row r="613">
          <cell r="G613">
            <v>25532.185000000001</v>
          </cell>
        </row>
        <row r="615">
          <cell r="A615" t="str">
            <v>F</v>
          </cell>
          <cell r="B615" t="str">
            <v xml:space="preserve">WCT </v>
          </cell>
          <cell r="D615">
            <v>25532.185000000001</v>
          </cell>
          <cell r="E615">
            <v>0.04</v>
          </cell>
          <cell r="F615">
            <v>1021.2874</v>
          </cell>
          <cell r="G615">
            <v>1021.2874</v>
          </cell>
        </row>
        <row r="616">
          <cell r="G616">
            <v>26553.472400000002</v>
          </cell>
        </row>
        <row r="618">
          <cell r="B618" t="str">
            <v>Rate per Cum</v>
          </cell>
          <cell r="D618">
            <v>26553.472400000002</v>
          </cell>
          <cell r="E618">
            <v>10</v>
          </cell>
          <cell r="F618">
            <v>2655.3472400000001</v>
          </cell>
          <cell r="G618">
            <v>2656</v>
          </cell>
        </row>
        <row r="678">
          <cell r="A678">
            <v>11</v>
          </cell>
          <cell r="B678" t="str">
            <v xml:space="preserve">RCC M 30 </v>
          </cell>
          <cell r="E678" t="str">
            <v>QTY -</v>
          </cell>
          <cell r="F678">
            <v>10</v>
          </cell>
          <cell r="G678" t="str">
            <v>CUM</v>
          </cell>
        </row>
        <row r="680">
          <cell r="A680" t="str">
            <v>A</v>
          </cell>
          <cell r="B680" t="str">
            <v>MATERIAL</v>
          </cell>
        </row>
        <row r="682">
          <cell r="B682" t="str">
            <v>Cement</v>
          </cell>
          <cell r="C682" t="str">
            <v>Bag</v>
          </cell>
          <cell r="D682">
            <v>82</v>
          </cell>
          <cell r="E682">
            <v>150</v>
          </cell>
          <cell r="F682">
            <v>12300</v>
          </cell>
        </row>
        <row r="683">
          <cell r="B683" t="str">
            <v>Sand</v>
          </cell>
          <cell r="C683" t="str">
            <v>Cum</v>
          </cell>
          <cell r="D683">
            <v>5</v>
          </cell>
          <cell r="E683">
            <v>325</v>
          </cell>
          <cell r="F683">
            <v>1625</v>
          </cell>
        </row>
        <row r="684">
          <cell r="B684" t="str">
            <v>Aggregate</v>
          </cell>
          <cell r="C684" t="str">
            <v>Cum</v>
          </cell>
          <cell r="D684">
            <v>7.7</v>
          </cell>
          <cell r="E684">
            <v>500</v>
          </cell>
          <cell r="F684">
            <v>3850</v>
          </cell>
        </row>
        <row r="685">
          <cell r="B685" t="str">
            <v>Admixture</v>
          </cell>
          <cell r="C685" t="str">
            <v>Kg</v>
          </cell>
          <cell r="D685">
            <v>12.299999999999999</v>
          </cell>
          <cell r="E685">
            <v>60</v>
          </cell>
          <cell r="F685">
            <v>737.99999999999989</v>
          </cell>
        </row>
        <row r="686">
          <cell r="F686">
            <v>18513</v>
          </cell>
          <cell r="G686">
            <v>18513</v>
          </cell>
        </row>
        <row r="688">
          <cell r="A688" t="str">
            <v>B</v>
          </cell>
          <cell r="B688" t="str">
            <v>Labour</v>
          </cell>
          <cell r="C688" t="str">
            <v>Cum</v>
          </cell>
          <cell r="D688">
            <v>10</v>
          </cell>
          <cell r="E688">
            <v>150</v>
          </cell>
          <cell r="F688">
            <v>1500</v>
          </cell>
          <cell r="G688">
            <v>1500</v>
          </cell>
        </row>
        <row r="689">
          <cell r="G689">
            <v>20013</v>
          </cell>
        </row>
        <row r="691">
          <cell r="A691" t="str">
            <v>C</v>
          </cell>
          <cell r="B691" t="str">
            <v>Add for water &amp; electrical charges</v>
          </cell>
          <cell r="D691">
            <v>20013</v>
          </cell>
          <cell r="E691">
            <v>0.01</v>
          </cell>
          <cell r="F691">
            <v>200.13</v>
          </cell>
          <cell r="G691">
            <v>200.13</v>
          </cell>
        </row>
        <row r="693">
          <cell r="A693" t="str">
            <v>D</v>
          </cell>
          <cell r="B693" t="str">
            <v>Add for tools and plants</v>
          </cell>
          <cell r="D693">
            <v>20013</v>
          </cell>
          <cell r="E693">
            <v>0.05</v>
          </cell>
          <cell r="F693">
            <v>1000.6500000000001</v>
          </cell>
          <cell r="G693">
            <v>1000.6500000000001</v>
          </cell>
        </row>
        <row r="694">
          <cell r="G694">
            <v>21213.780000000002</v>
          </cell>
        </row>
        <row r="696">
          <cell r="A696" t="str">
            <v>F</v>
          </cell>
          <cell r="B696" t="str">
            <v>Add contractor's profit</v>
          </cell>
          <cell r="D696">
            <v>21213.780000000002</v>
          </cell>
          <cell r="E696">
            <v>0.15</v>
          </cell>
          <cell r="F696">
            <v>3182.0670000000005</v>
          </cell>
          <cell r="G696">
            <v>3182.0670000000005</v>
          </cell>
        </row>
        <row r="697">
          <cell r="G697">
            <v>24395.847000000002</v>
          </cell>
        </row>
        <row r="699">
          <cell r="B699" t="str">
            <v>Rate per Cum</v>
          </cell>
          <cell r="D699">
            <v>24395.847000000002</v>
          </cell>
          <cell r="E699">
            <v>10</v>
          </cell>
          <cell r="F699">
            <v>2439.5847000000003</v>
          </cell>
          <cell r="G699">
            <v>2439.5847000000003</v>
          </cell>
        </row>
        <row r="702">
          <cell r="A702">
            <v>12</v>
          </cell>
          <cell r="B702" t="str">
            <v xml:space="preserve">RCC M 35 </v>
          </cell>
          <cell r="E702" t="str">
            <v>QTY -</v>
          </cell>
          <cell r="F702">
            <v>10</v>
          </cell>
          <cell r="G702" t="str">
            <v>CUM</v>
          </cell>
        </row>
        <row r="704">
          <cell r="A704" t="str">
            <v>A</v>
          </cell>
          <cell r="B704" t="str">
            <v>MATERIAL</v>
          </cell>
        </row>
        <row r="706">
          <cell r="B706" t="str">
            <v>Cement</v>
          </cell>
          <cell r="C706" t="str">
            <v>Bag</v>
          </cell>
          <cell r="D706">
            <v>86</v>
          </cell>
          <cell r="E706">
            <v>150</v>
          </cell>
          <cell r="F706">
            <v>12900</v>
          </cell>
        </row>
        <row r="707">
          <cell r="B707" t="str">
            <v>Sand</v>
          </cell>
          <cell r="C707" t="str">
            <v>Cum</v>
          </cell>
          <cell r="D707">
            <v>5</v>
          </cell>
          <cell r="E707">
            <v>325</v>
          </cell>
          <cell r="F707">
            <v>1625</v>
          </cell>
        </row>
        <row r="708">
          <cell r="B708" t="str">
            <v>Aggregate</v>
          </cell>
          <cell r="C708" t="str">
            <v>Cum</v>
          </cell>
          <cell r="D708">
            <v>7.7</v>
          </cell>
          <cell r="E708">
            <v>500</v>
          </cell>
          <cell r="F708">
            <v>3850</v>
          </cell>
        </row>
        <row r="709">
          <cell r="B709" t="str">
            <v>Admixture</v>
          </cell>
          <cell r="C709" t="str">
            <v>Kg</v>
          </cell>
          <cell r="D709">
            <v>12.9</v>
          </cell>
          <cell r="E709">
            <v>60</v>
          </cell>
          <cell r="F709">
            <v>774</v>
          </cell>
        </row>
        <row r="710">
          <cell r="F710">
            <v>19149</v>
          </cell>
          <cell r="G710">
            <v>19149</v>
          </cell>
        </row>
        <row r="712">
          <cell r="A712" t="str">
            <v>B</v>
          </cell>
          <cell r="B712" t="str">
            <v>Labour</v>
          </cell>
          <cell r="C712" t="str">
            <v>Cum</v>
          </cell>
          <cell r="D712">
            <v>10</v>
          </cell>
          <cell r="E712">
            <v>150</v>
          </cell>
          <cell r="F712">
            <v>1500</v>
          </cell>
          <cell r="G712">
            <v>1500</v>
          </cell>
        </row>
        <row r="713">
          <cell r="G713">
            <v>20649</v>
          </cell>
        </row>
        <row r="715">
          <cell r="A715" t="str">
            <v>C</v>
          </cell>
          <cell r="B715" t="str">
            <v>Add for water &amp; electrical charges</v>
          </cell>
          <cell r="D715">
            <v>20649</v>
          </cell>
          <cell r="E715">
            <v>0.01</v>
          </cell>
          <cell r="F715">
            <v>206.49</v>
          </cell>
          <cell r="G715">
            <v>206.49</v>
          </cell>
        </row>
        <row r="717">
          <cell r="A717" t="str">
            <v>D</v>
          </cell>
          <cell r="B717" t="str">
            <v>Add for tools and plants</v>
          </cell>
          <cell r="D717">
            <v>20649</v>
          </cell>
          <cell r="E717">
            <v>0.05</v>
          </cell>
          <cell r="F717">
            <v>1032.45</v>
          </cell>
          <cell r="G717">
            <v>1032.45</v>
          </cell>
        </row>
        <row r="718">
          <cell r="G718">
            <v>21887.940000000002</v>
          </cell>
        </row>
        <row r="720">
          <cell r="A720" t="str">
            <v>F</v>
          </cell>
          <cell r="B720" t="str">
            <v>Add contractor's profit</v>
          </cell>
          <cell r="D720">
            <v>21887.940000000002</v>
          </cell>
          <cell r="E720">
            <v>0.15</v>
          </cell>
          <cell r="F720">
            <v>3283.1910000000003</v>
          </cell>
          <cell r="G720">
            <v>3283.1910000000003</v>
          </cell>
        </row>
        <row r="721">
          <cell r="G721">
            <v>25171.131000000001</v>
          </cell>
        </row>
        <row r="723">
          <cell r="B723" t="str">
            <v>Rate per Cum</v>
          </cell>
          <cell r="D723">
            <v>25171.131000000001</v>
          </cell>
          <cell r="E723">
            <v>10</v>
          </cell>
          <cell r="F723">
            <v>2517.1131</v>
          </cell>
          <cell r="G723">
            <v>2517.1131</v>
          </cell>
        </row>
        <row r="726">
          <cell r="A726">
            <v>13</v>
          </cell>
          <cell r="B726" t="str">
            <v xml:space="preserve">RCC M 40 </v>
          </cell>
          <cell r="E726" t="str">
            <v>QTY -</v>
          </cell>
          <cell r="F726">
            <v>10</v>
          </cell>
          <cell r="G726" t="str">
            <v>CUM</v>
          </cell>
        </row>
        <row r="728">
          <cell r="A728" t="str">
            <v>A</v>
          </cell>
          <cell r="B728" t="str">
            <v>MATERIAL</v>
          </cell>
        </row>
        <row r="730">
          <cell r="B730" t="str">
            <v>Cement</v>
          </cell>
          <cell r="C730" t="str">
            <v>Bag</v>
          </cell>
          <cell r="D730">
            <v>90</v>
          </cell>
          <cell r="E730">
            <v>150</v>
          </cell>
          <cell r="F730">
            <v>13500</v>
          </cell>
        </row>
        <row r="731">
          <cell r="B731" t="str">
            <v>Sand</v>
          </cell>
          <cell r="C731" t="str">
            <v>Cum</v>
          </cell>
          <cell r="D731">
            <v>4.8</v>
          </cell>
          <cell r="E731">
            <v>325</v>
          </cell>
          <cell r="F731">
            <v>1560</v>
          </cell>
        </row>
        <row r="732">
          <cell r="B732" t="str">
            <v>Aggregate</v>
          </cell>
          <cell r="C732" t="str">
            <v>Cum</v>
          </cell>
          <cell r="D732">
            <v>7.6</v>
          </cell>
          <cell r="E732">
            <v>500</v>
          </cell>
          <cell r="F732">
            <v>3800</v>
          </cell>
        </row>
        <row r="733">
          <cell r="B733" t="str">
            <v>Admixture</v>
          </cell>
          <cell r="C733" t="str">
            <v>Kg</v>
          </cell>
          <cell r="D733">
            <v>13.5</v>
          </cell>
          <cell r="E733">
            <v>60</v>
          </cell>
          <cell r="F733">
            <v>810</v>
          </cell>
        </row>
        <row r="734">
          <cell r="F734">
            <v>19670</v>
          </cell>
          <cell r="G734">
            <v>19670</v>
          </cell>
        </row>
        <row r="736">
          <cell r="A736" t="str">
            <v>B</v>
          </cell>
          <cell r="B736" t="str">
            <v>Labour</v>
          </cell>
          <cell r="C736" t="str">
            <v>Cum</v>
          </cell>
          <cell r="D736">
            <v>10</v>
          </cell>
          <cell r="E736">
            <v>0</v>
          </cell>
          <cell r="F736">
            <v>0</v>
          </cell>
          <cell r="G736">
            <v>0</v>
          </cell>
        </row>
        <row r="737">
          <cell r="G737">
            <v>19670</v>
          </cell>
        </row>
        <row r="739">
          <cell r="A739" t="str">
            <v>C</v>
          </cell>
          <cell r="B739" t="str">
            <v>Add for water &amp; electrical charges</v>
          </cell>
          <cell r="D739">
            <v>19670</v>
          </cell>
          <cell r="E739">
            <v>0.01</v>
          </cell>
          <cell r="F739">
            <v>196.70000000000002</v>
          </cell>
          <cell r="G739">
            <v>196.70000000000002</v>
          </cell>
        </row>
        <row r="741">
          <cell r="A741" t="str">
            <v>D</v>
          </cell>
          <cell r="B741" t="str">
            <v>Add for tools and plants</v>
          </cell>
          <cell r="D741">
            <v>19670</v>
          </cell>
          <cell r="E741">
            <v>0.05</v>
          </cell>
          <cell r="F741">
            <v>983.5</v>
          </cell>
          <cell r="G741">
            <v>983.5</v>
          </cell>
        </row>
        <row r="742">
          <cell r="G742">
            <v>20850.2</v>
          </cell>
        </row>
        <row r="744">
          <cell r="A744" t="str">
            <v>F</v>
          </cell>
          <cell r="B744" t="str">
            <v>Add contractor's profit</v>
          </cell>
          <cell r="D744">
            <v>20850.2</v>
          </cell>
          <cell r="E744">
            <v>0.15</v>
          </cell>
          <cell r="F744">
            <v>3127.53</v>
          </cell>
          <cell r="G744">
            <v>3127.53</v>
          </cell>
        </row>
        <row r="745">
          <cell r="G745">
            <v>23977.73</v>
          </cell>
        </row>
        <row r="747">
          <cell r="B747" t="str">
            <v>Rate per Cum</v>
          </cell>
          <cell r="D747">
            <v>23977.73</v>
          </cell>
          <cell r="E747">
            <v>10</v>
          </cell>
          <cell r="F747">
            <v>2397.7730000000001</v>
          </cell>
          <cell r="G747">
            <v>2397.7730000000001</v>
          </cell>
        </row>
        <row r="773">
          <cell r="A773">
            <v>14</v>
          </cell>
          <cell r="B773" t="str">
            <v>MILD STEEL</v>
          </cell>
          <cell r="E773" t="str">
            <v>QTY -</v>
          </cell>
          <cell r="F773">
            <v>1</v>
          </cell>
          <cell r="G773" t="str">
            <v>MT</v>
          </cell>
        </row>
        <row r="775">
          <cell r="A775" t="str">
            <v>A</v>
          </cell>
          <cell r="B775" t="str">
            <v xml:space="preserve">MATERIAL </v>
          </cell>
        </row>
        <row r="777">
          <cell r="B777" t="str">
            <v>Mild steel</v>
          </cell>
          <cell r="C777" t="str">
            <v>MT</v>
          </cell>
          <cell r="D777">
            <v>1.07</v>
          </cell>
          <cell r="E777">
            <v>30000</v>
          </cell>
          <cell r="F777">
            <v>32100.000000000004</v>
          </cell>
        </row>
        <row r="778">
          <cell r="B778" t="str">
            <v>Binding wire</v>
          </cell>
          <cell r="C778" t="str">
            <v>Kg</v>
          </cell>
          <cell r="D778">
            <v>8</v>
          </cell>
          <cell r="E778">
            <v>30</v>
          </cell>
          <cell r="F778">
            <v>240</v>
          </cell>
        </row>
        <row r="779">
          <cell r="B779" t="str">
            <v>Cover blocks</v>
          </cell>
          <cell r="C779" t="str">
            <v>Nos</v>
          </cell>
          <cell r="D779">
            <v>300</v>
          </cell>
          <cell r="E779">
            <v>0</v>
          </cell>
          <cell r="F779">
            <v>0</v>
          </cell>
        </row>
        <row r="780">
          <cell r="F780">
            <v>32340.000000000004</v>
          </cell>
          <cell r="G780">
            <v>32340.000000000004</v>
          </cell>
        </row>
        <row r="782">
          <cell r="A782" t="str">
            <v>B</v>
          </cell>
          <cell r="B782" t="str">
            <v>LABOUR</v>
          </cell>
          <cell r="C782" t="str">
            <v>MT</v>
          </cell>
          <cell r="D782">
            <v>1</v>
          </cell>
          <cell r="E782">
            <v>0</v>
          </cell>
          <cell r="F782">
            <v>0</v>
          </cell>
          <cell r="G782">
            <v>0</v>
          </cell>
        </row>
        <row r="783">
          <cell r="G783">
            <v>32340.000000000004</v>
          </cell>
        </row>
        <row r="785">
          <cell r="A785" t="str">
            <v>C</v>
          </cell>
          <cell r="B785" t="str">
            <v>Add for water &amp; electrical charges</v>
          </cell>
          <cell r="D785">
            <v>32340.000000000004</v>
          </cell>
          <cell r="E785">
            <v>0.01</v>
          </cell>
          <cell r="F785">
            <v>323.40000000000003</v>
          </cell>
          <cell r="G785">
            <v>323.40000000000003</v>
          </cell>
        </row>
        <row r="787">
          <cell r="A787" t="str">
            <v>D</v>
          </cell>
          <cell r="B787" t="str">
            <v>Add for tools and plants</v>
          </cell>
          <cell r="D787">
            <v>32340.000000000004</v>
          </cell>
          <cell r="E787">
            <v>0.03</v>
          </cell>
          <cell r="F787">
            <v>970.2</v>
          </cell>
          <cell r="G787">
            <v>970.2</v>
          </cell>
        </row>
        <row r="788">
          <cell r="G788">
            <v>33633.600000000006</v>
          </cell>
        </row>
        <row r="790">
          <cell r="A790" t="str">
            <v>E</v>
          </cell>
          <cell r="B790" t="str">
            <v>Add contractor's profit</v>
          </cell>
          <cell r="D790">
            <v>33633.600000000006</v>
          </cell>
          <cell r="E790">
            <v>0.15</v>
          </cell>
          <cell r="F790">
            <v>5045.0400000000009</v>
          </cell>
          <cell r="G790">
            <v>5045.0400000000009</v>
          </cell>
        </row>
        <row r="791">
          <cell r="G791">
            <v>38678.640000000007</v>
          </cell>
        </row>
        <row r="793">
          <cell r="B793" t="str">
            <v>Rate per MT</v>
          </cell>
          <cell r="D793">
            <v>38678.640000000007</v>
          </cell>
          <cell r="E793">
            <v>1</v>
          </cell>
          <cell r="F793">
            <v>38678.640000000007</v>
          </cell>
          <cell r="G793">
            <v>38678.640000000007</v>
          </cell>
        </row>
        <row r="796">
          <cell r="A796">
            <v>15</v>
          </cell>
          <cell r="B796" t="str">
            <v>TOR STEEL</v>
          </cell>
          <cell r="E796" t="str">
            <v>QTY -</v>
          </cell>
          <cell r="F796">
            <v>1</v>
          </cell>
          <cell r="G796" t="str">
            <v>MT</v>
          </cell>
        </row>
        <row r="798">
          <cell r="A798" t="str">
            <v>A</v>
          </cell>
          <cell r="B798" t="str">
            <v xml:space="preserve">MATERIAL </v>
          </cell>
        </row>
        <row r="800">
          <cell r="B800" t="str">
            <v>Tor steel</v>
          </cell>
          <cell r="C800" t="str">
            <v>MT</v>
          </cell>
          <cell r="D800">
            <v>1.07</v>
          </cell>
          <cell r="E800">
            <v>30400</v>
          </cell>
          <cell r="F800">
            <v>32528.000000000004</v>
          </cell>
        </row>
        <row r="801">
          <cell r="B801" t="str">
            <v>Binding wire</v>
          </cell>
          <cell r="C801" t="str">
            <v>Kg</v>
          </cell>
          <cell r="D801">
            <v>8</v>
          </cell>
          <cell r="E801">
            <v>30</v>
          </cell>
          <cell r="F801">
            <v>240</v>
          </cell>
        </row>
        <row r="802">
          <cell r="B802" t="str">
            <v>Cover blocks</v>
          </cell>
          <cell r="C802" t="str">
            <v>No.</v>
          </cell>
          <cell r="D802">
            <v>300</v>
          </cell>
          <cell r="E802">
            <v>0</v>
          </cell>
          <cell r="F802">
            <v>0</v>
          </cell>
        </row>
        <row r="803">
          <cell r="F803">
            <v>32768</v>
          </cell>
          <cell r="G803">
            <v>32768</v>
          </cell>
        </row>
        <row r="805">
          <cell r="A805" t="str">
            <v>B</v>
          </cell>
          <cell r="B805" t="str">
            <v>LABOUR</v>
          </cell>
          <cell r="C805" t="str">
            <v>MT</v>
          </cell>
          <cell r="D805">
            <v>1</v>
          </cell>
          <cell r="E805">
            <v>0</v>
          </cell>
          <cell r="F805">
            <v>0</v>
          </cell>
          <cell r="G805">
            <v>0</v>
          </cell>
        </row>
        <row r="806">
          <cell r="G806">
            <v>32768</v>
          </cell>
        </row>
        <row r="808">
          <cell r="A808" t="str">
            <v>C</v>
          </cell>
          <cell r="B808" t="str">
            <v>Add for water &amp; electrical charges</v>
          </cell>
          <cell r="D808">
            <v>32768</v>
          </cell>
          <cell r="E808">
            <v>0.01</v>
          </cell>
          <cell r="F808">
            <v>327.68</v>
          </cell>
          <cell r="G808">
            <v>327.68</v>
          </cell>
        </row>
        <row r="810">
          <cell r="A810" t="str">
            <v>D</v>
          </cell>
          <cell r="B810" t="str">
            <v>Add for tools and plants</v>
          </cell>
          <cell r="D810">
            <v>32768</v>
          </cell>
          <cell r="E810">
            <v>0.03</v>
          </cell>
          <cell r="F810">
            <v>983.04</v>
          </cell>
          <cell r="G810">
            <v>983.04</v>
          </cell>
        </row>
        <row r="811">
          <cell r="G811">
            <v>34078.720000000001</v>
          </cell>
        </row>
        <row r="813">
          <cell r="A813" t="str">
            <v>E</v>
          </cell>
          <cell r="B813" t="str">
            <v>Add contractor's profit</v>
          </cell>
          <cell r="D813">
            <v>34078.720000000001</v>
          </cell>
          <cell r="E813">
            <v>0.15</v>
          </cell>
          <cell r="F813">
            <v>5111.808</v>
          </cell>
          <cell r="G813">
            <v>5111.808</v>
          </cell>
        </row>
        <row r="814">
          <cell r="G814">
            <v>39190.527999999998</v>
          </cell>
        </row>
        <row r="816">
          <cell r="B816" t="str">
            <v>Rate per MT</v>
          </cell>
          <cell r="D816">
            <v>39190.527999999998</v>
          </cell>
          <cell r="E816">
            <v>1</v>
          </cell>
          <cell r="F816">
            <v>39190.527999999998</v>
          </cell>
          <cell r="G816">
            <v>39190.527999999998</v>
          </cell>
        </row>
        <row r="845">
          <cell r="A845">
            <v>16</v>
          </cell>
          <cell r="B845" t="str">
            <v>230MM THK BRICK MASONRY IN CM (1:6)</v>
          </cell>
          <cell r="E845" t="str">
            <v>QTY -</v>
          </cell>
          <cell r="F845">
            <v>10</v>
          </cell>
          <cell r="G845" t="str">
            <v>CUM</v>
          </cell>
        </row>
        <row r="847">
          <cell r="A847" t="str">
            <v>A</v>
          </cell>
          <cell r="B847" t="str">
            <v>MATERIAL</v>
          </cell>
        </row>
        <row r="849">
          <cell r="B849" t="str">
            <v>Brick</v>
          </cell>
          <cell r="C849" t="str">
            <v>Nos</v>
          </cell>
          <cell r="D849">
            <v>5000</v>
          </cell>
          <cell r="E849">
            <v>2</v>
          </cell>
          <cell r="F849">
            <v>10000</v>
          </cell>
        </row>
        <row r="850">
          <cell r="B850" t="str">
            <v>Cement</v>
          </cell>
          <cell r="C850" t="str">
            <v>Bag</v>
          </cell>
          <cell r="D850">
            <v>16.100000000000001</v>
          </cell>
          <cell r="E850">
            <v>150</v>
          </cell>
          <cell r="F850">
            <v>2415</v>
          </cell>
        </row>
        <row r="851">
          <cell r="B851" t="str">
            <v>Non-shrinking compound</v>
          </cell>
          <cell r="C851" t="str">
            <v>Pocket</v>
          </cell>
          <cell r="D851">
            <v>15</v>
          </cell>
          <cell r="E851">
            <v>80</v>
          </cell>
          <cell r="F851">
            <v>1200</v>
          </cell>
        </row>
        <row r="852">
          <cell r="B852" t="str">
            <v>Sand</v>
          </cell>
          <cell r="C852" t="str">
            <v>Cum</v>
          </cell>
          <cell r="D852">
            <v>3.56</v>
          </cell>
          <cell r="E852">
            <v>325</v>
          </cell>
          <cell r="F852">
            <v>1157</v>
          </cell>
        </row>
        <row r="853">
          <cell r="B853" t="str">
            <v>Scaffolding</v>
          </cell>
          <cell r="C853" t="str">
            <v>Sqm</v>
          </cell>
          <cell r="D853">
            <v>4.3499999999999996</v>
          </cell>
          <cell r="E853">
            <v>1.5</v>
          </cell>
          <cell r="F853">
            <v>6.5249999999999995</v>
          </cell>
        </row>
        <row r="854">
          <cell r="F854">
            <v>14778.525</v>
          </cell>
          <cell r="G854">
            <v>14778.525</v>
          </cell>
        </row>
        <row r="856">
          <cell r="A856" t="str">
            <v>B</v>
          </cell>
          <cell r="B856" t="str">
            <v>Labour</v>
          </cell>
          <cell r="C856" t="str">
            <v>Cum</v>
          </cell>
          <cell r="D856">
            <v>10</v>
          </cell>
          <cell r="E856">
            <v>125</v>
          </cell>
          <cell r="F856">
            <v>1250</v>
          </cell>
          <cell r="G856">
            <v>1250</v>
          </cell>
        </row>
        <row r="857">
          <cell r="G857">
            <v>16028.525</v>
          </cell>
        </row>
        <row r="859">
          <cell r="A859" t="str">
            <v>C</v>
          </cell>
          <cell r="B859" t="str">
            <v>Add for water &amp; electrical charges</v>
          </cell>
          <cell r="D859">
            <v>16028.525</v>
          </cell>
          <cell r="E859">
            <v>0.01</v>
          </cell>
          <cell r="F859">
            <v>160.28524999999999</v>
          </cell>
          <cell r="G859">
            <v>160.28524999999999</v>
          </cell>
        </row>
        <row r="861">
          <cell r="A861" t="str">
            <v>D</v>
          </cell>
          <cell r="B861" t="str">
            <v>Add for tools and plants</v>
          </cell>
          <cell r="D861">
            <v>16028.525</v>
          </cell>
          <cell r="E861">
            <v>0.03</v>
          </cell>
          <cell r="F861">
            <v>480.85574999999994</v>
          </cell>
          <cell r="G861">
            <v>480.85574999999994</v>
          </cell>
        </row>
        <row r="862">
          <cell r="G862">
            <v>16669.666000000001</v>
          </cell>
        </row>
        <row r="864">
          <cell r="A864" t="str">
            <v>E</v>
          </cell>
          <cell r="B864" t="str">
            <v>Add contractor's profit</v>
          </cell>
          <cell r="D864">
            <v>16669.666000000001</v>
          </cell>
          <cell r="E864">
            <v>0.15</v>
          </cell>
          <cell r="F864">
            <v>2500.4499000000001</v>
          </cell>
          <cell r="G864">
            <v>2500.4499000000001</v>
          </cell>
        </row>
        <row r="865">
          <cell r="G865">
            <v>19170.115900000001</v>
          </cell>
        </row>
        <row r="867">
          <cell r="A867" t="str">
            <v>F</v>
          </cell>
          <cell r="B867" t="str">
            <v xml:space="preserve">WCT </v>
          </cell>
          <cell r="D867">
            <v>19170.115900000001</v>
          </cell>
          <cell r="E867">
            <v>0.04</v>
          </cell>
          <cell r="F867">
            <v>766.80463600000007</v>
          </cell>
          <cell r="G867">
            <v>766.80463600000007</v>
          </cell>
        </row>
        <row r="868">
          <cell r="G868">
            <v>19936.920536000001</v>
          </cell>
        </row>
        <row r="870">
          <cell r="B870" t="str">
            <v>Rate per Cum</v>
          </cell>
          <cell r="D870">
            <v>19936.920536000001</v>
          </cell>
          <cell r="E870">
            <v>10</v>
          </cell>
          <cell r="F870">
            <v>1993.6920536000002</v>
          </cell>
          <cell r="G870">
            <v>1994</v>
          </cell>
        </row>
        <row r="874">
          <cell r="A874">
            <v>17</v>
          </cell>
          <cell r="B874" t="str">
            <v>115MM THK BRICK MASONRY IN CM 1:4</v>
          </cell>
          <cell r="E874" t="str">
            <v>QTY -</v>
          </cell>
          <cell r="F874">
            <v>10</v>
          </cell>
          <cell r="G874" t="str">
            <v>SQM</v>
          </cell>
        </row>
        <row r="875">
          <cell r="B875" t="str">
            <v>WITH PATLI BEAM 115 X 100MM IN M15</v>
          </cell>
        </row>
        <row r="877">
          <cell r="A877" t="str">
            <v>A</v>
          </cell>
          <cell r="B877" t="str">
            <v>MATERIAL</v>
          </cell>
        </row>
        <row r="879">
          <cell r="B879" t="str">
            <v>Brick</v>
          </cell>
          <cell r="C879" t="str">
            <v>Nos</v>
          </cell>
          <cell r="D879">
            <v>500</v>
          </cell>
          <cell r="E879">
            <v>2</v>
          </cell>
          <cell r="F879">
            <v>1000</v>
          </cell>
        </row>
        <row r="880">
          <cell r="B880" t="str">
            <v>Cement</v>
          </cell>
          <cell r="C880" t="str">
            <v>Bag</v>
          </cell>
          <cell r="D880">
            <v>2.23</v>
          </cell>
          <cell r="E880">
            <v>150</v>
          </cell>
          <cell r="F880">
            <v>334.5</v>
          </cell>
        </row>
        <row r="881">
          <cell r="B881" t="str">
            <v>Sand</v>
          </cell>
          <cell r="C881" t="str">
            <v>Cum</v>
          </cell>
          <cell r="D881">
            <v>0.309</v>
          </cell>
          <cell r="E881">
            <v>325</v>
          </cell>
          <cell r="F881">
            <v>100.425</v>
          </cell>
        </row>
        <row r="882">
          <cell r="B882" t="str">
            <v>Aggregate</v>
          </cell>
          <cell r="C882" t="str">
            <v>Cum</v>
          </cell>
          <cell r="D882">
            <v>3.6999999999999998E-2</v>
          </cell>
          <cell r="E882">
            <v>500</v>
          </cell>
          <cell r="F882">
            <v>18.5</v>
          </cell>
        </row>
        <row r="883">
          <cell r="B883" t="str">
            <v>Steel</v>
          </cell>
          <cell r="C883" t="str">
            <v>Kg</v>
          </cell>
          <cell r="D883">
            <v>2.38</v>
          </cell>
          <cell r="E883">
            <v>30.4</v>
          </cell>
          <cell r="F883">
            <v>72.35199999999999</v>
          </cell>
        </row>
        <row r="884">
          <cell r="B884" t="str">
            <v>Shuttering</v>
          </cell>
          <cell r="C884" t="str">
            <v>Sqm</v>
          </cell>
          <cell r="D884">
            <v>0.83</v>
          </cell>
          <cell r="E884">
            <v>0</v>
          </cell>
          <cell r="F884">
            <v>0</v>
          </cell>
        </row>
        <row r="885">
          <cell r="F885">
            <v>1525.777</v>
          </cell>
          <cell r="G885">
            <v>1525.777</v>
          </cell>
        </row>
        <row r="887">
          <cell r="A887" t="str">
            <v>B</v>
          </cell>
          <cell r="B887" t="str">
            <v>Labour</v>
          </cell>
          <cell r="C887" t="str">
            <v>Sqm</v>
          </cell>
          <cell r="D887">
            <v>10</v>
          </cell>
          <cell r="E887">
            <v>0</v>
          </cell>
          <cell r="F887">
            <v>0</v>
          </cell>
          <cell r="G887">
            <v>0</v>
          </cell>
        </row>
        <row r="888">
          <cell r="G888">
            <v>1525.777</v>
          </cell>
        </row>
        <row r="890">
          <cell r="A890" t="str">
            <v>C</v>
          </cell>
          <cell r="B890" t="str">
            <v>Add for water &amp; electrical charges</v>
          </cell>
          <cell r="D890">
            <v>1525.777</v>
          </cell>
          <cell r="E890">
            <v>0.01</v>
          </cell>
          <cell r="F890">
            <v>15.257770000000001</v>
          </cell>
          <cell r="G890">
            <v>15.257770000000001</v>
          </cell>
        </row>
        <row r="892">
          <cell r="A892" t="str">
            <v>D</v>
          </cell>
          <cell r="B892" t="str">
            <v>Add for tools and plants</v>
          </cell>
          <cell r="D892">
            <v>1525.777</v>
          </cell>
          <cell r="E892">
            <v>0.03</v>
          </cell>
          <cell r="F892">
            <v>45.773310000000002</v>
          </cell>
          <cell r="G892">
            <v>45.773310000000002</v>
          </cell>
        </row>
        <row r="893">
          <cell r="G893">
            <v>1586.80808</v>
          </cell>
        </row>
        <row r="895">
          <cell r="A895" t="str">
            <v>E</v>
          </cell>
          <cell r="B895" t="str">
            <v>Add contractor's profit</v>
          </cell>
          <cell r="D895">
            <v>1586.80808</v>
          </cell>
          <cell r="E895">
            <v>0.15</v>
          </cell>
          <cell r="F895">
            <v>238.02121199999999</v>
          </cell>
          <cell r="G895">
            <v>238.02121199999999</v>
          </cell>
        </row>
        <row r="896">
          <cell r="G896">
            <v>1824.8292919999999</v>
          </cell>
        </row>
        <row r="898">
          <cell r="B898" t="str">
            <v>Rate per Sqm</v>
          </cell>
          <cell r="D898">
            <v>1824.8292919999999</v>
          </cell>
          <cell r="E898">
            <v>10</v>
          </cell>
          <cell r="F898">
            <v>182.4829292</v>
          </cell>
          <cell r="G898">
            <v>182.4829292</v>
          </cell>
        </row>
        <row r="901">
          <cell r="A901">
            <v>18</v>
          </cell>
          <cell r="B901" t="str">
            <v>400MM THK BLOCK MASONRY IN CM (1:5)</v>
          </cell>
          <cell r="E901" t="str">
            <v>QTY -</v>
          </cell>
          <cell r="F901">
            <v>1</v>
          </cell>
          <cell r="G901" t="str">
            <v>CUM</v>
          </cell>
        </row>
        <row r="903">
          <cell r="A903" t="str">
            <v>A</v>
          </cell>
          <cell r="B903" t="str">
            <v>MATERIAL</v>
          </cell>
        </row>
        <row r="905">
          <cell r="B905" t="str">
            <v>Block</v>
          </cell>
          <cell r="C905" t="str">
            <v>Nos</v>
          </cell>
          <cell r="D905">
            <v>75</v>
          </cell>
          <cell r="E905">
            <v>18</v>
          </cell>
          <cell r="F905">
            <v>1350</v>
          </cell>
        </row>
        <row r="906">
          <cell r="B906" t="str">
            <v>Cement</v>
          </cell>
          <cell r="C906" t="str">
            <v>Bag</v>
          </cell>
          <cell r="D906">
            <v>0.88</v>
          </cell>
          <cell r="E906">
            <v>150</v>
          </cell>
          <cell r="F906">
            <v>132</v>
          </cell>
        </row>
        <row r="907">
          <cell r="B907" t="str">
            <v>Sand</v>
          </cell>
          <cell r="C907" t="str">
            <v>Cum</v>
          </cell>
          <cell r="D907">
            <v>0.159</v>
          </cell>
          <cell r="E907">
            <v>325</v>
          </cell>
          <cell r="F907">
            <v>51.675000000000004</v>
          </cell>
        </row>
        <row r="908">
          <cell r="F908">
            <v>1533.675</v>
          </cell>
          <cell r="G908">
            <v>1533.675</v>
          </cell>
        </row>
        <row r="910">
          <cell r="A910" t="str">
            <v>B</v>
          </cell>
          <cell r="B910" t="str">
            <v>Labour</v>
          </cell>
          <cell r="C910" t="str">
            <v>Cum</v>
          </cell>
          <cell r="D910">
            <v>1</v>
          </cell>
          <cell r="E910">
            <v>0</v>
          </cell>
          <cell r="F910">
            <v>0</v>
          </cell>
          <cell r="G910">
            <v>0</v>
          </cell>
        </row>
        <row r="911">
          <cell r="G911">
            <v>1533.675</v>
          </cell>
        </row>
        <row r="913">
          <cell r="A913" t="str">
            <v>C</v>
          </cell>
          <cell r="B913" t="str">
            <v>Add for water &amp; electrical charges</v>
          </cell>
          <cell r="D913">
            <v>1533.675</v>
          </cell>
          <cell r="E913">
            <v>0.01</v>
          </cell>
          <cell r="F913">
            <v>15.33675</v>
          </cell>
          <cell r="G913">
            <v>15.33675</v>
          </cell>
        </row>
        <row r="915">
          <cell r="A915" t="str">
            <v>D</v>
          </cell>
          <cell r="B915" t="str">
            <v>Add for tools and plants</v>
          </cell>
          <cell r="D915">
            <v>1533.675</v>
          </cell>
          <cell r="E915">
            <v>0.03</v>
          </cell>
          <cell r="F915">
            <v>46.010249999999999</v>
          </cell>
          <cell r="G915">
            <v>46.010249999999999</v>
          </cell>
        </row>
        <row r="916">
          <cell r="G916">
            <v>1595.0219999999999</v>
          </cell>
        </row>
        <row r="918">
          <cell r="A918" t="str">
            <v>E</v>
          </cell>
          <cell r="B918" t="str">
            <v>Add contractor's profit</v>
          </cell>
          <cell r="D918">
            <v>1595.0219999999999</v>
          </cell>
          <cell r="E918">
            <v>0.15</v>
          </cell>
          <cell r="F918">
            <v>239.25329999999997</v>
          </cell>
          <cell r="G918">
            <v>239.25329999999997</v>
          </cell>
        </row>
        <row r="919">
          <cell r="G919">
            <v>1834.2752999999998</v>
          </cell>
        </row>
        <row r="921">
          <cell r="B921" t="str">
            <v>Rate per Sqm</v>
          </cell>
          <cell r="D921">
            <v>1834.2752999999998</v>
          </cell>
          <cell r="E921">
            <v>1</v>
          </cell>
          <cell r="F921">
            <v>1834.2752999999998</v>
          </cell>
          <cell r="G921">
            <v>1834.2752999999998</v>
          </cell>
        </row>
        <row r="924">
          <cell r="A924">
            <v>19</v>
          </cell>
          <cell r="B924" t="str">
            <v>125MM THK BLOCK MASONRY IN CM (1:5)</v>
          </cell>
          <cell r="E924" t="str">
            <v>QTY -</v>
          </cell>
          <cell r="F924">
            <v>10</v>
          </cell>
          <cell r="G924" t="str">
            <v>SQM</v>
          </cell>
        </row>
        <row r="926">
          <cell r="A926" t="str">
            <v>A</v>
          </cell>
          <cell r="B926" t="str">
            <v>MATERIAL</v>
          </cell>
        </row>
        <row r="928">
          <cell r="B928" t="str">
            <v>Block</v>
          </cell>
          <cell r="C928" t="str">
            <v>Nos</v>
          </cell>
          <cell r="D928">
            <v>130</v>
          </cell>
          <cell r="E928">
            <v>18</v>
          </cell>
          <cell r="F928">
            <v>2340</v>
          </cell>
        </row>
        <row r="929">
          <cell r="B929" t="str">
            <v>Cement</v>
          </cell>
          <cell r="C929" t="str">
            <v>Bag</v>
          </cell>
          <cell r="D929">
            <v>0.66</v>
          </cell>
          <cell r="E929">
            <v>150</v>
          </cell>
          <cell r="F929">
            <v>99</v>
          </cell>
        </row>
        <row r="930">
          <cell r="B930" t="str">
            <v>Non-shrinking compound</v>
          </cell>
          <cell r="C930" t="str">
            <v>Packet</v>
          </cell>
          <cell r="D930">
            <v>0.66</v>
          </cell>
          <cell r="E930">
            <v>40</v>
          </cell>
          <cell r="F930">
            <v>26.400000000000002</v>
          </cell>
        </row>
        <row r="931">
          <cell r="B931" t="str">
            <v>Sand</v>
          </cell>
          <cell r="C931" t="str">
            <v>Cum</v>
          </cell>
          <cell r="D931">
            <v>0.11</v>
          </cell>
          <cell r="E931">
            <v>325</v>
          </cell>
          <cell r="F931">
            <v>35.75</v>
          </cell>
        </row>
        <row r="932">
          <cell r="B932" t="str">
            <v xml:space="preserve">Scaffolding </v>
          </cell>
          <cell r="C932" t="str">
            <v>Sqm</v>
          </cell>
          <cell r="D932">
            <v>10</v>
          </cell>
          <cell r="E932">
            <v>1.5</v>
          </cell>
          <cell r="F932">
            <v>15</v>
          </cell>
        </row>
        <row r="933">
          <cell r="F933">
            <v>2516.15</v>
          </cell>
          <cell r="G933">
            <v>2516.15</v>
          </cell>
        </row>
        <row r="935">
          <cell r="A935" t="str">
            <v>B</v>
          </cell>
          <cell r="B935" t="str">
            <v>Labour</v>
          </cell>
          <cell r="C935" t="str">
            <v>Sqm</v>
          </cell>
          <cell r="D935">
            <v>10</v>
          </cell>
          <cell r="E935">
            <v>50</v>
          </cell>
          <cell r="F935">
            <v>500</v>
          </cell>
          <cell r="G935">
            <v>500</v>
          </cell>
        </row>
        <row r="936">
          <cell r="G936">
            <v>3016.15</v>
          </cell>
        </row>
        <row r="938">
          <cell r="A938" t="str">
            <v>C</v>
          </cell>
          <cell r="B938" t="str">
            <v>Add for water &amp; electrical charges</v>
          </cell>
          <cell r="D938">
            <v>3016.15</v>
          </cell>
          <cell r="E938">
            <v>0.01</v>
          </cell>
          <cell r="F938">
            <v>30.1615</v>
          </cell>
          <cell r="G938">
            <v>30.1615</v>
          </cell>
        </row>
        <row r="940">
          <cell r="A940" t="str">
            <v>D</v>
          </cell>
          <cell r="B940" t="str">
            <v>Add for tools and plants</v>
          </cell>
          <cell r="D940">
            <v>3016.15</v>
          </cell>
          <cell r="E940">
            <v>0.03</v>
          </cell>
          <cell r="F940">
            <v>90.484499999999997</v>
          </cell>
          <cell r="G940">
            <v>90.484499999999997</v>
          </cell>
        </row>
        <row r="941">
          <cell r="G941">
            <v>3136.7960000000003</v>
          </cell>
        </row>
        <row r="943">
          <cell r="A943" t="str">
            <v>E</v>
          </cell>
          <cell r="B943" t="str">
            <v>Add contractor's profit</v>
          </cell>
          <cell r="D943">
            <v>3136.7960000000003</v>
          </cell>
          <cell r="E943">
            <v>0.15</v>
          </cell>
          <cell r="F943">
            <v>470.51940000000002</v>
          </cell>
          <cell r="G943">
            <v>470.51940000000002</v>
          </cell>
        </row>
        <row r="944">
          <cell r="G944">
            <v>3607.3154000000004</v>
          </cell>
        </row>
        <row r="946">
          <cell r="A946" t="str">
            <v>F</v>
          </cell>
          <cell r="B946" t="str">
            <v xml:space="preserve">WCT </v>
          </cell>
          <cell r="D946">
            <v>3607.3154000000004</v>
          </cell>
          <cell r="E946">
            <v>0.04</v>
          </cell>
          <cell r="F946">
            <v>144.29261600000001</v>
          </cell>
          <cell r="G946">
            <v>144.29261600000001</v>
          </cell>
        </row>
        <row r="947">
          <cell r="G947">
            <v>3751.6080160000006</v>
          </cell>
        </row>
        <row r="949">
          <cell r="B949" t="str">
            <v>Rate per Sqm</v>
          </cell>
          <cell r="D949">
            <v>3751.6080160000006</v>
          </cell>
          <cell r="E949">
            <v>10</v>
          </cell>
          <cell r="F949">
            <v>375.16080160000007</v>
          </cell>
          <cell r="G949">
            <v>376</v>
          </cell>
        </row>
        <row r="952">
          <cell r="A952">
            <v>20</v>
          </cell>
          <cell r="B952" t="str">
            <v>150MM THK BLOCK MASONRY IN CM (1:5)</v>
          </cell>
          <cell r="E952" t="str">
            <v>QTY -</v>
          </cell>
          <cell r="F952">
            <v>10</v>
          </cell>
          <cell r="G952" t="str">
            <v>SQM</v>
          </cell>
        </row>
        <row r="954">
          <cell r="A954" t="str">
            <v>A</v>
          </cell>
          <cell r="B954" t="str">
            <v>MATERIAL</v>
          </cell>
        </row>
        <row r="956">
          <cell r="B956" t="str">
            <v>Block</v>
          </cell>
          <cell r="C956" t="str">
            <v>Nos</v>
          </cell>
          <cell r="D956">
            <v>130</v>
          </cell>
          <cell r="E956">
            <v>20</v>
          </cell>
          <cell r="F956">
            <v>2600</v>
          </cell>
        </row>
        <row r="957">
          <cell r="B957" t="str">
            <v>Cement</v>
          </cell>
          <cell r="C957" t="str">
            <v>Bag</v>
          </cell>
          <cell r="D957">
            <v>0.82</v>
          </cell>
          <cell r="E957">
            <v>150</v>
          </cell>
          <cell r="F957">
            <v>122.99999999999999</v>
          </cell>
        </row>
        <row r="958">
          <cell r="B958" t="str">
            <v>Non-shrinking compound</v>
          </cell>
          <cell r="C958" t="str">
            <v>Packet</v>
          </cell>
          <cell r="D958">
            <v>0.82</v>
          </cell>
          <cell r="E958">
            <v>40</v>
          </cell>
          <cell r="F958">
            <v>32.799999999999997</v>
          </cell>
        </row>
        <row r="959">
          <cell r="B959" t="str">
            <v>Sand</v>
          </cell>
          <cell r="C959" t="str">
            <v>Cum</v>
          </cell>
          <cell r="D959">
            <v>0.14000000000000001</v>
          </cell>
          <cell r="E959">
            <v>325</v>
          </cell>
          <cell r="F959">
            <v>45.500000000000007</v>
          </cell>
        </row>
        <row r="960">
          <cell r="B960" t="str">
            <v xml:space="preserve">Scaffolding </v>
          </cell>
          <cell r="C960" t="str">
            <v>Sqm</v>
          </cell>
          <cell r="D960">
            <v>10</v>
          </cell>
          <cell r="E960">
            <v>1.5</v>
          </cell>
          <cell r="F960">
            <v>15</v>
          </cell>
        </row>
        <row r="961">
          <cell r="F961">
            <v>2816.3</v>
          </cell>
          <cell r="G961">
            <v>2816.3</v>
          </cell>
        </row>
        <row r="963">
          <cell r="A963" t="str">
            <v>B</v>
          </cell>
          <cell r="B963" t="str">
            <v>Labour</v>
          </cell>
          <cell r="C963" t="str">
            <v>Sqm</v>
          </cell>
          <cell r="D963">
            <v>10</v>
          </cell>
          <cell r="E963">
            <v>50</v>
          </cell>
          <cell r="F963">
            <v>500</v>
          </cell>
          <cell r="G963">
            <v>500</v>
          </cell>
        </row>
        <row r="964">
          <cell r="G964">
            <v>3316.3</v>
          </cell>
        </row>
        <row r="966">
          <cell r="A966" t="str">
            <v>C</v>
          </cell>
          <cell r="B966" t="str">
            <v>Add for water &amp; electrical charges</v>
          </cell>
          <cell r="D966">
            <v>3316.3</v>
          </cell>
          <cell r="E966">
            <v>0.01</v>
          </cell>
          <cell r="F966">
            <v>33.163000000000004</v>
          </cell>
          <cell r="G966">
            <v>33.163000000000004</v>
          </cell>
        </row>
        <row r="968">
          <cell r="A968" t="str">
            <v>D</v>
          </cell>
          <cell r="B968" t="str">
            <v>Add for tools and plants</v>
          </cell>
          <cell r="D968">
            <v>3316.3</v>
          </cell>
          <cell r="E968">
            <v>0.03</v>
          </cell>
          <cell r="F968">
            <v>99.489000000000004</v>
          </cell>
          <cell r="G968">
            <v>99.489000000000004</v>
          </cell>
        </row>
        <row r="969">
          <cell r="G969">
            <v>3448.9520000000002</v>
          </cell>
        </row>
        <row r="971">
          <cell r="A971" t="str">
            <v>E</v>
          </cell>
          <cell r="B971" t="str">
            <v>Add contractor's profit</v>
          </cell>
          <cell r="D971">
            <v>3448.9520000000002</v>
          </cell>
          <cell r="E971">
            <v>0.15</v>
          </cell>
          <cell r="F971">
            <v>517.34280000000001</v>
          </cell>
          <cell r="G971">
            <v>517.34280000000001</v>
          </cell>
        </row>
        <row r="972">
          <cell r="G972">
            <v>3966.2948000000001</v>
          </cell>
        </row>
        <row r="974">
          <cell r="A974" t="str">
            <v>F</v>
          </cell>
          <cell r="B974" t="str">
            <v xml:space="preserve">WCT </v>
          </cell>
          <cell r="D974">
            <v>3966.2948000000001</v>
          </cell>
          <cell r="E974">
            <v>0.04</v>
          </cell>
          <cell r="F974">
            <v>158.651792</v>
          </cell>
          <cell r="G974">
            <v>158.651792</v>
          </cell>
        </row>
        <row r="975">
          <cell r="G975">
            <v>4124.9465920000002</v>
          </cell>
        </row>
        <row r="977">
          <cell r="B977" t="str">
            <v>Rate per Sqm</v>
          </cell>
          <cell r="D977">
            <v>4124.9465920000002</v>
          </cell>
          <cell r="E977">
            <v>10</v>
          </cell>
          <cell r="F977">
            <v>412.4946592</v>
          </cell>
          <cell r="G977">
            <v>413</v>
          </cell>
        </row>
        <row r="980">
          <cell r="A980">
            <v>21</v>
          </cell>
          <cell r="B980" t="str">
            <v xml:space="preserve">100MM THK BLOCK MASONRY IN CM (1:4) </v>
          </cell>
          <cell r="E980" t="str">
            <v>QTY -</v>
          </cell>
          <cell r="F980">
            <v>10</v>
          </cell>
          <cell r="G980" t="str">
            <v>SQM</v>
          </cell>
        </row>
        <row r="981">
          <cell r="B981" t="str">
            <v>WITH PATLI BEAM 100 X 100MM</v>
          </cell>
        </row>
        <row r="983">
          <cell r="A983" t="str">
            <v>A</v>
          </cell>
          <cell r="B983" t="str">
            <v>MATERIAL</v>
          </cell>
        </row>
        <row r="985">
          <cell r="B985" t="str">
            <v>Block</v>
          </cell>
          <cell r="C985" t="str">
            <v>Nos</v>
          </cell>
          <cell r="D985">
            <v>130</v>
          </cell>
          <cell r="E985">
            <v>16</v>
          </cell>
          <cell r="F985">
            <v>2080</v>
          </cell>
        </row>
        <row r="986">
          <cell r="B986" t="str">
            <v>Cement</v>
          </cell>
          <cell r="C986" t="str">
            <v>Bag</v>
          </cell>
          <cell r="D986">
            <v>1.54</v>
          </cell>
          <cell r="E986">
            <v>150</v>
          </cell>
          <cell r="F986">
            <v>231</v>
          </cell>
        </row>
        <row r="987">
          <cell r="B987" t="str">
            <v>Sand</v>
          </cell>
          <cell r="C987" t="str">
            <v>Cum</v>
          </cell>
          <cell r="D987">
            <v>0.13</v>
          </cell>
          <cell r="E987">
            <v>325</v>
          </cell>
          <cell r="F987">
            <v>42.25</v>
          </cell>
        </row>
        <row r="988">
          <cell r="B988" t="str">
            <v xml:space="preserve">Non shrinking compound </v>
          </cell>
          <cell r="C988" t="str">
            <v>Packet</v>
          </cell>
          <cell r="D988">
            <v>1.54</v>
          </cell>
          <cell r="E988">
            <v>40</v>
          </cell>
          <cell r="F988">
            <v>61.6</v>
          </cell>
        </row>
        <row r="989">
          <cell r="B989" t="str">
            <v>Aggregate</v>
          </cell>
          <cell r="C989" t="str">
            <v>Cum</v>
          </cell>
          <cell r="D989">
            <v>9.1999999999999998E-2</v>
          </cell>
          <cell r="E989">
            <v>500</v>
          </cell>
          <cell r="F989">
            <v>46</v>
          </cell>
        </row>
        <row r="990">
          <cell r="B990" t="str">
            <v>Steel</v>
          </cell>
          <cell r="C990" t="str">
            <v>Kg</v>
          </cell>
          <cell r="D990">
            <v>10</v>
          </cell>
          <cell r="E990">
            <v>30.4</v>
          </cell>
          <cell r="F990">
            <v>304</v>
          </cell>
        </row>
        <row r="991">
          <cell r="B991" t="str">
            <v>Shuttering</v>
          </cell>
          <cell r="C991" t="str">
            <v>Sqm</v>
          </cell>
          <cell r="D991">
            <v>2</v>
          </cell>
          <cell r="E991">
            <v>125</v>
          </cell>
          <cell r="F991">
            <v>250</v>
          </cell>
        </row>
        <row r="992">
          <cell r="F992">
            <v>3014.85</v>
          </cell>
          <cell r="G992">
            <v>3014.85</v>
          </cell>
        </row>
        <row r="994">
          <cell r="A994" t="str">
            <v>B</v>
          </cell>
          <cell r="B994" t="str">
            <v>Labour</v>
          </cell>
          <cell r="C994" t="str">
            <v>Sqm</v>
          </cell>
          <cell r="D994">
            <v>10</v>
          </cell>
          <cell r="E994">
            <v>60</v>
          </cell>
          <cell r="F994">
            <v>600</v>
          </cell>
          <cell r="G994">
            <v>600</v>
          </cell>
        </row>
        <row r="995">
          <cell r="G995">
            <v>3614.85</v>
          </cell>
        </row>
        <row r="997">
          <cell r="A997" t="str">
            <v>C</v>
          </cell>
          <cell r="B997" t="str">
            <v>Add for water &amp; electrical charges</v>
          </cell>
          <cell r="D997">
            <v>3614.85</v>
          </cell>
          <cell r="E997">
            <v>0.01</v>
          </cell>
          <cell r="F997">
            <v>36.148499999999999</v>
          </cell>
          <cell r="G997">
            <v>36.148499999999999</v>
          </cell>
        </row>
        <row r="999">
          <cell r="A999" t="str">
            <v>D</v>
          </cell>
          <cell r="B999" t="str">
            <v>Add for tools and plants</v>
          </cell>
          <cell r="D999">
            <v>3614.85</v>
          </cell>
          <cell r="E999">
            <v>0.03</v>
          </cell>
          <cell r="F999">
            <v>108.4455</v>
          </cell>
          <cell r="G999">
            <v>108.4455</v>
          </cell>
        </row>
        <row r="1000">
          <cell r="G1000">
            <v>3759.4439999999995</v>
          </cell>
        </row>
        <row r="1002">
          <cell r="A1002" t="str">
            <v>E</v>
          </cell>
          <cell r="B1002" t="str">
            <v>Add contractor's profit</v>
          </cell>
          <cell r="D1002">
            <v>3759.4439999999995</v>
          </cell>
          <cell r="E1002">
            <v>0.15</v>
          </cell>
          <cell r="F1002">
            <v>563.9165999999999</v>
          </cell>
          <cell r="G1002">
            <v>563.9165999999999</v>
          </cell>
        </row>
        <row r="1003">
          <cell r="G1003">
            <v>4323.3605999999991</v>
          </cell>
        </row>
        <row r="1005">
          <cell r="A1005" t="str">
            <v>F</v>
          </cell>
          <cell r="B1005" t="str">
            <v xml:space="preserve">WCT </v>
          </cell>
          <cell r="D1005">
            <v>4323.3605999999991</v>
          </cell>
          <cell r="E1005">
            <v>0.04</v>
          </cell>
          <cell r="F1005">
            <v>172.93442399999998</v>
          </cell>
          <cell r="G1005">
            <v>172.93442399999998</v>
          </cell>
        </row>
        <row r="1006">
          <cell r="G1006">
            <v>4496.2950239999991</v>
          </cell>
        </row>
        <row r="1008">
          <cell r="B1008" t="str">
            <v>Rate per Sqm</v>
          </cell>
          <cell r="D1008">
            <v>4496.2950239999991</v>
          </cell>
          <cell r="E1008">
            <v>10</v>
          </cell>
          <cell r="F1008">
            <v>449.62950239999992</v>
          </cell>
          <cell r="G1008">
            <v>450</v>
          </cell>
        </row>
        <row r="1033">
          <cell r="A1033">
            <v>22</v>
          </cell>
          <cell r="B1033" t="str">
            <v>INTERNAL PLASTER 15 MM THK IN CM (1:4)</v>
          </cell>
          <cell r="E1033" t="str">
            <v>QTY -</v>
          </cell>
          <cell r="F1033">
            <v>10</v>
          </cell>
          <cell r="G1033" t="str">
            <v>SQM</v>
          </cell>
        </row>
        <row r="1035">
          <cell r="A1035" t="str">
            <v>A</v>
          </cell>
          <cell r="B1035" t="str">
            <v xml:space="preserve">MATERIAL </v>
          </cell>
        </row>
        <row r="1037">
          <cell r="B1037" t="str">
            <v xml:space="preserve">Cement </v>
          </cell>
          <cell r="C1037" t="str">
            <v>Bag</v>
          </cell>
          <cell r="D1037">
            <v>1.56</v>
          </cell>
          <cell r="E1037">
            <v>150</v>
          </cell>
          <cell r="F1037">
            <v>234</v>
          </cell>
        </row>
        <row r="1038">
          <cell r="B1038" t="str">
            <v>Sand</v>
          </cell>
          <cell r="C1038" t="str">
            <v>Sqm</v>
          </cell>
          <cell r="D1038">
            <v>0.23</v>
          </cell>
          <cell r="E1038">
            <v>325</v>
          </cell>
          <cell r="F1038">
            <v>74.75</v>
          </cell>
        </row>
        <row r="1039">
          <cell r="F1039">
            <v>308.75</v>
          </cell>
          <cell r="G1039">
            <v>308.75</v>
          </cell>
        </row>
        <row r="1041">
          <cell r="A1041" t="str">
            <v>B</v>
          </cell>
          <cell r="B1041" t="str">
            <v>Labour</v>
          </cell>
          <cell r="C1041" t="str">
            <v>Sqm</v>
          </cell>
          <cell r="D1041">
            <v>10</v>
          </cell>
          <cell r="E1041">
            <v>0</v>
          </cell>
          <cell r="F1041">
            <v>0</v>
          </cell>
          <cell r="G1041">
            <v>0</v>
          </cell>
        </row>
        <row r="1042">
          <cell r="G1042">
            <v>308.75</v>
          </cell>
        </row>
        <row r="1044">
          <cell r="A1044" t="str">
            <v>C</v>
          </cell>
          <cell r="B1044" t="str">
            <v>Add for water &amp; electrical charges</v>
          </cell>
          <cell r="D1044">
            <v>308.75</v>
          </cell>
          <cell r="E1044">
            <v>0.01</v>
          </cell>
          <cell r="F1044">
            <v>3.0874999999999999</v>
          </cell>
          <cell r="G1044">
            <v>3.0874999999999999</v>
          </cell>
        </row>
        <row r="1046">
          <cell r="A1046" t="str">
            <v>D</v>
          </cell>
          <cell r="B1046" t="str">
            <v>Add for tools and plants</v>
          </cell>
          <cell r="D1046">
            <v>308.75</v>
          </cell>
          <cell r="E1046">
            <v>0.03</v>
          </cell>
          <cell r="F1046">
            <v>9.2624999999999993</v>
          </cell>
          <cell r="G1046">
            <v>9.2624999999999993</v>
          </cell>
        </row>
        <row r="1047">
          <cell r="G1047">
            <v>321.09999999999997</v>
          </cell>
        </row>
        <row r="1049">
          <cell r="A1049" t="str">
            <v>E</v>
          </cell>
          <cell r="B1049" t="str">
            <v>Add contractor's profit</v>
          </cell>
          <cell r="D1049">
            <v>321.09999999999997</v>
          </cell>
          <cell r="E1049">
            <v>0.15</v>
          </cell>
          <cell r="F1049">
            <v>48.164999999999992</v>
          </cell>
          <cell r="G1049">
            <v>48.164999999999992</v>
          </cell>
        </row>
        <row r="1050">
          <cell r="G1050">
            <v>369.26499999999999</v>
          </cell>
        </row>
        <row r="1052">
          <cell r="B1052" t="str">
            <v>Rate per Sqm</v>
          </cell>
          <cell r="D1052">
            <v>369.26499999999999</v>
          </cell>
          <cell r="E1052">
            <v>10</v>
          </cell>
          <cell r="F1052">
            <v>36.926499999999997</v>
          </cell>
          <cell r="G1052">
            <v>36.926499999999997</v>
          </cell>
        </row>
        <row r="1055">
          <cell r="A1055">
            <v>23</v>
          </cell>
          <cell r="B1055" t="str">
            <v>INTERNAL PLASTER 12 MM THK IN CM (1:4)</v>
          </cell>
          <cell r="E1055" t="str">
            <v>QTY -</v>
          </cell>
          <cell r="F1055">
            <v>10</v>
          </cell>
          <cell r="G1055" t="str">
            <v>SQM</v>
          </cell>
        </row>
        <row r="1057">
          <cell r="A1057" t="str">
            <v>A</v>
          </cell>
          <cell r="B1057" t="str">
            <v xml:space="preserve">MATERIAL </v>
          </cell>
        </row>
        <row r="1059">
          <cell r="B1059" t="str">
            <v xml:space="preserve">Cement </v>
          </cell>
          <cell r="C1059" t="str">
            <v>Bag</v>
          </cell>
          <cell r="D1059">
            <v>1.28</v>
          </cell>
          <cell r="E1059">
            <v>150</v>
          </cell>
          <cell r="F1059">
            <v>192</v>
          </cell>
        </row>
        <row r="1060">
          <cell r="B1060" t="str">
            <v>Sand</v>
          </cell>
          <cell r="C1060" t="str">
            <v>Sqm</v>
          </cell>
          <cell r="D1060">
            <v>0.188</v>
          </cell>
          <cell r="E1060">
            <v>325</v>
          </cell>
          <cell r="F1060">
            <v>61.1</v>
          </cell>
        </row>
        <row r="1061">
          <cell r="B1061" t="str">
            <v>Chicken mesh</v>
          </cell>
          <cell r="C1061" t="str">
            <v>Sqm</v>
          </cell>
          <cell r="D1061">
            <v>1.5</v>
          </cell>
          <cell r="E1061">
            <v>35</v>
          </cell>
          <cell r="F1061">
            <v>52.5</v>
          </cell>
        </row>
        <row r="1062">
          <cell r="B1062" t="str">
            <v>fiber mesh</v>
          </cell>
          <cell r="C1062" t="str">
            <v>Pocket</v>
          </cell>
          <cell r="D1062">
            <v>1.28</v>
          </cell>
          <cell r="E1062">
            <v>30</v>
          </cell>
          <cell r="F1062">
            <v>38.4</v>
          </cell>
        </row>
        <row r="1063">
          <cell r="B1063" t="str">
            <v>Scaffolding</v>
          </cell>
          <cell r="C1063" t="str">
            <v>Sqm</v>
          </cell>
          <cell r="D1063">
            <v>10</v>
          </cell>
          <cell r="E1063">
            <v>1.5</v>
          </cell>
          <cell r="F1063">
            <v>15</v>
          </cell>
        </row>
        <row r="1064">
          <cell r="F1064">
            <v>359</v>
          </cell>
          <cell r="G1064">
            <v>359</v>
          </cell>
        </row>
        <row r="1066">
          <cell r="A1066" t="str">
            <v>B</v>
          </cell>
          <cell r="B1066" t="str">
            <v>Labour</v>
          </cell>
          <cell r="C1066" t="str">
            <v>Sqm</v>
          </cell>
          <cell r="D1066">
            <v>10</v>
          </cell>
          <cell r="E1066">
            <v>30</v>
          </cell>
          <cell r="F1066">
            <v>300</v>
          </cell>
          <cell r="G1066">
            <v>300</v>
          </cell>
        </row>
        <row r="1067">
          <cell r="G1067">
            <v>659</v>
          </cell>
        </row>
        <row r="1069">
          <cell r="A1069" t="str">
            <v>C</v>
          </cell>
          <cell r="B1069" t="str">
            <v>Add for water &amp; electrical charges</v>
          </cell>
          <cell r="D1069">
            <v>659</v>
          </cell>
          <cell r="E1069">
            <v>0.01</v>
          </cell>
          <cell r="F1069">
            <v>6.59</v>
          </cell>
          <cell r="G1069">
            <v>6.59</v>
          </cell>
        </row>
        <row r="1071">
          <cell r="A1071" t="str">
            <v>D</v>
          </cell>
          <cell r="B1071" t="str">
            <v>Add for tools and plants</v>
          </cell>
          <cell r="D1071">
            <v>659</v>
          </cell>
          <cell r="E1071">
            <v>0.03</v>
          </cell>
          <cell r="F1071">
            <v>19.77</v>
          </cell>
          <cell r="G1071">
            <v>19.77</v>
          </cell>
        </row>
        <row r="1072">
          <cell r="G1072">
            <v>685.36</v>
          </cell>
        </row>
        <row r="1074">
          <cell r="A1074" t="str">
            <v>E</v>
          </cell>
          <cell r="B1074" t="str">
            <v>Add contractor's profit</v>
          </cell>
          <cell r="D1074">
            <v>685.36</v>
          </cell>
          <cell r="E1074">
            <v>0.15</v>
          </cell>
          <cell r="F1074">
            <v>102.804</v>
          </cell>
          <cell r="G1074">
            <v>102.804</v>
          </cell>
        </row>
        <row r="1075">
          <cell r="G1075">
            <v>788.16399999999999</v>
          </cell>
        </row>
        <row r="1077">
          <cell r="A1077" t="str">
            <v>F</v>
          </cell>
          <cell r="B1077" t="str">
            <v xml:space="preserve">WCT </v>
          </cell>
          <cell r="D1077">
            <v>788.16399999999999</v>
          </cell>
          <cell r="E1077">
            <v>0.04</v>
          </cell>
          <cell r="F1077">
            <v>31.52656</v>
          </cell>
          <cell r="G1077">
            <v>31.52656</v>
          </cell>
        </row>
        <row r="1078">
          <cell r="G1078">
            <v>819.69056</v>
          </cell>
        </row>
        <row r="1080">
          <cell r="B1080" t="str">
            <v>Rate per Sqm</v>
          </cell>
          <cell r="D1080">
            <v>819.69056</v>
          </cell>
          <cell r="E1080">
            <v>10</v>
          </cell>
          <cell r="F1080">
            <v>81.969055999999995</v>
          </cell>
          <cell r="G1080">
            <v>82</v>
          </cell>
        </row>
        <row r="1110">
          <cell r="A1110">
            <v>24</v>
          </cell>
          <cell r="B1110" t="str">
            <v>NEERU FINISH</v>
          </cell>
          <cell r="E1110" t="str">
            <v>QTY -</v>
          </cell>
          <cell r="F1110">
            <v>10</v>
          </cell>
          <cell r="G1110" t="str">
            <v>SQM</v>
          </cell>
        </row>
        <row r="1112">
          <cell r="A1112" t="str">
            <v>A</v>
          </cell>
          <cell r="B1112" t="str">
            <v xml:space="preserve">MATERIAL </v>
          </cell>
        </row>
        <row r="1114">
          <cell r="B1114" t="str">
            <v>Neeru</v>
          </cell>
          <cell r="C1114" t="str">
            <v>Kg</v>
          </cell>
          <cell r="D1114">
            <v>20</v>
          </cell>
          <cell r="E1114">
            <v>2.5</v>
          </cell>
          <cell r="F1114">
            <v>50</v>
          </cell>
        </row>
        <row r="1115">
          <cell r="F1115">
            <v>50</v>
          </cell>
          <cell r="G1115">
            <v>50</v>
          </cell>
        </row>
        <row r="1117">
          <cell r="A1117" t="str">
            <v>B</v>
          </cell>
          <cell r="B1117" t="str">
            <v>Labour</v>
          </cell>
          <cell r="C1117" t="str">
            <v>Sqm</v>
          </cell>
          <cell r="D1117">
            <v>10</v>
          </cell>
          <cell r="E1117">
            <v>6</v>
          </cell>
          <cell r="F1117">
            <v>60</v>
          </cell>
          <cell r="G1117">
            <v>60</v>
          </cell>
        </row>
        <row r="1118">
          <cell r="G1118">
            <v>110</v>
          </cell>
        </row>
        <row r="1120">
          <cell r="A1120" t="str">
            <v>C</v>
          </cell>
          <cell r="B1120" t="str">
            <v>Add for water &amp; electrical charges</v>
          </cell>
          <cell r="D1120">
            <v>110</v>
          </cell>
          <cell r="E1120">
            <v>0.01</v>
          </cell>
          <cell r="F1120">
            <v>1.1000000000000001</v>
          </cell>
          <cell r="G1120">
            <v>1.1000000000000001</v>
          </cell>
        </row>
        <row r="1122">
          <cell r="A1122" t="str">
            <v>D</v>
          </cell>
          <cell r="B1122" t="str">
            <v>Add for tools and plants</v>
          </cell>
          <cell r="D1122">
            <v>110</v>
          </cell>
          <cell r="E1122">
            <v>0.03</v>
          </cell>
          <cell r="F1122">
            <v>3.3</v>
          </cell>
          <cell r="G1122">
            <v>3.3</v>
          </cell>
        </row>
        <row r="1123">
          <cell r="G1123">
            <v>114.39999999999999</v>
          </cell>
        </row>
        <row r="1125">
          <cell r="A1125" t="str">
            <v>E</v>
          </cell>
          <cell r="B1125" t="str">
            <v>Add contractor's profit</v>
          </cell>
          <cell r="D1125">
            <v>114.39999999999999</v>
          </cell>
          <cell r="E1125">
            <v>0.15</v>
          </cell>
          <cell r="F1125">
            <v>17.159999999999997</v>
          </cell>
          <cell r="G1125">
            <v>17.159999999999997</v>
          </cell>
        </row>
        <row r="1126">
          <cell r="G1126">
            <v>131.56</v>
          </cell>
        </row>
        <row r="1128">
          <cell r="A1128" t="str">
            <v>F</v>
          </cell>
          <cell r="B1128" t="str">
            <v xml:space="preserve">WCT </v>
          </cell>
          <cell r="D1128">
            <v>131.56</v>
          </cell>
          <cell r="E1128">
            <v>0.04</v>
          </cell>
          <cell r="F1128">
            <v>5.2624000000000004</v>
          </cell>
          <cell r="G1128">
            <v>5.2624000000000004</v>
          </cell>
        </row>
        <row r="1129">
          <cell r="G1129">
            <v>136.82240000000002</v>
          </cell>
        </row>
        <row r="1131">
          <cell r="B1131" t="str">
            <v>Rate per Sqm</v>
          </cell>
          <cell r="D1131">
            <v>136.82240000000002</v>
          </cell>
          <cell r="E1131">
            <v>10</v>
          </cell>
          <cell r="F1131">
            <v>13.682240000000002</v>
          </cell>
          <cell r="G1131">
            <v>14</v>
          </cell>
        </row>
        <row r="1134">
          <cell r="A1134">
            <v>25</v>
          </cell>
          <cell r="B1134" t="str">
            <v>CEMENT FINISH</v>
          </cell>
          <cell r="E1134" t="str">
            <v>QTY -</v>
          </cell>
          <cell r="F1134">
            <v>10</v>
          </cell>
          <cell r="G1134" t="str">
            <v>SQM</v>
          </cell>
        </row>
        <row r="1136">
          <cell r="A1136" t="str">
            <v>A</v>
          </cell>
          <cell r="B1136" t="str">
            <v xml:space="preserve">MATERIAL </v>
          </cell>
        </row>
        <row r="1138">
          <cell r="B1138" t="str">
            <v>Cement</v>
          </cell>
          <cell r="C1138" t="str">
            <v>Bag</v>
          </cell>
          <cell r="D1138">
            <v>0.2</v>
          </cell>
          <cell r="E1138">
            <v>150</v>
          </cell>
          <cell r="F1138">
            <v>30</v>
          </cell>
        </row>
        <row r="1139">
          <cell r="F1139">
            <v>30</v>
          </cell>
          <cell r="G1139">
            <v>30</v>
          </cell>
        </row>
        <row r="1141">
          <cell r="A1141" t="str">
            <v>B</v>
          </cell>
          <cell r="B1141" t="str">
            <v>Labour</v>
          </cell>
          <cell r="C1141" t="str">
            <v>Sqm</v>
          </cell>
          <cell r="D1141">
            <v>10</v>
          </cell>
          <cell r="E1141">
            <v>0</v>
          </cell>
          <cell r="F1141">
            <v>0</v>
          </cell>
          <cell r="G1141">
            <v>0</v>
          </cell>
        </row>
        <row r="1142">
          <cell r="G1142">
            <v>30</v>
          </cell>
        </row>
        <row r="1144">
          <cell r="A1144" t="str">
            <v>C</v>
          </cell>
          <cell r="B1144" t="str">
            <v>Add for water &amp; electrical charges</v>
          </cell>
          <cell r="D1144">
            <v>30</v>
          </cell>
          <cell r="E1144">
            <v>0.01</v>
          </cell>
          <cell r="F1144">
            <v>0.3</v>
          </cell>
          <cell r="G1144">
            <v>0.3</v>
          </cell>
        </row>
        <row r="1146">
          <cell r="A1146" t="str">
            <v>D</v>
          </cell>
          <cell r="B1146" t="str">
            <v>Add for tools and plants</v>
          </cell>
          <cell r="D1146">
            <v>30</v>
          </cell>
          <cell r="E1146">
            <v>0.03</v>
          </cell>
          <cell r="F1146">
            <v>0.89999999999999991</v>
          </cell>
          <cell r="G1146">
            <v>0.89999999999999991</v>
          </cell>
        </row>
        <row r="1147">
          <cell r="G1147">
            <v>31.2</v>
          </cell>
        </row>
        <row r="1149">
          <cell r="A1149" t="str">
            <v>E</v>
          </cell>
          <cell r="B1149" t="str">
            <v>Add contractor's profit</v>
          </cell>
          <cell r="D1149">
            <v>31.2</v>
          </cell>
          <cell r="E1149">
            <v>0.15</v>
          </cell>
          <cell r="F1149">
            <v>4.68</v>
          </cell>
          <cell r="G1149">
            <v>4.68</v>
          </cell>
        </row>
        <row r="1150">
          <cell r="G1150">
            <v>35.879999999999995</v>
          </cell>
        </row>
        <row r="1152">
          <cell r="B1152" t="str">
            <v>Rate per Sqm</v>
          </cell>
          <cell r="D1152">
            <v>35.879999999999995</v>
          </cell>
          <cell r="E1152">
            <v>10</v>
          </cell>
          <cell r="F1152">
            <v>3.5879999999999996</v>
          </cell>
          <cell r="G1152">
            <v>3.5879999999999996</v>
          </cell>
        </row>
        <row r="1155">
          <cell r="A1155">
            <v>26</v>
          </cell>
          <cell r="B1155" t="str">
            <v>DUCT PLASTER 20MM THK IN CM (1:4)</v>
          </cell>
          <cell r="E1155" t="str">
            <v>QTY -</v>
          </cell>
          <cell r="F1155">
            <v>10</v>
          </cell>
          <cell r="G1155" t="str">
            <v>SQM</v>
          </cell>
        </row>
        <row r="1157">
          <cell r="A1157" t="str">
            <v>A</v>
          </cell>
          <cell r="B1157" t="str">
            <v xml:space="preserve">MATERIAL </v>
          </cell>
        </row>
        <row r="1159">
          <cell r="B1159" t="str">
            <v xml:space="preserve">Cement </v>
          </cell>
          <cell r="C1159" t="str">
            <v>Bag</v>
          </cell>
          <cell r="D1159">
            <v>2.08</v>
          </cell>
          <cell r="E1159">
            <v>150</v>
          </cell>
          <cell r="F1159">
            <v>312</v>
          </cell>
        </row>
        <row r="1160">
          <cell r="B1160" t="str">
            <v>Sand</v>
          </cell>
          <cell r="C1160" t="str">
            <v>Sqm</v>
          </cell>
          <cell r="D1160">
            <v>0.307</v>
          </cell>
          <cell r="E1160">
            <v>325</v>
          </cell>
          <cell r="F1160">
            <v>99.774999999999991</v>
          </cell>
        </row>
        <row r="1161">
          <cell r="B1161" t="str">
            <v>Scaffolding</v>
          </cell>
          <cell r="C1161" t="str">
            <v>L.S.</v>
          </cell>
          <cell r="F1161">
            <v>200</v>
          </cell>
        </row>
        <row r="1162">
          <cell r="F1162">
            <v>611.77499999999998</v>
          </cell>
          <cell r="G1162">
            <v>611.77499999999998</v>
          </cell>
        </row>
        <row r="1164">
          <cell r="A1164" t="str">
            <v>B</v>
          </cell>
          <cell r="B1164" t="str">
            <v>Labour</v>
          </cell>
          <cell r="C1164" t="str">
            <v>Sqm</v>
          </cell>
          <cell r="D1164">
            <v>10</v>
          </cell>
          <cell r="E1164">
            <v>35</v>
          </cell>
          <cell r="F1164">
            <v>350</v>
          </cell>
          <cell r="G1164">
            <v>350</v>
          </cell>
        </row>
        <row r="1165">
          <cell r="G1165">
            <v>961.77499999999998</v>
          </cell>
        </row>
        <row r="1167">
          <cell r="A1167" t="str">
            <v>C</v>
          </cell>
          <cell r="B1167" t="str">
            <v>Add for water &amp; electrical charges</v>
          </cell>
          <cell r="D1167">
            <v>961.77499999999998</v>
          </cell>
          <cell r="E1167">
            <v>0.01</v>
          </cell>
          <cell r="F1167">
            <v>9.6177499999999991</v>
          </cell>
          <cell r="G1167">
            <v>9.6177499999999991</v>
          </cell>
        </row>
        <row r="1169">
          <cell r="A1169" t="str">
            <v>D</v>
          </cell>
          <cell r="B1169" t="str">
            <v>Add for tools and plants</v>
          </cell>
          <cell r="D1169">
            <v>961.77499999999998</v>
          </cell>
          <cell r="E1169">
            <v>0.03</v>
          </cell>
          <cell r="F1169">
            <v>28.853249999999999</v>
          </cell>
          <cell r="G1169">
            <v>28.853249999999999</v>
          </cell>
        </row>
        <row r="1170">
          <cell r="G1170">
            <v>1000.246</v>
          </cell>
        </row>
        <row r="1172">
          <cell r="A1172" t="str">
            <v>E</v>
          </cell>
          <cell r="B1172" t="str">
            <v>Add contractor's profit</v>
          </cell>
          <cell r="D1172">
            <v>1000.246</v>
          </cell>
          <cell r="E1172">
            <v>0.15</v>
          </cell>
          <cell r="F1172">
            <v>150.0369</v>
          </cell>
          <cell r="G1172">
            <v>150.0369</v>
          </cell>
        </row>
        <row r="1173">
          <cell r="G1173">
            <v>1150.2828999999999</v>
          </cell>
        </row>
        <row r="1175">
          <cell r="B1175" t="str">
            <v>Rate per Sqm</v>
          </cell>
          <cell r="D1175">
            <v>1150.2828999999999</v>
          </cell>
          <cell r="E1175">
            <v>10</v>
          </cell>
          <cell r="F1175">
            <v>115.02829</v>
          </cell>
          <cell r="G1175">
            <v>115.02829</v>
          </cell>
        </row>
        <row r="1178">
          <cell r="A1178">
            <v>27</v>
          </cell>
          <cell r="B1178" t="str">
            <v>25MM THK SAND FACE PLASTER IN CM (1:4)</v>
          </cell>
          <cell r="E1178" t="str">
            <v>QTY -</v>
          </cell>
          <cell r="F1178">
            <v>10</v>
          </cell>
          <cell r="G1178" t="str">
            <v>SQM</v>
          </cell>
        </row>
        <row r="1180">
          <cell r="A1180" t="str">
            <v>A</v>
          </cell>
          <cell r="B1180" t="str">
            <v xml:space="preserve">MATERIAL </v>
          </cell>
        </row>
        <row r="1182">
          <cell r="B1182" t="str">
            <v xml:space="preserve">Cement </v>
          </cell>
          <cell r="C1182" t="str">
            <v>Bag</v>
          </cell>
          <cell r="D1182">
            <v>2.5</v>
          </cell>
          <cell r="E1182">
            <v>150</v>
          </cell>
          <cell r="F1182">
            <v>375</v>
          </cell>
        </row>
        <row r="1183">
          <cell r="B1183" t="str">
            <v>Sand</v>
          </cell>
          <cell r="C1183" t="str">
            <v>Sqm</v>
          </cell>
          <cell r="D1183">
            <v>0.3</v>
          </cell>
          <cell r="E1183">
            <v>325</v>
          </cell>
          <cell r="F1183">
            <v>97.5</v>
          </cell>
        </row>
        <row r="1184">
          <cell r="B1184" t="str">
            <v>Water proofing compound</v>
          </cell>
          <cell r="C1184" t="str">
            <v>Kg</v>
          </cell>
          <cell r="D1184">
            <v>1.5</v>
          </cell>
          <cell r="E1184">
            <v>25</v>
          </cell>
          <cell r="F1184">
            <v>37.5</v>
          </cell>
        </row>
        <row r="1185">
          <cell r="B1185" t="str">
            <v>Chicken mesh</v>
          </cell>
          <cell r="C1185" t="str">
            <v>Sqm</v>
          </cell>
          <cell r="D1185">
            <v>1.5</v>
          </cell>
          <cell r="E1185">
            <v>15</v>
          </cell>
          <cell r="F1185">
            <v>22.5</v>
          </cell>
        </row>
        <row r="1186">
          <cell r="B1186" t="str">
            <v>fiber mesh</v>
          </cell>
          <cell r="C1186" t="str">
            <v>Packet</v>
          </cell>
          <cell r="D1186">
            <v>2.5</v>
          </cell>
          <cell r="E1186">
            <v>30</v>
          </cell>
          <cell r="F1186">
            <v>75</v>
          </cell>
        </row>
        <row r="1187">
          <cell r="B1187" t="str">
            <v>Scaffolding</v>
          </cell>
          <cell r="C1187" t="str">
            <v>Sqm</v>
          </cell>
          <cell r="D1187">
            <v>10</v>
          </cell>
          <cell r="E1187">
            <v>2</v>
          </cell>
          <cell r="F1187">
            <v>20</v>
          </cell>
        </row>
        <row r="1188">
          <cell r="F1188">
            <v>627.5</v>
          </cell>
          <cell r="G1188">
            <v>627.5</v>
          </cell>
        </row>
        <row r="1190">
          <cell r="A1190" t="str">
            <v>B</v>
          </cell>
          <cell r="B1190" t="str">
            <v>Labour</v>
          </cell>
          <cell r="C1190" t="str">
            <v>Sqm</v>
          </cell>
          <cell r="D1190">
            <v>10</v>
          </cell>
          <cell r="E1190">
            <v>50</v>
          </cell>
          <cell r="F1190">
            <v>500</v>
          </cell>
          <cell r="G1190">
            <v>500</v>
          </cell>
        </row>
        <row r="1191">
          <cell r="G1191">
            <v>1127.5</v>
          </cell>
        </row>
        <row r="1193">
          <cell r="A1193" t="str">
            <v>C</v>
          </cell>
          <cell r="B1193" t="str">
            <v>Add for water &amp; electrical charges</v>
          </cell>
          <cell r="D1193">
            <v>1127.5</v>
          </cell>
          <cell r="E1193">
            <v>0.01</v>
          </cell>
          <cell r="F1193">
            <v>11.275</v>
          </cell>
          <cell r="G1193">
            <v>11.275</v>
          </cell>
        </row>
        <row r="1195">
          <cell r="A1195" t="str">
            <v>D</v>
          </cell>
          <cell r="B1195" t="str">
            <v>Add for tools and plants</v>
          </cell>
          <cell r="D1195">
            <v>1127.5</v>
          </cell>
          <cell r="E1195">
            <v>0.03</v>
          </cell>
          <cell r="F1195">
            <v>33.824999999999996</v>
          </cell>
          <cell r="G1195">
            <v>33.824999999999996</v>
          </cell>
        </row>
        <row r="1196">
          <cell r="G1196">
            <v>1172.6000000000001</v>
          </cell>
        </row>
        <row r="1198">
          <cell r="A1198" t="str">
            <v>E</v>
          </cell>
          <cell r="B1198" t="str">
            <v>Add contractor's profit</v>
          </cell>
          <cell r="D1198">
            <v>1172.6000000000001</v>
          </cell>
          <cell r="E1198">
            <v>0.15</v>
          </cell>
          <cell r="F1198">
            <v>175.89000000000001</v>
          </cell>
          <cell r="G1198">
            <v>175.89000000000001</v>
          </cell>
        </row>
        <row r="1199">
          <cell r="G1199">
            <v>1348.4900000000002</v>
          </cell>
        </row>
        <row r="1201">
          <cell r="A1201" t="str">
            <v>F</v>
          </cell>
          <cell r="B1201" t="str">
            <v xml:space="preserve">WCT </v>
          </cell>
          <cell r="D1201">
            <v>1348.4900000000002</v>
          </cell>
          <cell r="E1201">
            <v>0.04</v>
          </cell>
          <cell r="F1201">
            <v>53.939600000000013</v>
          </cell>
          <cell r="G1201">
            <v>53.939600000000013</v>
          </cell>
        </row>
        <row r="1202">
          <cell r="G1202">
            <v>1402.4296000000002</v>
          </cell>
        </row>
        <row r="1204">
          <cell r="B1204" t="str">
            <v>Rate per Sqm</v>
          </cell>
          <cell r="D1204">
            <v>1402.4296000000002</v>
          </cell>
          <cell r="E1204">
            <v>10</v>
          </cell>
          <cell r="F1204">
            <v>140.24296000000001</v>
          </cell>
          <cell r="G1204">
            <v>141</v>
          </cell>
        </row>
        <row r="1207">
          <cell r="A1207">
            <v>28</v>
          </cell>
          <cell r="B1207" t="str">
            <v>20MM THK SAND FACE PLASTER IN CM (1:4)</v>
          </cell>
          <cell r="E1207" t="str">
            <v>QTY -</v>
          </cell>
          <cell r="F1207">
            <v>10</v>
          </cell>
          <cell r="G1207" t="str">
            <v>SQM</v>
          </cell>
        </row>
        <row r="1209">
          <cell r="A1209" t="str">
            <v>A</v>
          </cell>
          <cell r="B1209" t="str">
            <v xml:space="preserve">MATERIAL </v>
          </cell>
        </row>
        <row r="1211">
          <cell r="B1211" t="str">
            <v xml:space="preserve">Cement </v>
          </cell>
          <cell r="C1211" t="str">
            <v>Bag</v>
          </cell>
          <cell r="D1211">
            <v>2.08</v>
          </cell>
          <cell r="E1211">
            <v>150</v>
          </cell>
          <cell r="F1211">
            <v>312</v>
          </cell>
        </row>
        <row r="1212">
          <cell r="B1212" t="str">
            <v>Sand</v>
          </cell>
          <cell r="C1212" t="str">
            <v>Sqm</v>
          </cell>
          <cell r="D1212">
            <v>0.31</v>
          </cell>
          <cell r="E1212">
            <v>325</v>
          </cell>
          <cell r="F1212">
            <v>100.75</v>
          </cell>
        </row>
        <row r="1213">
          <cell r="B1213" t="str">
            <v>Water proofing compound</v>
          </cell>
          <cell r="C1213" t="str">
            <v>Kg</v>
          </cell>
          <cell r="D1213">
            <v>2.08</v>
          </cell>
          <cell r="E1213">
            <v>25</v>
          </cell>
          <cell r="F1213">
            <v>52</v>
          </cell>
        </row>
        <row r="1214">
          <cell r="B1214" t="str">
            <v>Scaffolding</v>
          </cell>
          <cell r="C1214" t="str">
            <v>L.S.</v>
          </cell>
          <cell r="F1214">
            <v>200</v>
          </cell>
        </row>
        <row r="1215">
          <cell r="F1215">
            <v>664.75</v>
          </cell>
          <cell r="G1215">
            <v>664.75</v>
          </cell>
        </row>
        <row r="1217">
          <cell r="A1217" t="str">
            <v>B</v>
          </cell>
          <cell r="B1217" t="str">
            <v>Labour</v>
          </cell>
          <cell r="C1217" t="str">
            <v>Sqm</v>
          </cell>
          <cell r="D1217">
            <v>10</v>
          </cell>
          <cell r="E1217">
            <v>0</v>
          </cell>
          <cell r="F1217">
            <v>0</v>
          </cell>
          <cell r="G1217">
            <v>0</v>
          </cell>
        </row>
        <row r="1218">
          <cell r="G1218">
            <v>664.75</v>
          </cell>
        </row>
        <row r="1220">
          <cell r="A1220" t="str">
            <v>C</v>
          </cell>
          <cell r="B1220" t="str">
            <v>Add for water &amp; electrical charges</v>
          </cell>
          <cell r="D1220">
            <v>664.75</v>
          </cell>
          <cell r="E1220">
            <v>0.01</v>
          </cell>
          <cell r="F1220">
            <v>6.6475</v>
          </cell>
          <cell r="G1220">
            <v>6.6475</v>
          </cell>
        </row>
        <row r="1222">
          <cell r="A1222" t="str">
            <v>D</v>
          </cell>
          <cell r="B1222" t="str">
            <v>Add for tools and plants</v>
          </cell>
          <cell r="D1222">
            <v>664.75</v>
          </cell>
          <cell r="E1222">
            <v>0.03</v>
          </cell>
          <cell r="F1222">
            <v>19.942499999999999</v>
          </cell>
          <cell r="G1222">
            <v>19.942499999999999</v>
          </cell>
        </row>
        <row r="1223">
          <cell r="G1223">
            <v>691.34</v>
          </cell>
        </row>
        <row r="1225">
          <cell r="A1225" t="str">
            <v>E</v>
          </cell>
          <cell r="B1225" t="str">
            <v>Add contractor's profit</v>
          </cell>
          <cell r="D1225">
            <v>691.34</v>
          </cell>
          <cell r="E1225">
            <v>0.15</v>
          </cell>
          <cell r="F1225">
            <v>103.70100000000001</v>
          </cell>
          <cell r="G1225">
            <v>103.70100000000001</v>
          </cell>
        </row>
        <row r="1226">
          <cell r="G1226">
            <v>795.04100000000005</v>
          </cell>
        </row>
        <row r="1228">
          <cell r="B1228" t="str">
            <v>Rate per Sqm</v>
          </cell>
          <cell r="D1228">
            <v>795.04100000000005</v>
          </cell>
          <cell r="E1228">
            <v>10</v>
          </cell>
          <cell r="F1228">
            <v>79.504100000000008</v>
          </cell>
          <cell r="G1228">
            <v>79.504100000000008</v>
          </cell>
        </row>
        <row r="1282">
          <cell r="A1282">
            <v>31</v>
          </cell>
          <cell r="B1282" t="str">
            <v xml:space="preserve">KOTA STONE SKIRTING 150MM HIGH </v>
          </cell>
          <cell r="E1282" t="str">
            <v>QTY -</v>
          </cell>
          <cell r="F1282">
            <v>10</v>
          </cell>
          <cell r="G1282" t="str">
            <v>RMT</v>
          </cell>
        </row>
        <row r="1283">
          <cell r="B1283" t="str">
            <v>(WITH BACKING COAT)</v>
          </cell>
        </row>
        <row r="1285">
          <cell r="A1285" t="str">
            <v>A</v>
          </cell>
          <cell r="B1285" t="str">
            <v xml:space="preserve">MATERIAL </v>
          </cell>
        </row>
        <row r="1287">
          <cell r="B1287" t="str">
            <v xml:space="preserve">Kota stone </v>
          </cell>
          <cell r="C1287" t="str">
            <v>Rmt</v>
          </cell>
          <cell r="D1287">
            <v>11</v>
          </cell>
          <cell r="E1287">
            <v>15</v>
          </cell>
          <cell r="F1287">
            <v>165</v>
          </cell>
        </row>
        <row r="1288">
          <cell r="B1288" t="str">
            <v xml:space="preserve">Cement </v>
          </cell>
          <cell r="C1288" t="str">
            <v>Bag</v>
          </cell>
          <cell r="D1288">
            <v>0.35299999999999998</v>
          </cell>
          <cell r="E1288">
            <v>150</v>
          </cell>
          <cell r="F1288">
            <v>52.949999999999996</v>
          </cell>
        </row>
        <row r="1289">
          <cell r="B1289" t="str">
            <v>Sand</v>
          </cell>
          <cell r="C1289" t="str">
            <v>Cum</v>
          </cell>
          <cell r="D1289">
            <v>3.4350000000000006E-2</v>
          </cell>
          <cell r="E1289">
            <v>325</v>
          </cell>
          <cell r="F1289">
            <v>11.163750000000002</v>
          </cell>
        </row>
        <row r="1290">
          <cell r="F1290">
            <v>229.11374999999998</v>
          </cell>
          <cell r="G1290">
            <v>229.11374999999998</v>
          </cell>
        </row>
        <row r="1292">
          <cell r="A1292" t="str">
            <v>B</v>
          </cell>
          <cell r="B1292" t="str">
            <v>LABOUR</v>
          </cell>
          <cell r="C1292" t="str">
            <v>Rmt</v>
          </cell>
          <cell r="D1292">
            <v>10</v>
          </cell>
          <cell r="E1292">
            <v>0</v>
          </cell>
          <cell r="F1292">
            <v>0</v>
          </cell>
          <cell r="G1292">
            <v>0</v>
          </cell>
        </row>
        <row r="1293">
          <cell r="G1293">
            <v>229.11374999999998</v>
          </cell>
        </row>
        <row r="1295">
          <cell r="A1295" t="str">
            <v>C</v>
          </cell>
          <cell r="B1295" t="str">
            <v>Add for water &amp; electrical charges</v>
          </cell>
          <cell r="D1295">
            <v>229.11374999999998</v>
          </cell>
          <cell r="E1295">
            <v>0.01</v>
          </cell>
          <cell r="F1295">
            <v>2.2911375</v>
          </cell>
          <cell r="G1295">
            <v>2.2911375</v>
          </cell>
        </row>
        <row r="1297">
          <cell r="A1297" t="str">
            <v>D</v>
          </cell>
          <cell r="B1297" t="str">
            <v>Add for tools and plants</v>
          </cell>
          <cell r="D1297">
            <v>229.11374999999998</v>
          </cell>
          <cell r="E1297">
            <v>0.03</v>
          </cell>
          <cell r="F1297">
            <v>6.8734124999999988</v>
          </cell>
          <cell r="G1297">
            <v>6.8734124999999988</v>
          </cell>
        </row>
        <row r="1298">
          <cell r="G1298">
            <v>238.27829999999997</v>
          </cell>
        </row>
        <row r="1300">
          <cell r="A1300" t="str">
            <v>E</v>
          </cell>
          <cell r="B1300" t="str">
            <v>Add contractor's profit</v>
          </cell>
          <cell r="D1300">
            <v>238.27829999999997</v>
          </cell>
          <cell r="E1300">
            <v>0.15</v>
          </cell>
          <cell r="F1300">
            <v>35.741744999999995</v>
          </cell>
          <cell r="G1300">
            <v>35.741744999999995</v>
          </cell>
        </row>
        <row r="1301">
          <cell r="G1301">
            <v>274.02004499999998</v>
          </cell>
        </row>
        <row r="1303">
          <cell r="B1303" t="str">
            <v>Rate per Rmt</v>
          </cell>
          <cell r="D1303">
            <v>274.02004499999998</v>
          </cell>
          <cell r="E1303">
            <v>10</v>
          </cell>
          <cell r="F1303">
            <v>27.402004499999997</v>
          </cell>
          <cell r="G1303">
            <v>27.402004499999997</v>
          </cell>
        </row>
        <row r="1359">
          <cell r="A1359">
            <v>32</v>
          </cell>
          <cell r="B1359" t="str">
            <v>MARBLE FLOORING</v>
          </cell>
          <cell r="E1359" t="str">
            <v>QTY -</v>
          </cell>
          <cell r="F1359">
            <v>10</v>
          </cell>
          <cell r="G1359" t="str">
            <v>SQM</v>
          </cell>
        </row>
        <row r="1361">
          <cell r="A1361" t="str">
            <v>A</v>
          </cell>
          <cell r="B1361" t="str">
            <v xml:space="preserve">MATERIAL </v>
          </cell>
        </row>
        <row r="1363">
          <cell r="B1363" t="str">
            <v>Marble</v>
          </cell>
          <cell r="C1363" t="str">
            <v>Sqm</v>
          </cell>
          <cell r="D1363">
            <v>11</v>
          </cell>
          <cell r="E1363">
            <v>1075</v>
          </cell>
          <cell r="F1363">
            <v>11825</v>
          </cell>
        </row>
        <row r="1364">
          <cell r="B1364" t="str">
            <v xml:space="preserve">Cement </v>
          </cell>
          <cell r="C1364" t="str">
            <v>Bag</v>
          </cell>
          <cell r="D1364">
            <v>1.99</v>
          </cell>
          <cell r="E1364">
            <v>150</v>
          </cell>
          <cell r="F1364">
            <v>298.5</v>
          </cell>
        </row>
        <row r="1365">
          <cell r="B1365" t="str">
            <v>Cement (white)</v>
          </cell>
          <cell r="C1365" t="str">
            <v>Bag</v>
          </cell>
          <cell r="D1365">
            <v>0.91900000000000004</v>
          </cell>
          <cell r="E1365">
            <v>650</v>
          </cell>
          <cell r="F1365">
            <v>597.35</v>
          </cell>
        </row>
        <row r="1366">
          <cell r="B1366" t="str">
            <v>Sand</v>
          </cell>
          <cell r="C1366" t="str">
            <v>Cum</v>
          </cell>
          <cell r="D1366">
            <v>0.35399999999999998</v>
          </cell>
          <cell r="E1366">
            <v>325</v>
          </cell>
          <cell r="F1366">
            <v>115.05</v>
          </cell>
        </row>
        <row r="1367">
          <cell r="F1367">
            <v>12835.9</v>
          </cell>
          <cell r="G1367">
            <v>12835.9</v>
          </cell>
        </row>
        <row r="1369">
          <cell r="A1369" t="str">
            <v>B</v>
          </cell>
          <cell r="B1369" t="str">
            <v>LABOUR</v>
          </cell>
          <cell r="C1369" t="str">
            <v>Sqm</v>
          </cell>
          <cell r="D1369">
            <v>10</v>
          </cell>
          <cell r="E1369">
            <v>0</v>
          </cell>
          <cell r="F1369">
            <v>0</v>
          </cell>
          <cell r="G1369">
            <v>0</v>
          </cell>
        </row>
        <row r="1370">
          <cell r="G1370">
            <v>12835.9</v>
          </cell>
        </row>
        <row r="1372">
          <cell r="A1372" t="str">
            <v>C</v>
          </cell>
          <cell r="B1372" t="str">
            <v>Add for water &amp; electrical charges</v>
          </cell>
          <cell r="D1372">
            <v>12835.9</v>
          </cell>
          <cell r="E1372">
            <v>0.01</v>
          </cell>
          <cell r="F1372">
            <v>128.35900000000001</v>
          </cell>
          <cell r="G1372">
            <v>128.35900000000001</v>
          </cell>
        </row>
        <row r="1374">
          <cell r="A1374" t="str">
            <v>D</v>
          </cell>
          <cell r="B1374" t="str">
            <v>Add for tools and plants</v>
          </cell>
          <cell r="D1374">
            <v>12835.9</v>
          </cell>
          <cell r="E1374">
            <v>0.03</v>
          </cell>
          <cell r="F1374">
            <v>385.077</v>
          </cell>
          <cell r="G1374">
            <v>385.077</v>
          </cell>
        </row>
        <row r="1375">
          <cell r="G1375">
            <v>13349.335999999999</v>
          </cell>
        </row>
        <row r="1377">
          <cell r="A1377" t="str">
            <v>E</v>
          </cell>
          <cell r="B1377" t="str">
            <v>Add contractor's profit</v>
          </cell>
          <cell r="D1377">
            <v>13349.335999999999</v>
          </cell>
          <cell r="E1377">
            <v>0.15</v>
          </cell>
          <cell r="F1377">
            <v>2002.4003999999998</v>
          </cell>
          <cell r="G1377">
            <v>2002.4003999999998</v>
          </cell>
        </row>
        <row r="1378">
          <cell r="G1378">
            <v>15351.7364</v>
          </cell>
        </row>
        <row r="1380">
          <cell r="B1380" t="str">
            <v>Rate per Sqm</v>
          </cell>
          <cell r="E1380">
            <v>15351.7364</v>
          </cell>
          <cell r="F1380">
            <v>10</v>
          </cell>
          <cell r="G1380">
            <v>1535.17364</v>
          </cell>
        </row>
        <row r="1383">
          <cell r="A1383">
            <v>33</v>
          </cell>
          <cell r="B1383" t="str">
            <v xml:space="preserve">MARBLE SKIRTING 100MM HIGH </v>
          </cell>
          <cell r="E1383" t="str">
            <v>QTY -</v>
          </cell>
          <cell r="F1383">
            <v>10</v>
          </cell>
          <cell r="G1383" t="str">
            <v>RMT</v>
          </cell>
        </row>
        <row r="1385">
          <cell r="A1385" t="str">
            <v>A</v>
          </cell>
          <cell r="B1385" t="str">
            <v xml:space="preserve">MATERIAL </v>
          </cell>
        </row>
        <row r="1387">
          <cell r="B1387" t="str">
            <v>Marble</v>
          </cell>
          <cell r="C1387" t="str">
            <v>Rmt</v>
          </cell>
          <cell r="D1387">
            <v>11</v>
          </cell>
          <cell r="E1387">
            <v>0</v>
          </cell>
          <cell r="F1387">
            <v>0</v>
          </cell>
        </row>
        <row r="1388">
          <cell r="B1388" t="str">
            <v xml:space="preserve">Cement </v>
          </cell>
          <cell r="C1388" t="str">
            <v>Bag</v>
          </cell>
          <cell r="D1388">
            <v>0.125</v>
          </cell>
          <cell r="E1388">
            <v>150</v>
          </cell>
          <cell r="F1388">
            <v>18.75</v>
          </cell>
        </row>
        <row r="1389">
          <cell r="B1389" t="str">
            <v xml:space="preserve">White Cement </v>
          </cell>
          <cell r="C1389" t="str">
            <v>Bag</v>
          </cell>
          <cell r="D1389">
            <v>0.106</v>
          </cell>
          <cell r="E1389">
            <v>650</v>
          </cell>
          <cell r="F1389">
            <v>68.899999999999991</v>
          </cell>
        </row>
        <row r="1390">
          <cell r="B1390" t="str">
            <v>Sand</v>
          </cell>
          <cell r="C1390" t="str">
            <v>Cum</v>
          </cell>
          <cell r="D1390">
            <v>2.24E-2</v>
          </cell>
          <cell r="E1390">
            <v>325</v>
          </cell>
          <cell r="F1390">
            <v>7.28</v>
          </cell>
        </row>
        <row r="1391">
          <cell r="F1391">
            <v>94.929999999999993</v>
          </cell>
          <cell r="G1391">
            <v>94.929999999999993</v>
          </cell>
        </row>
        <row r="1393">
          <cell r="A1393" t="str">
            <v>B</v>
          </cell>
          <cell r="B1393" t="str">
            <v>LABOUR</v>
          </cell>
          <cell r="C1393" t="str">
            <v>Rmt</v>
          </cell>
          <cell r="D1393">
            <v>10</v>
          </cell>
          <cell r="E1393">
            <v>0</v>
          </cell>
          <cell r="F1393">
            <v>0</v>
          </cell>
          <cell r="G1393">
            <v>0</v>
          </cell>
        </row>
        <row r="1394">
          <cell r="G1394">
            <v>94.929999999999993</v>
          </cell>
        </row>
        <row r="1396">
          <cell r="A1396" t="str">
            <v>C</v>
          </cell>
          <cell r="B1396" t="str">
            <v>Add for water &amp; electrical charges</v>
          </cell>
          <cell r="D1396">
            <v>94.929999999999993</v>
          </cell>
          <cell r="E1396">
            <v>0.01</v>
          </cell>
          <cell r="F1396">
            <v>0.94929999999999992</v>
          </cell>
          <cell r="G1396">
            <v>0.94929999999999992</v>
          </cell>
        </row>
        <row r="1398">
          <cell r="A1398" t="str">
            <v>D</v>
          </cell>
          <cell r="B1398" t="str">
            <v>Add for tools and plants</v>
          </cell>
          <cell r="D1398">
            <v>94.929999999999993</v>
          </cell>
          <cell r="E1398">
            <v>0.03</v>
          </cell>
          <cell r="F1398">
            <v>2.8478999999999997</v>
          </cell>
          <cell r="G1398">
            <v>2.8478999999999997</v>
          </cell>
        </row>
        <row r="1399">
          <cell r="G1399">
            <v>98.727199999999982</v>
          </cell>
        </row>
        <row r="1401">
          <cell r="A1401" t="str">
            <v>E</v>
          </cell>
          <cell r="B1401" t="str">
            <v>Add contractor's profit</v>
          </cell>
          <cell r="D1401">
            <v>98.727199999999982</v>
          </cell>
          <cell r="E1401">
            <v>0.15</v>
          </cell>
          <cell r="F1401">
            <v>14.809079999999996</v>
          </cell>
          <cell r="G1401">
            <v>14.809079999999996</v>
          </cell>
        </row>
        <row r="1402">
          <cell r="G1402">
            <v>113.53627999999998</v>
          </cell>
        </row>
        <row r="1404">
          <cell r="B1404" t="str">
            <v>Rate per Rmt</v>
          </cell>
          <cell r="D1404">
            <v>113.53627999999998</v>
          </cell>
          <cell r="E1404">
            <v>10</v>
          </cell>
          <cell r="F1404">
            <v>11.353627999999997</v>
          </cell>
          <cell r="G1404">
            <v>11.353627999999997</v>
          </cell>
        </row>
        <row r="1407">
          <cell r="A1407">
            <v>34</v>
          </cell>
          <cell r="B1407" t="str">
            <v xml:space="preserve">MARBLE SKIRTING 150MM HIGH </v>
          </cell>
          <cell r="E1407" t="str">
            <v>QTY -</v>
          </cell>
          <cell r="F1407">
            <v>10</v>
          </cell>
          <cell r="G1407" t="str">
            <v>RMT</v>
          </cell>
        </row>
        <row r="1409">
          <cell r="A1409" t="str">
            <v>A</v>
          </cell>
          <cell r="B1409" t="str">
            <v xml:space="preserve">MATERIAL </v>
          </cell>
        </row>
        <row r="1411">
          <cell r="B1411" t="str">
            <v>Marble</v>
          </cell>
          <cell r="C1411" t="str">
            <v>Rmt</v>
          </cell>
          <cell r="D1411">
            <v>11</v>
          </cell>
          <cell r="E1411">
            <v>0</v>
          </cell>
          <cell r="F1411">
            <v>0</v>
          </cell>
        </row>
        <row r="1412">
          <cell r="B1412" t="str">
            <v xml:space="preserve">Cement </v>
          </cell>
          <cell r="C1412" t="str">
            <v>Bag</v>
          </cell>
          <cell r="D1412">
            <v>0.187</v>
          </cell>
          <cell r="E1412">
            <v>150</v>
          </cell>
          <cell r="F1412">
            <v>28.05</v>
          </cell>
        </row>
        <row r="1413">
          <cell r="B1413" t="str">
            <v xml:space="preserve">White Cement </v>
          </cell>
          <cell r="C1413" t="str">
            <v>Bag</v>
          </cell>
          <cell r="D1413">
            <v>0.159</v>
          </cell>
          <cell r="E1413">
            <v>650</v>
          </cell>
          <cell r="F1413">
            <v>103.35000000000001</v>
          </cell>
        </row>
        <row r="1414">
          <cell r="B1414" t="str">
            <v>Sand</v>
          </cell>
          <cell r="C1414" t="str">
            <v>Cum</v>
          </cell>
          <cell r="D1414">
            <v>3.3350000000000005E-2</v>
          </cell>
          <cell r="E1414">
            <v>325</v>
          </cell>
          <cell r="F1414">
            <v>10.838750000000001</v>
          </cell>
        </row>
        <row r="1415">
          <cell r="F1415">
            <v>142.23875000000001</v>
          </cell>
          <cell r="G1415">
            <v>142.23875000000001</v>
          </cell>
        </row>
        <row r="1417">
          <cell r="A1417" t="str">
            <v>B</v>
          </cell>
          <cell r="B1417" t="str">
            <v>LABOUR</v>
          </cell>
          <cell r="C1417" t="str">
            <v>Rmt</v>
          </cell>
          <cell r="D1417">
            <v>10</v>
          </cell>
          <cell r="E1417">
            <v>0</v>
          </cell>
          <cell r="F1417">
            <v>0</v>
          </cell>
          <cell r="G1417">
            <v>0</v>
          </cell>
        </row>
        <row r="1418">
          <cell r="G1418">
            <v>142.23875000000001</v>
          </cell>
        </row>
        <row r="1420">
          <cell r="A1420" t="str">
            <v>C</v>
          </cell>
          <cell r="B1420" t="str">
            <v>Add for water &amp; electrical charges</v>
          </cell>
          <cell r="D1420">
            <v>142.23875000000001</v>
          </cell>
          <cell r="E1420">
            <v>0.01</v>
          </cell>
          <cell r="F1420">
            <v>1.4223875000000001</v>
          </cell>
          <cell r="G1420">
            <v>1.4223875000000001</v>
          </cell>
        </row>
        <row r="1422">
          <cell r="A1422" t="str">
            <v>D</v>
          </cell>
          <cell r="B1422" t="str">
            <v>Add for tools and plants</v>
          </cell>
          <cell r="D1422">
            <v>142.23875000000001</v>
          </cell>
          <cell r="E1422">
            <v>0.03</v>
          </cell>
          <cell r="F1422">
            <v>4.2671625000000004</v>
          </cell>
          <cell r="G1422">
            <v>4.2671625000000004</v>
          </cell>
        </row>
        <row r="1423">
          <cell r="G1423">
            <v>147.92830000000004</v>
          </cell>
        </row>
        <row r="1425">
          <cell r="A1425" t="str">
            <v>E</v>
          </cell>
          <cell r="B1425" t="str">
            <v>Add contractor's profit</v>
          </cell>
          <cell r="D1425">
            <v>147.92830000000004</v>
          </cell>
          <cell r="E1425">
            <v>0.15</v>
          </cell>
          <cell r="F1425">
            <v>22.189245000000003</v>
          </cell>
          <cell r="G1425">
            <v>22.189245000000003</v>
          </cell>
        </row>
        <row r="1426">
          <cell r="G1426">
            <v>170.11754500000004</v>
          </cell>
        </row>
        <row r="1428">
          <cell r="B1428" t="str">
            <v>Rate per Rmt</v>
          </cell>
          <cell r="D1428">
            <v>170.11754500000004</v>
          </cell>
          <cell r="E1428">
            <v>10</v>
          </cell>
          <cell r="F1428">
            <v>17.011754500000002</v>
          </cell>
          <cell r="G1428">
            <v>17.011754500000002</v>
          </cell>
        </row>
        <row r="1431">
          <cell r="A1431">
            <v>41</v>
          </cell>
          <cell r="B1431" t="str">
            <v xml:space="preserve">VITRIFIED CERAMIC TILE FLOORING </v>
          </cell>
          <cell r="E1431" t="str">
            <v>QTY -</v>
          </cell>
          <cell r="F1431">
            <v>10</v>
          </cell>
          <cell r="G1431" t="str">
            <v>SQM</v>
          </cell>
        </row>
        <row r="1433">
          <cell r="A1433" t="str">
            <v>A</v>
          </cell>
          <cell r="B1433" t="str">
            <v xml:space="preserve">MATERIAL </v>
          </cell>
        </row>
        <row r="1435">
          <cell r="B1435" t="str">
            <v>Ceramic tiles</v>
          </cell>
          <cell r="C1435" t="str">
            <v>Sqm</v>
          </cell>
          <cell r="D1435">
            <v>10.5</v>
          </cell>
          <cell r="E1435">
            <v>550</v>
          </cell>
          <cell r="F1435">
            <v>5775</v>
          </cell>
        </row>
        <row r="1436">
          <cell r="B1436" t="str">
            <v xml:space="preserve">Cement </v>
          </cell>
          <cell r="C1436" t="str">
            <v>Bag</v>
          </cell>
          <cell r="D1436">
            <v>2.23</v>
          </cell>
          <cell r="E1436">
            <v>150</v>
          </cell>
          <cell r="F1436">
            <v>334.5</v>
          </cell>
        </row>
        <row r="1437">
          <cell r="B1437" t="str">
            <v>Sand</v>
          </cell>
          <cell r="C1437" t="str">
            <v>Cum</v>
          </cell>
          <cell r="D1437">
            <v>0.25</v>
          </cell>
          <cell r="E1437">
            <v>325</v>
          </cell>
          <cell r="F1437">
            <v>81.25</v>
          </cell>
        </row>
        <row r="1438">
          <cell r="B1438" t="str">
            <v xml:space="preserve">Readymade grout </v>
          </cell>
          <cell r="C1438" t="str">
            <v>Kg</v>
          </cell>
          <cell r="D1438">
            <v>1.2</v>
          </cell>
          <cell r="E1438">
            <v>50</v>
          </cell>
          <cell r="F1438">
            <v>60</v>
          </cell>
        </row>
        <row r="1439">
          <cell r="F1439">
            <v>6250.75</v>
          </cell>
          <cell r="G1439">
            <v>6250.75</v>
          </cell>
        </row>
        <row r="1441">
          <cell r="A1441" t="str">
            <v>B</v>
          </cell>
          <cell r="B1441" t="str">
            <v>LABOUR</v>
          </cell>
          <cell r="C1441" t="str">
            <v>Sqm</v>
          </cell>
          <cell r="D1441">
            <v>10</v>
          </cell>
          <cell r="E1441">
            <v>90</v>
          </cell>
          <cell r="F1441">
            <v>900</v>
          </cell>
          <cell r="G1441">
            <v>900</v>
          </cell>
        </row>
        <row r="1442">
          <cell r="G1442">
            <v>7150.75</v>
          </cell>
        </row>
        <row r="1444">
          <cell r="A1444" t="str">
            <v>C</v>
          </cell>
          <cell r="B1444" t="str">
            <v>Add for water &amp; electrical charges</v>
          </cell>
          <cell r="D1444">
            <v>7150.75</v>
          </cell>
          <cell r="E1444">
            <v>0.01</v>
          </cell>
          <cell r="F1444">
            <v>71.507500000000007</v>
          </cell>
          <cell r="G1444">
            <v>71.507500000000007</v>
          </cell>
        </row>
        <row r="1446">
          <cell r="A1446" t="str">
            <v>D</v>
          </cell>
          <cell r="B1446" t="str">
            <v>Add for tools and plants</v>
          </cell>
          <cell r="D1446">
            <v>7150.75</v>
          </cell>
          <cell r="E1446">
            <v>0.03</v>
          </cell>
          <cell r="F1446">
            <v>214.52249999999998</v>
          </cell>
          <cell r="G1446">
            <v>214.52249999999998</v>
          </cell>
        </row>
        <row r="1447">
          <cell r="G1447">
            <v>7436.78</v>
          </cell>
        </row>
        <row r="1449">
          <cell r="A1449" t="str">
            <v>E</v>
          </cell>
          <cell r="B1449" t="str">
            <v>Add contractor's profit</v>
          </cell>
          <cell r="D1449">
            <v>7436.78</v>
          </cell>
          <cell r="E1449">
            <v>0.15</v>
          </cell>
          <cell r="F1449">
            <v>1115.5169999999998</v>
          </cell>
          <cell r="G1449">
            <v>1115.5169999999998</v>
          </cell>
        </row>
        <row r="1450">
          <cell r="G1450">
            <v>8552.2969999999987</v>
          </cell>
        </row>
        <row r="1452">
          <cell r="A1452" t="str">
            <v>F</v>
          </cell>
          <cell r="B1452" t="str">
            <v xml:space="preserve">WCT </v>
          </cell>
          <cell r="D1452">
            <v>8552.2969999999987</v>
          </cell>
          <cell r="E1452">
            <v>0.04</v>
          </cell>
          <cell r="F1452">
            <v>342.09187999999995</v>
          </cell>
          <cell r="G1452">
            <v>342.09187999999995</v>
          </cell>
        </row>
        <row r="1453">
          <cell r="G1453">
            <v>8894.3888799999986</v>
          </cell>
        </row>
        <row r="1455">
          <cell r="B1455" t="str">
            <v>Rate per Sqm</v>
          </cell>
          <cell r="D1455">
            <v>8894.3888799999986</v>
          </cell>
          <cell r="E1455">
            <v>10</v>
          </cell>
          <cell r="F1455">
            <v>889.43888799999991</v>
          </cell>
          <cell r="G1455">
            <v>890</v>
          </cell>
        </row>
        <row r="1458">
          <cell r="A1458">
            <v>42</v>
          </cell>
          <cell r="B1458" t="str">
            <v>100MM HIGH VITRIFIED CERAMIC TILE SKIRTING</v>
          </cell>
          <cell r="E1458" t="str">
            <v>QTY -</v>
          </cell>
          <cell r="F1458">
            <v>10</v>
          </cell>
          <cell r="G1458" t="str">
            <v>RMT</v>
          </cell>
        </row>
        <row r="1460">
          <cell r="A1460" t="str">
            <v>A</v>
          </cell>
          <cell r="B1460" t="str">
            <v xml:space="preserve">MATERIAL </v>
          </cell>
        </row>
        <row r="1462">
          <cell r="B1462" t="str">
            <v>Ceramic tiles</v>
          </cell>
          <cell r="C1462" t="str">
            <v>Rmt</v>
          </cell>
          <cell r="D1462">
            <v>10.5</v>
          </cell>
          <cell r="E1462">
            <v>55</v>
          </cell>
          <cell r="F1462">
            <v>577.5</v>
          </cell>
        </row>
        <row r="1463">
          <cell r="B1463" t="str">
            <v>Adhesive for fixing tile (about 3.5 Kg/Sqm)</v>
          </cell>
          <cell r="C1463" t="str">
            <v>Kg</v>
          </cell>
          <cell r="D1463">
            <v>3.5</v>
          </cell>
          <cell r="E1463">
            <v>20</v>
          </cell>
          <cell r="F1463">
            <v>70</v>
          </cell>
        </row>
        <row r="1464">
          <cell r="B1464" t="str">
            <v>Ready made grout</v>
          </cell>
          <cell r="C1464" t="str">
            <v>Kg</v>
          </cell>
          <cell r="D1464">
            <v>0.12</v>
          </cell>
          <cell r="E1464">
            <v>50</v>
          </cell>
          <cell r="F1464">
            <v>6</v>
          </cell>
        </row>
        <row r="1465">
          <cell r="F1465">
            <v>653.5</v>
          </cell>
          <cell r="G1465">
            <v>653.5</v>
          </cell>
        </row>
        <row r="1467">
          <cell r="A1467" t="str">
            <v>B</v>
          </cell>
          <cell r="B1467" t="str">
            <v>LABOUR</v>
          </cell>
          <cell r="C1467" t="str">
            <v>Rmt</v>
          </cell>
          <cell r="D1467">
            <v>10</v>
          </cell>
          <cell r="E1467">
            <v>10</v>
          </cell>
          <cell r="F1467">
            <v>100</v>
          </cell>
          <cell r="G1467">
            <v>100</v>
          </cell>
        </row>
        <row r="1468">
          <cell r="G1468">
            <v>753.5</v>
          </cell>
        </row>
        <row r="1470">
          <cell r="A1470" t="str">
            <v>C</v>
          </cell>
          <cell r="B1470" t="str">
            <v>Add for water &amp; electrical charges</v>
          </cell>
          <cell r="D1470">
            <v>753.5</v>
          </cell>
          <cell r="E1470">
            <v>0.01</v>
          </cell>
          <cell r="F1470">
            <v>7.5350000000000001</v>
          </cell>
          <cell r="G1470">
            <v>7.5350000000000001</v>
          </cell>
        </row>
        <row r="1472">
          <cell r="A1472" t="str">
            <v>D</v>
          </cell>
          <cell r="B1472" t="str">
            <v>Add for tools and plants</v>
          </cell>
          <cell r="D1472">
            <v>753.5</v>
          </cell>
          <cell r="E1472">
            <v>0.03</v>
          </cell>
          <cell r="F1472">
            <v>22.605</v>
          </cell>
          <cell r="G1472">
            <v>22.605</v>
          </cell>
        </row>
        <row r="1473">
          <cell r="G1473">
            <v>783.64</v>
          </cell>
        </row>
        <row r="1475">
          <cell r="A1475" t="str">
            <v>E</v>
          </cell>
          <cell r="B1475" t="str">
            <v>Add contractor's profit</v>
          </cell>
          <cell r="D1475">
            <v>783.64</v>
          </cell>
          <cell r="E1475">
            <v>0.15</v>
          </cell>
          <cell r="F1475">
            <v>117.54599999999999</v>
          </cell>
          <cell r="G1475">
            <v>117.54599999999999</v>
          </cell>
        </row>
        <row r="1476">
          <cell r="G1476">
            <v>901.18599999999992</v>
          </cell>
        </row>
        <row r="1478">
          <cell r="A1478" t="str">
            <v>F</v>
          </cell>
          <cell r="B1478" t="str">
            <v xml:space="preserve">WCT </v>
          </cell>
          <cell r="D1478">
            <v>901.18599999999992</v>
          </cell>
          <cell r="E1478">
            <v>0.04</v>
          </cell>
          <cell r="F1478">
            <v>36.047439999999995</v>
          </cell>
          <cell r="G1478">
            <v>36.047439999999995</v>
          </cell>
        </row>
        <row r="1479">
          <cell r="G1479">
            <v>937.23343999999997</v>
          </cell>
        </row>
        <row r="1481">
          <cell r="B1481" t="str">
            <v>Rate per Rmt</v>
          </cell>
          <cell r="D1481">
            <v>937.23343999999997</v>
          </cell>
          <cell r="E1481">
            <v>10</v>
          </cell>
          <cell r="F1481">
            <v>93.723343999999997</v>
          </cell>
          <cell r="G1481">
            <v>94</v>
          </cell>
        </row>
        <row r="1537">
          <cell r="A1537">
            <v>44</v>
          </cell>
          <cell r="B1537" t="str">
            <v>CERAMIC TILES DADO</v>
          </cell>
          <cell r="E1537" t="str">
            <v>QTY -</v>
          </cell>
          <cell r="F1537">
            <v>10</v>
          </cell>
          <cell r="G1537" t="str">
            <v>SQM</v>
          </cell>
        </row>
        <row r="1539">
          <cell r="A1539" t="str">
            <v>A</v>
          </cell>
          <cell r="B1539" t="str">
            <v>MATERIAL</v>
          </cell>
        </row>
        <row r="1541">
          <cell r="B1541" t="str">
            <v>Ceramic tiles</v>
          </cell>
          <cell r="C1541" t="str">
            <v>Sqm</v>
          </cell>
          <cell r="D1541">
            <v>10.5</v>
          </cell>
          <cell r="E1541">
            <v>225</v>
          </cell>
          <cell r="F1541">
            <v>2362.5</v>
          </cell>
        </row>
        <row r="1542">
          <cell r="B1542" t="str">
            <v>Adhesive for fixing tile (about 3.50 Kg/Sqm)</v>
          </cell>
          <cell r="C1542" t="str">
            <v>Kg</v>
          </cell>
          <cell r="D1542">
            <v>35</v>
          </cell>
          <cell r="E1542">
            <v>20</v>
          </cell>
          <cell r="F1542">
            <v>700</v>
          </cell>
        </row>
        <row r="1543">
          <cell r="B1543" t="str">
            <v>Grout</v>
          </cell>
          <cell r="C1543" t="str">
            <v>Kg</v>
          </cell>
          <cell r="D1543">
            <v>1.2</v>
          </cell>
          <cell r="E1543">
            <v>50</v>
          </cell>
          <cell r="F1543">
            <v>60</v>
          </cell>
        </row>
        <row r="1544">
          <cell r="F1544">
            <v>3122.5</v>
          </cell>
          <cell r="G1544">
            <v>3122.5</v>
          </cell>
        </row>
        <row r="1546">
          <cell r="A1546" t="str">
            <v>B</v>
          </cell>
          <cell r="B1546" t="str">
            <v>LABOUR</v>
          </cell>
          <cell r="C1546" t="str">
            <v>Sqm</v>
          </cell>
          <cell r="D1546">
            <v>10</v>
          </cell>
          <cell r="E1546">
            <v>120</v>
          </cell>
          <cell r="F1546">
            <v>1200</v>
          </cell>
          <cell r="G1546">
            <v>1200</v>
          </cell>
        </row>
        <row r="1547">
          <cell r="G1547">
            <v>4322.5</v>
          </cell>
        </row>
        <row r="1549">
          <cell r="A1549" t="str">
            <v>C</v>
          </cell>
          <cell r="B1549" t="str">
            <v>Add for water &amp; electrical charges</v>
          </cell>
          <cell r="D1549">
            <v>4322.5</v>
          </cell>
          <cell r="E1549">
            <v>0.01</v>
          </cell>
          <cell r="F1549">
            <v>43.225000000000001</v>
          </cell>
          <cell r="G1549">
            <v>43.225000000000001</v>
          </cell>
        </row>
        <row r="1551">
          <cell r="A1551" t="str">
            <v>D</v>
          </cell>
          <cell r="B1551" t="str">
            <v>Add for tools and plants</v>
          </cell>
          <cell r="D1551">
            <v>4322.5</v>
          </cell>
          <cell r="E1551">
            <v>0.03</v>
          </cell>
          <cell r="F1551">
            <v>129.67499999999998</v>
          </cell>
          <cell r="G1551">
            <v>129.67499999999998</v>
          </cell>
        </row>
        <row r="1552">
          <cell r="G1552">
            <v>4495.4000000000005</v>
          </cell>
        </row>
        <row r="1554">
          <cell r="A1554" t="str">
            <v>E</v>
          </cell>
          <cell r="B1554" t="str">
            <v>Add contractor's profit</v>
          </cell>
          <cell r="D1554">
            <v>4495.4000000000005</v>
          </cell>
          <cell r="E1554">
            <v>0.15</v>
          </cell>
          <cell r="F1554">
            <v>674.31000000000006</v>
          </cell>
          <cell r="G1554">
            <v>674.31000000000006</v>
          </cell>
        </row>
        <row r="1555">
          <cell r="G1555">
            <v>5169.7100000000009</v>
          </cell>
        </row>
        <row r="1557">
          <cell r="A1557" t="str">
            <v>F</v>
          </cell>
          <cell r="B1557" t="str">
            <v xml:space="preserve">WCT </v>
          </cell>
          <cell r="D1557">
            <v>5169.7100000000009</v>
          </cell>
          <cell r="E1557">
            <v>0.04</v>
          </cell>
          <cell r="F1557">
            <v>206.78840000000005</v>
          </cell>
          <cell r="G1557">
            <v>206.78840000000005</v>
          </cell>
        </row>
        <row r="1558">
          <cell r="G1558">
            <v>5376.4984000000013</v>
          </cell>
        </row>
        <row r="1560">
          <cell r="B1560" t="str">
            <v>Rate per Sqm</v>
          </cell>
          <cell r="D1560">
            <v>5376.4984000000013</v>
          </cell>
          <cell r="E1560">
            <v>10</v>
          </cell>
          <cell r="F1560">
            <v>537.64984000000015</v>
          </cell>
          <cell r="G1560">
            <v>538</v>
          </cell>
        </row>
        <row r="1563">
          <cell r="A1563">
            <v>35</v>
          </cell>
          <cell r="B1563" t="str">
            <v>GRANITE FLOORING IN CM (1:6)</v>
          </cell>
          <cell r="E1563" t="str">
            <v>QTY -</v>
          </cell>
          <cell r="F1563">
            <v>10</v>
          </cell>
          <cell r="G1563" t="str">
            <v>SQM</v>
          </cell>
        </row>
        <row r="1565">
          <cell r="A1565" t="str">
            <v>A</v>
          </cell>
          <cell r="B1565" t="str">
            <v xml:space="preserve">MATERIAL </v>
          </cell>
        </row>
        <row r="1567">
          <cell r="B1567" t="str">
            <v>Granite</v>
          </cell>
          <cell r="C1567" t="str">
            <v>Sqm</v>
          </cell>
          <cell r="D1567">
            <v>11.25</v>
          </cell>
          <cell r="E1567">
            <v>1615</v>
          </cell>
          <cell r="F1567">
            <v>18168.75</v>
          </cell>
        </row>
        <row r="1568">
          <cell r="B1568" t="str">
            <v xml:space="preserve">Cement </v>
          </cell>
          <cell r="C1568" t="str">
            <v>Bag</v>
          </cell>
          <cell r="D1568">
            <v>2.23</v>
          </cell>
          <cell r="E1568">
            <v>550</v>
          </cell>
          <cell r="F1568">
            <v>1226.5</v>
          </cell>
        </row>
        <row r="1569">
          <cell r="B1569" t="str">
            <v>Sand</v>
          </cell>
          <cell r="C1569" t="str">
            <v>Cum</v>
          </cell>
          <cell r="D1569">
            <v>0.25</v>
          </cell>
          <cell r="E1569">
            <v>325</v>
          </cell>
          <cell r="F1569">
            <v>81.25</v>
          </cell>
        </row>
        <row r="1570">
          <cell r="B1570" t="str">
            <v>Grout</v>
          </cell>
          <cell r="C1570" t="str">
            <v>Kg</v>
          </cell>
          <cell r="D1570">
            <v>1.2</v>
          </cell>
          <cell r="E1570">
            <v>50</v>
          </cell>
          <cell r="F1570">
            <v>60</v>
          </cell>
        </row>
        <row r="1571">
          <cell r="F1571">
            <v>19536.5</v>
          </cell>
          <cell r="G1571">
            <v>19536.5</v>
          </cell>
        </row>
        <row r="1573">
          <cell r="A1573" t="str">
            <v>B</v>
          </cell>
          <cell r="B1573" t="str">
            <v>LABOUR</v>
          </cell>
          <cell r="C1573" t="str">
            <v>Sqm</v>
          </cell>
          <cell r="D1573">
            <v>10</v>
          </cell>
          <cell r="E1573">
            <v>175</v>
          </cell>
          <cell r="F1573">
            <v>1750</v>
          </cell>
          <cell r="G1573">
            <v>1750</v>
          </cell>
        </row>
        <row r="1574">
          <cell r="G1574">
            <v>21286.5</v>
          </cell>
        </row>
        <row r="1576">
          <cell r="A1576" t="str">
            <v>C</v>
          </cell>
          <cell r="B1576" t="str">
            <v>Add for water &amp; electrical charges</v>
          </cell>
          <cell r="D1576">
            <v>21286.5</v>
          </cell>
          <cell r="E1576">
            <v>0.01</v>
          </cell>
          <cell r="F1576">
            <v>212.86500000000001</v>
          </cell>
          <cell r="G1576">
            <v>212.86500000000001</v>
          </cell>
        </row>
        <row r="1578">
          <cell r="A1578" t="str">
            <v>D</v>
          </cell>
          <cell r="B1578" t="str">
            <v>Add for tools and plants</v>
          </cell>
          <cell r="D1578">
            <v>21286.5</v>
          </cell>
          <cell r="E1578">
            <v>0.03</v>
          </cell>
          <cell r="F1578">
            <v>638.59500000000003</v>
          </cell>
          <cell r="G1578">
            <v>638.59500000000003</v>
          </cell>
        </row>
        <row r="1579">
          <cell r="G1579">
            <v>22137.960000000003</v>
          </cell>
        </row>
        <row r="1581">
          <cell r="A1581" t="str">
            <v>E</v>
          </cell>
          <cell r="B1581" t="str">
            <v>Add contractor's profit</v>
          </cell>
          <cell r="D1581">
            <v>22137.960000000003</v>
          </cell>
          <cell r="E1581">
            <v>0.15</v>
          </cell>
          <cell r="F1581">
            <v>3320.6940000000004</v>
          </cell>
          <cell r="G1581">
            <v>3320.6940000000004</v>
          </cell>
        </row>
        <row r="1582">
          <cell r="G1582">
            <v>25458.654000000002</v>
          </cell>
        </row>
        <row r="1584">
          <cell r="A1584" t="str">
            <v>F</v>
          </cell>
          <cell r="B1584" t="str">
            <v xml:space="preserve">WCT </v>
          </cell>
          <cell r="D1584">
            <v>25458.654000000002</v>
          </cell>
          <cell r="E1584">
            <v>0.04</v>
          </cell>
          <cell r="F1584">
            <v>1018.3461600000002</v>
          </cell>
          <cell r="G1584">
            <v>1018.3461600000002</v>
          </cell>
        </row>
        <row r="1585">
          <cell r="G1585">
            <v>26477.000160000003</v>
          </cell>
        </row>
        <row r="1587">
          <cell r="B1587" t="str">
            <v>Rate per Sqm</v>
          </cell>
          <cell r="D1587">
            <v>26477.000160000003</v>
          </cell>
          <cell r="E1587">
            <v>10</v>
          </cell>
          <cell r="F1587">
            <v>2647.7000160000002</v>
          </cell>
          <cell r="G1587">
            <v>2648</v>
          </cell>
        </row>
        <row r="1590">
          <cell r="A1590">
            <v>36</v>
          </cell>
          <cell r="B1590" t="str">
            <v xml:space="preserve">GRANITE SKIRTING 100MM HIGH </v>
          </cell>
          <cell r="E1590" t="str">
            <v>QTY -</v>
          </cell>
          <cell r="F1590">
            <v>10</v>
          </cell>
          <cell r="G1590" t="str">
            <v>RMT</v>
          </cell>
        </row>
        <row r="1592">
          <cell r="A1592" t="str">
            <v>A</v>
          </cell>
          <cell r="B1592" t="str">
            <v xml:space="preserve">MATERIAL </v>
          </cell>
        </row>
        <row r="1594">
          <cell r="B1594" t="str">
            <v>Granite</v>
          </cell>
          <cell r="C1594" t="str">
            <v>Rmt</v>
          </cell>
          <cell r="D1594">
            <v>11</v>
          </cell>
          <cell r="E1594">
            <v>0</v>
          </cell>
          <cell r="F1594">
            <v>0</v>
          </cell>
        </row>
        <row r="1595">
          <cell r="B1595" t="str">
            <v xml:space="preserve">Cement </v>
          </cell>
          <cell r="C1595" t="str">
            <v>Bag</v>
          </cell>
          <cell r="D1595">
            <v>0.23100000000000001</v>
          </cell>
          <cell r="E1595">
            <v>150</v>
          </cell>
          <cell r="F1595">
            <v>34.65</v>
          </cell>
        </row>
        <row r="1596">
          <cell r="B1596" t="str">
            <v>Sand</v>
          </cell>
          <cell r="C1596" t="str">
            <v>Cum</v>
          </cell>
          <cell r="D1596">
            <v>2.324E-2</v>
          </cell>
          <cell r="E1596">
            <v>325</v>
          </cell>
          <cell r="F1596">
            <v>7.5529999999999999</v>
          </cell>
        </row>
        <row r="1597">
          <cell r="F1597">
            <v>42.202999999999996</v>
          </cell>
          <cell r="G1597">
            <v>42.202999999999996</v>
          </cell>
        </row>
        <row r="1599">
          <cell r="A1599" t="str">
            <v>B</v>
          </cell>
          <cell r="B1599" t="str">
            <v>LABOUR</v>
          </cell>
          <cell r="C1599" t="str">
            <v>Rmt</v>
          </cell>
          <cell r="D1599">
            <v>10</v>
          </cell>
          <cell r="E1599">
            <v>0</v>
          </cell>
          <cell r="F1599">
            <v>0</v>
          </cell>
          <cell r="G1599">
            <v>0</v>
          </cell>
        </row>
        <row r="1600">
          <cell r="G1600">
            <v>42.202999999999996</v>
          </cell>
        </row>
        <row r="1602">
          <cell r="A1602" t="str">
            <v>C</v>
          </cell>
          <cell r="B1602" t="str">
            <v>Add for water &amp; electrical charges</v>
          </cell>
          <cell r="D1602">
            <v>42.202999999999996</v>
          </cell>
          <cell r="E1602">
            <v>0.01</v>
          </cell>
          <cell r="F1602">
            <v>0.42202999999999996</v>
          </cell>
          <cell r="G1602">
            <v>0.42202999999999996</v>
          </cell>
        </row>
        <row r="1604">
          <cell r="A1604" t="str">
            <v>D</v>
          </cell>
          <cell r="B1604" t="str">
            <v>Add for tools and plants</v>
          </cell>
          <cell r="D1604">
            <v>42.202999999999996</v>
          </cell>
          <cell r="E1604">
            <v>0.03</v>
          </cell>
          <cell r="F1604">
            <v>1.2660899999999999</v>
          </cell>
          <cell r="G1604">
            <v>1.2660899999999999</v>
          </cell>
        </row>
        <row r="1605">
          <cell r="G1605">
            <v>43.891119999999994</v>
          </cell>
        </row>
        <row r="1607">
          <cell r="A1607" t="str">
            <v>E</v>
          </cell>
          <cell r="B1607" t="str">
            <v>Add contractor's profit</v>
          </cell>
          <cell r="D1607">
            <v>43.891119999999994</v>
          </cell>
          <cell r="E1607">
            <v>0.15</v>
          </cell>
          <cell r="F1607">
            <v>6.5836679999999985</v>
          </cell>
          <cell r="G1607">
            <v>6.5836679999999985</v>
          </cell>
        </row>
        <row r="1608">
          <cell r="G1608">
            <v>50.47478799999999</v>
          </cell>
        </row>
        <row r="1610">
          <cell r="B1610" t="str">
            <v>Rate per Rmt</v>
          </cell>
          <cell r="D1610">
            <v>50.47478799999999</v>
          </cell>
          <cell r="E1610">
            <v>10</v>
          </cell>
          <cell r="F1610">
            <v>5.0474787999999986</v>
          </cell>
          <cell r="G1610">
            <v>5.0474787999999986</v>
          </cell>
        </row>
        <row r="1613">
          <cell r="A1613">
            <v>37</v>
          </cell>
          <cell r="B1613" t="str">
            <v xml:space="preserve">COMPOSITE GRANITE / VITRIFIED TILE DADO </v>
          </cell>
          <cell r="E1613" t="str">
            <v>QTY -</v>
          </cell>
          <cell r="F1613">
            <v>10</v>
          </cell>
          <cell r="G1613" t="str">
            <v>SQM</v>
          </cell>
        </row>
        <row r="1615">
          <cell r="A1615" t="str">
            <v>A</v>
          </cell>
          <cell r="B1615" t="str">
            <v xml:space="preserve">MATERIAL </v>
          </cell>
        </row>
        <row r="1617">
          <cell r="B1617" t="str">
            <v>Granite stone</v>
          </cell>
          <cell r="C1617" t="str">
            <v>Sqm</v>
          </cell>
          <cell r="D1617">
            <v>2.625</v>
          </cell>
          <cell r="E1617">
            <v>1615</v>
          </cell>
          <cell r="F1617">
            <v>4239.375</v>
          </cell>
        </row>
        <row r="1618">
          <cell r="B1618" t="str">
            <v xml:space="preserve">Vitrified tile </v>
          </cell>
          <cell r="C1618" t="str">
            <v>Sqm</v>
          </cell>
          <cell r="D1618">
            <v>7.875</v>
          </cell>
          <cell r="E1618">
            <v>550</v>
          </cell>
          <cell r="F1618">
            <v>4331.25</v>
          </cell>
        </row>
        <row r="1619">
          <cell r="B1619" t="str">
            <v>Adhesive (3.5 Kg per Sqm)</v>
          </cell>
          <cell r="C1619" t="str">
            <v>Kg</v>
          </cell>
          <cell r="D1619">
            <v>35</v>
          </cell>
          <cell r="E1619">
            <v>20</v>
          </cell>
          <cell r="F1619">
            <v>700</v>
          </cell>
        </row>
        <row r="1620">
          <cell r="B1620" t="str">
            <v>Grout</v>
          </cell>
          <cell r="C1620" t="str">
            <v>Kg</v>
          </cell>
          <cell r="D1620">
            <v>1.2</v>
          </cell>
          <cell r="E1620">
            <v>50</v>
          </cell>
          <cell r="F1620">
            <v>60</v>
          </cell>
        </row>
        <row r="1621">
          <cell r="B1621" t="str">
            <v>Pins, dowels etc.</v>
          </cell>
          <cell r="C1621" t="str">
            <v>L S</v>
          </cell>
          <cell r="F1621">
            <v>200</v>
          </cell>
        </row>
        <row r="1622">
          <cell r="F1622">
            <v>9530.625</v>
          </cell>
          <cell r="G1622">
            <v>9530.625</v>
          </cell>
        </row>
        <row r="1624">
          <cell r="A1624" t="str">
            <v>B</v>
          </cell>
          <cell r="B1624" t="str">
            <v>LABOUR</v>
          </cell>
          <cell r="C1624" t="str">
            <v>Rmt</v>
          </cell>
          <cell r="D1624">
            <v>10</v>
          </cell>
          <cell r="E1624">
            <v>150</v>
          </cell>
          <cell r="F1624">
            <v>1500</v>
          </cell>
          <cell r="G1624">
            <v>1500</v>
          </cell>
        </row>
        <row r="1625">
          <cell r="G1625">
            <v>11030.625</v>
          </cell>
        </row>
        <row r="1627">
          <cell r="A1627" t="str">
            <v>C</v>
          </cell>
          <cell r="B1627" t="str">
            <v>Add for water &amp; electrical charges</v>
          </cell>
          <cell r="D1627">
            <v>11030.625</v>
          </cell>
          <cell r="E1627">
            <v>0.01</v>
          </cell>
          <cell r="F1627">
            <v>110.30625000000001</v>
          </cell>
          <cell r="G1627">
            <v>110.30625000000001</v>
          </cell>
        </row>
        <row r="1629">
          <cell r="A1629" t="str">
            <v>D</v>
          </cell>
          <cell r="B1629" t="str">
            <v>Add for tools and plants</v>
          </cell>
          <cell r="D1629">
            <v>11030.625</v>
          </cell>
          <cell r="E1629">
            <v>0.03</v>
          </cell>
          <cell r="F1629">
            <v>330.91874999999999</v>
          </cell>
          <cell r="G1629">
            <v>330.91874999999999</v>
          </cell>
        </row>
        <row r="1630">
          <cell r="G1630">
            <v>11471.85</v>
          </cell>
        </row>
        <row r="1632">
          <cell r="A1632" t="str">
            <v>E</v>
          </cell>
          <cell r="B1632" t="str">
            <v>Add contractor's profit</v>
          </cell>
          <cell r="D1632">
            <v>11471.85</v>
          </cell>
          <cell r="E1632">
            <v>0.15</v>
          </cell>
          <cell r="F1632">
            <v>1720.7774999999999</v>
          </cell>
          <cell r="G1632">
            <v>1720.7774999999999</v>
          </cell>
        </row>
        <row r="1633">
          <cell r="G1633">
            <v>13192.627500000001</v>
          </cell>
        </row>
        <row r="1635">
          <cell r="A1635" t="str">
            <v>F</v>
          </cell>
          <cell r="B1635" t="str">
            <v xml:space="preserve">WCT </v>
          </cell>
          <cell r="D1635">
            <v>13192.627500000001</v>
          </cell>
          <cell r="E1635">
            <v>0.04</v>
          </cell>
          <cell r="F1635">
            <v>527.70510000000002</v>
          </cell>
          <cell r="G1635">
            <v>527.70510000000002</v>
          </cell>
        </row>
        <row r="1636">
          <cell r="G1636">
            <v>13720.3326</v>
          </cell>
        </row>
        <row r="1638">
          <cell r="B1638" t="str">
            <v>Rate per Sqm</v>
          </cell>
          <cell r="D1638">
            <v>13720.3326</v>
          </cell>
          <cell r="E1638">
            <v>10</v>
          </cell>
          <cell r="F1638">
            <v>1372.0332599999999</v>
          </cell>
          <cell r="G1638">
            <v>1373</v>
          </cell>
        </row>
        <row r="1641">
          <cell r="A1641">
            <v>29</v>
          </cell>
          <cell r="B1641" t="str">
            <v>TANDUR STONE FLOORING IN CM (1:6)</v>
          </cell>
          <cell r="E1641" t="str">
            <v>QTY -</v>
          </cell>
          <cell r="F1641">
            <v>10</v>
          </cell>
          <cell r="G1641" t="str">
            <v>SQM</v>
          </cell>
        </row>
        <row r="1643">
          <cell r="A1643" t="str">
            <v>A</v>
          </cell>
          <cell r="B1643" t="str">
            <v xml:space="preserve">MATERIAL </v>
          </cell>
        </row>
        <row r="1645">
          <cell r="B1645" t="str">
            <v>Tandur stone</v>
          </cell>
          <cell r="C1645" t="str">
            <v>Sqm</v>
          </cell>
          <cell r="D1645">
            <v>11.25</v>
          </cell>
          <cell r="E1645">
            <v>151</v>
          </cell>
          <cell r="F1645">
            <v>1698.75</v>
          </cell>
        </row>
        <row r="1646">
          <cell r="B1646" t="str">
            <v xml:space="preserve">Cement </v>
          </cell>
          <cell r="C1646" t="str">
            <v>Bag</v>
          </cell>
          <cell r="D1646">
            <v>2.23</v>
          </cell>
          <cell r="E1646">
            <v>150</v>
          </cell>
          <cell r="F1646">
            <v>334.5</v>
          </cell>
        </row>
        <row r="1647">
          <cell r="B1647" t="str">
            <v>Sand</v>
          </cell>
          <cell r="C1647" t="str">
            <v>Cum</v>
          </cell>
          <cell r="D1647">
            <v>0.35399999999999998</v>
          </cell>
          <cell r="E1647">
            <v>325</v>
          </cell>
          <cell r="F1647">
            <v>115.05</v>
          </cell>
        </row>
        <row r="1648">
          <cell r="B1648" t="str">
            <v>Joint Filler / Grout</v>
          </cell>
          <cell r="C1648" t="str">
            <v>Kg</v>
          </cell>
          <cell r="D1648">
            <v>1.2</v>
          </cell>
          <cell r="E1648">
            <v>50</v>
          </cell>
          <cell r="F1648">
            <v>60</v>
          </cell>
        </row>
        <row r="1649">
          <cell r="F1649">
            <v>2208.3000000000002</v>
          </cell>
          <cell r="G1649">
            <v>2208.3000000000002</v>
          </cell>
        </row>
        <row r="1651">
          <cell r="A1651" t="str">
            <v>B</v>
          </cell>
          <cell r="B1651" t="str">
            <v>LABOUR</v>
          </cell>
          <cell r="C1651" t="str">
            <v>Sqm</v>
          </cell>
          <cell r="D1651">
            <v>10</v>
          </cell>
          <cell r="E1651">
            <v>75</v>
          </cell>
          <cell r="F1651">
            <v>750</v>
          </cell>
          <cell r="G1651">
            <v>750</v>
          </cell>
        </row>
        <row r="1652">
          <cell r="G1652">
            <v>2958.3</v>
          </cell>
        </row>
        <row r="1654">
          <cell r="A1654" t="str">
            <v>C</v>
          </cell>
          <cell r="B1654" t="str">
            <v>Add for water &amp; electrical charges</v>
          </cell>
          <cell r="D1654">
            <v>2958.3</v>
          </cell>
          <cell r="E1654">
            <v>0.01</v>
          </cell>
          <cell r="F1654">
            <v>29.583000000000002</v>
          </cell>
          <cell r="G1654">
            <v>29.583000000000002</v>
          </cell>
        </row>
        <row r="1656">
          <cell r="A1656" t="str">
            <v>D</v>
          </cell>
          <cell r="B1656" t="str">
            <v>Add for tools and plants</v>
          </cell>
          <cell r="D1656">
            <v>2958.3</v>
          </cell>
          <cell r="E1656">
            <v>0.03</v>
          </cell>
          <cell r="F1656">
            <v>88.748999999999995</v>
          </cell>
          <cell r="G1656">
            <v>88.748999999999995</v>
          </cell>
        </row>
        <row r="1657">
          <cell r="G1657">
            <v>3076.6320000000001</v>
          </cell>
        </row>
        <row r="1659">
          <cell r="A1659" t="str">
            <v>E</v>
          </cell>
          <cell r="B1659" t="str">
            <v>Add contractor's profit</v>
          </cell>
          <cell r="D1659">
            <v>3076.6320000000001</v>
          </cell>
          <cell r="E1659">
            <v>0.15</v>
          </cell>
          <cell r="F1659">
            <v>461.4948</v>
          </cell>
          <cell r="G1659">
            <v>461.4948</v>
          </cell>
        </row>
        <row r="1660">
          <cell r="G1660">
            <v>3538.1268</v>
          </cell>
        </row>
        <row r="1662">
          <cell r="A1662" t="str">
            <v>F</v>
          </cell>
          <cell r="B1662" t="str">
            <v xml:space="preserve">WCT </v>
          </cell>
          <cell r="D1662">
            <v>3538.1268</v>
          </cell>
          <cell r="E1662">
            <v>0.04</v>
          </cell>
          <cell r="F1662">
            <v>141.52507199999999</v>
          </cell>
          <cell r="G1662">
            <v>141.52507199999999</v>
          </cell>
        </row>
        <row r="1663">
          <cell r="G1663">
            <v>3679.6518719999999</v>
          </cell>
        </row>
        <row r="1665">
          <cell r="B1665" t="str">
            <v>Rate per Sqm</v>
          </cell>
          <cell r="D1665">
            <v>3679.6518719999999</v>
          </cell>
          <cell r="E1665">
            <v>10</v>
          </cell>
          <cell r="F1665">
            <v>367.9651872</v>
          </cell>
          <cell r="G1665">
            <v>368</v>
          </cell>
        </row>
        <row r="1668">
          <cell r="A1668">
            <v>30</v>
          </cell>
          <cell r="B1668" t="str">
            <v xml:space="preserve">TANDUR STONE SKIRTING 100MM HIGH </v>
          </cell>
          <cell r="E1668" t="str">
            <v>QTY -</v>
          </cell>
          <cell r="F1668">
            <v>10</v>
          </cell>
          <cell r="G1668" t="str">
            <v>RMT</v>
          </cell>
        </row>
        <row r="1670">
          <cell r="A1670" t="str">
            <v>A</v>
          </cell>
          <cell r="B1670" t="str">
            <v xml:space="preserve">MATERIAL </v>
          </cell>
        </row>
        <row r="1672">
          <cell r="B1672" t="str">
            <v>Tandur stone</v>
          </cell>
          <cell r="C1672" t="str">
            <v>Rmt</v>
          </cell>
          <cell r="D1672">
            <v>11.25</v>
          </cell>
          <cell r="E1672">
            <v>15</v>
          </cell>
          <cell r="F1672">
            <v>168.75</v>
          </cell>
        </row>
        <row r="1673">
          <cell r="B1673" t="str">
            <v xml:space="preserve">Cement </v>
          </cell>
          <cell r="C1673" t="str">
            <v>Bag</v>
          </cell>
          <cell r="D1673">
            <v>0.23899999999999999</v>
          </cell>
          <cell r="E1673">
            <v>150</v>
          </cell>
          <cell r="F1673">
            <v>35.85</v>
          </cell>
        </row>
        <row r="1674">
          <cell r="B1674" t="str">
            <v>Sand</v>
          </cell>
          <cell r="C1674" t="str">
            <v>Cum</v>
          </cell>
          <cell r="D1674">
            <v>2.324E-2</v>
          </cell>
          <cell r="E1674">
            <v>325</v>
          </cell>
          <cell r="F1674">
            <v>7.5529999999999999</v>
          </cell>
        </row>
        <row r="1675">
          <cell r="F1675">
            <v>212.15299999999999</v>
          </cell>
          <cell r="G1675">
            <v>212.15299999999999</v>
          </cell>
        </row>
        <row r="1677">
          <cell r="A1677" t="str">
            <v>B</v>
          </cell>
          <cell r="B1677" t="str">
            <v>LABOUR</v>
          </cell>
          <cell r="C1677" t="str">
            <v>Rmt</v>
          </cell>
          <cell r="D1677">
            <v>10</v>
          </cell>
          <cell r="E1677">
            <v>8</v>
          </cell>
          <cell r="F1677">
            <v>80</v>
          </cell>
          <cell r="G1677">
            <v>80</v>
          </cell>
        </row>
        <row r="1678">
          <cell r="G1678">
            <v>292.15300000000002</v>
          </cell>
        </row>
        <row r="1680">
          <cell r="A1680" t="str">
            <v>C</v>
          </cell>
          <cell r="B1680" t="str">
            <v>Add for water &amp; electrical charges</v>
          </cell>
          <cell r="D1680">
            <v>292.15300000000002</v>
          </cell>
          <cell r="E1680">
            <v>0.01</v>
          </cell>
          <cell r="F1680">
            <v>2.9215300000000002</v>
          </cell>
          <cell r="G1680">
            <v>2.9215300000000002</v>
          </cell>
        </row>
        <row r="1682">
          <cell r="A1682" t="str">
            <v>D</v>
          </cell>
          <cell r="B1682" t="str">
            <v>Add for tools and plants</v>
          </cell>
          <cell r="D1682">
            <v>292.15300000000002</v>
          </cell>
          <cell r="E1682">
            <v>0.03</v>
          </cell>
          <cell r="F1682">
            <v>8.7645900000000001</v>
          </cell>
          <cell r="G1682">
            <v>8.7645900000000001</v>
          </cell>
        </row>
        <row r="1683">
          <cell r="G1683">
            <v>303.83912000000004</v>
          </cell>
        </row>
        <row r="1685">
          <cell r="A1685" t="str">
            <v>E</v>
          </cell>
          <cell r="B1685" t="str">
            <v>Add contractor's profit</v>
          </cell>
          <cell r="D1685">
            <v>303.83912000000004</v>
          </cell>
          <cell r="E1685">
            <v>0.15</v>
          </cell>
          <cell r="F1685">
            <v>45.575868000000007</v>
          </cell>
          <cell r="G1685">
            <v>45.575868000000007</v>
          </cell>
        </row>
        <row r="1686">
          <cell r="G1686">
            <v>349.41498800000005</v>
          </cell>
        </row>
        <row r="1688">
          <cell r="A1688" t="str">
            <v>F</v>
          </cell>
          <cell r="B1688" t="str">
            <v xml:space="preserve">WCT </v>
          </cell>
          <cell r="D1688">
            <v>349.41498800000005</v>
          </cell>
          <cell r="E1688">
            <v>0.04</v>
          </cell>
          <cell r="F1688">
            <v>13.976599520000002</v>
          </cell>
          <cell r="G1688">
            <v>13.976599520000002</v>
          </cell>
        </row>
        <row r="1689">
          <cell r="G1689">
            <v>363.39158752000003</v>
          </cell>
        </row>
        <row r="1691">
          <cell r="B1691" t="str">
            <v>Rate per Rmt</v>
          </cell>
          <cell r="D1691">
            <v>363.39158752000003</v>
          </cell>
          <cell r="E1691">
            <v>10</v>
          </cell>
          <cell r="F1691">
            <v>36.339158752000003</v>
          </cell>
          <cell r="G1691">
            <v>37</v>
          </cell>
        </row>
        <row r="1694">
          <cell r="A1694">
            <v>38</v>
          </cell>
          <cell r="B1694" t="str">
            <v xml:space="preserve">KOTA STONE DADO </v>
          </cell>
          <cell r="E1694" t="str">
            <v>QTY -</v>
          </cell>
          <cell r="F1694">
            <v>10</v>
          </cell>
          <cell r="G1694" t="str">
            <v>SQM</v>
          </cell>
        </row>
        <row r="1695">
          <cell r="B1695" t="str">
            <v>(WITH BACKING COAT)</v>
          </cell>
        </row>
        <row r="1697">
          <cell r="A1697" t="str">
            <v>A</v>
          </cell>
          <cell r="B1697" t="str">
            <v>MATERIAL</v>
          </cell>
        </row>
        <row r="1699">
          <cell r="B1699" t="str">
            <v>Kota stone</v>
          </cell>
          <cell r="C1699" t="str">
            <v>Sqm</v>
          </cell>
          <cell r="D1699">
            <v>11</v>
          </cell>
          <cell r="E1699">
            <v>151</v>
          </cell>
          <cell r="F1699">
            <v>1661</v>
          </cell>
        </row>
        <row r="1700">
          <cell r="B1700" t="str">
            <v>Cement</v>
          </cell>
          <cell r="C1700" t="str">
            <v>Bag</v>
          </cell>
          <cell r="D1700">
            <v>2.3119999999999998</v>
          </cell>
          <cell r="E1700">
            <v>150</v>
          </cell>
          <cell r="F1700">
            <v>346.79999999999995</v>
          </cell>
        </row>
        <row r="1701">
          <cell r="B1701" t="str">
            <v>Sand</v>
          </cell>
          <cell r="C1701" t="str">
            <v>Cum</v>
          </cell>
          <cell r="D1701">
            <v>0.22365000000000002</v>
          </cell>
          <cell r="E1701">
            <v>325</v>
          </cell>
          <cell r="F1701">
            <v>72.686250000000001</v>
          </cell>
        </row>
        <row r="1702">
          <cell r="F1702">
            <v>2080.4862499999999</v>
          </cell>
          <cell r="G1702">
            <v>2080.4862499999999</v>
          </cell>
        </row>
        <row r="1704">
          <cell r="A1704" t="str">
            <v>B</v>
          </cell>
          <cell r="B1704" t="str">
            <v>LABOUR</v>
          </cell>
          <cell r="C1704" t="str">
            <v>Sqm</v>
          </cell>
          <cell r="D1704">
            <v>10</v>
          </cell>
          <cell r="E1704">
            <v>0</v>
          </cell>
          <cell r="F1704">
            <v>0</v>
          </cell>
          <cell r="G1704">
            <v>0</v>
          </cell>
        </row>
        <row r="1705">
          <cell r="G1705">
            <v>2080.4862499999999</v>
          </cell>
        </row>
        <row r="1707">
          <cell r="A1707" t="str">
            <v>C</v>
          </cell>
          <cell r="B1707" t="str">
            <v>Add for water &amp; electrical charges</v>
          </cell>
          <cell r="D1707">
            <v>2080.4862499999999</v>
          </cell>
          <cell r="E1707">
            <v>0.01</v>
          </cell>
          <cell r="F1707">
            <v>20.804862499999999</v>
          </cell>
          <cell r="G1707">
            <v>20.804862499999999</v>
          </cell>
        </row>
        <row r="1709">
          <cell r="A1709" t="str">
            <v>D</v>
          </cell>
          <cell r="B1709" t="str">
            <v>Add for tools and plants</v>
          </cell>
          <cell r="D1709">
            <v>2080.4862499999999</v>
          </cell>
          <cell r="E1709">
            <v>0.03</v>
          </cell>
          <cell r="F1709">
            <v>62.414587499999996</v>
          </cell>
          <cell r="G1709">
            <v>62.414587499999996</v>
          </cell>
        </row>
        <row r="1710">
          <cell r="G1710">
            <v>2163.7057</v>
          </cell>
        </row>
        <row r="1712">
          <cell r="A1712" t="str">
            <v>E</v>
          </cell>
          <cell r="B1712" t="str">
            <v>Add contractor's profit</v>
          </cell>
          <cell r="D1712">
            <v>2163.7057</v>
          </cell>
          <cell r="E1712">
            <v>0.15</v>
          </cell>
          <cell r="F1712">
            <v>324.55585500000001</v>
          </cell>
          <cell r="G1712">
            <v>324.55585500000001</v>
          </cell>
        </row>
        <row r="1713">
          <cell r="G1713">
            <v>2488.261555</v>
          </cell>
        </row>
        <row r="1715">
          <cell r="B1715" t="str">
            <v>Rate per Sqm</v>
          </cell>
          <cell r="D1715">
            <v>2488.261555</v>
          </cell>
          <cell r="E1715">
            <v>10</v>
          </cell>
          <cell r="F1715">
            <v>248.8261555</v>
          </cell>
          <cell r="G1715">
            <v>248.8261555</v>
          </cell>
        </row>
        <row r="1769">
          <cell r="A1769">
            <v>39</v>
          </cell>
          <cell r="B1769" t="str">
            <v xml:space="preserve">MARBLE DADO </v>
          </cell>
          <cell r="E1769" t="str">
            <v>QTY -</v>
          </cell>
          <cell r="F1769">
            <v>10</v>
          </cell>
          <cell r="G1769" t="str">
            <v>SQM</v>
          </cell>
        </row>
        <row r="1771">
          <cell r="A1771" t="str">
            <v>A</v>
          </cell>
          <cell r="B1771" t="str">
            <v>MATERIAL</v>
          </cell>
        </row>
        <row r="1773">
          <cell r="B1773" t="str">
            <v>Marble</v>
          </cell>
          <cell r="C1773" t="str">
            <v>Sqm</v>
          </cell>
          <cell r="D1773">
            <v>11</v>
          </cell>
          <cell r="E1773">
            <v>1075</v>
          </cell>
          <cell r="F1773">
            <v>11825</v>
          </cell>
        </row>
        <row r="1774">
          <cell r="B1774" t="str">
            <v>Cement</v>
          </cell>
          <cell r="C1774" t="str">
            <v>Bag</v>
          </cell>
          <cell r="D1774">
            <v>1.25</v>
          </cell>
          <cell r="E1774">
            <v>150</v>
          </cell>
          <cell r="F1774">
            <v>187.5</v>
          </cell>
        </row>
        <row r="1775">
          <cell r="B1775" t="str">
            <v>White cement</v>
          </cell>
          <cell r="C1775" t="str">
            <v>Bag</v>
          </cell>
          <cell r="D1775">
            <v>1.0649999999999999</v>
          </cell>
          <cell r="E1775">
            <v>650</v>
          </cell>
          <cell r="F1775">
            <v>692.25</v>
          </cell>
        </row>
        <row r="1776">
          <cell r="B1776" t="str">
            <v>Sand</v>
          </cell>
          <cell r="C1776" t="str">
            <v>Cum</v>
          </cell>
          <cell r="D1776">
            <v>0.22365000000000002</v>
          </cell>
          <cell r="E1776">
            <v>325</v>
          </cell>
          <cell r="F1776">
            <v>72.686250000000001</v>
          </cell>
        </row>
        <row r="1777">
          <cell r="B1777" t="str">
            <v>Add pins, clamps, dowels etc</v>
          </cell>
          <cell r="C1777" t="str">
            <v>L.s</v>
          </cell>
        </row>
        <row r="1778">
          <cell r="F1778">
            <v>12777.436250000001</v>
          </cell>
          <cell r="G1778">
            <v>12777.436250000001</v>
          </cell>
        </row>
        <row r="1780">
          <cell r="A1780" t="str">
            <v>B</v>
          </cell>
          <cell r="B1780" t="str">
            <v>LABOUR</v>
          </cell>
          <cell r="C1780" t="str">
            <v>Sqm</v>
          </cell>
          <cell r="D1780">
            <v>10</v>
          </cell>
          <cell r="E1780">
            <v>0</v>
          </cell>
          <cell r="F1780">
            <v>0</v>
          </cell>
          <cell r="G1780">
            <v>0</v>
          </cell>
        </row>
        <row r="1781">
          <cell r="G1781">
            <v>12777.436250000001</v>
          </cell>
        </row>
        <row r="1783">
          <cell r="A1783" t="str">
            <v>C</v>
          </cell>
          <cell r="B1783" t="str">
            <v>Add for water &amp; electrical charges</v>
          </cell>
          <cell r="D1783">
            <v>12777.436250000001</v>
          </cell>
          <cell r="E1783">
            <v>0.01</v>
          </cell>
          <cell r="F1783">
            <v>127.77436250000001</v>
          </cell>
          <cell r="G1783">
            <v>127.77436250000001</v>
          </cell>
        </row>
        <row r="1785">
          <cell r="A1785" t="str">
            <v>D</v>
          </cell>
          <cell r="B1785" t="str">
            <v>Add for tools and plants</v>
          </cell>
          <cell r="D1785">
            <v>12777.436250000001</v>
          </cell>
          <cell r="E1785">
            <v>0.03</v>
          </cell>
          <cell r="F1785">
            <v>383.32308749999999</v>
          </cell>
          <cell r="G1785">
            <v>383.32308749999999</v>
          </cell>
        </row>
        <row r="1786">
          <cell r="G1786">
            <v>13288.533700000002</v>
          </cell>
        </row>
        <row r="1788">
          <cell r="A1788" t="str">
            <v>E</v>
          </cell>
          <cell r="B1788" t="str">
            <v>Add contractor's profit</v>
          </cell>
          <cell r="D1788">
            <v>13288.533700000002</v>
          </cell>
          <cell r="E1788">
            <v>0.15</v>
          </cell>
          <cell r="F1788">
            <v>1993.2800550000002</v>
          </cell>
          <cell r="G1788">
            <v>1993.2800550000002</v>
          </cell>
        </row>
        <row r="1789">
          <cell r="G1789">
            <v>15281.813755000003</v>
          </cell>
        </row>
        <row r="1791">
          <cell r="B1791" t="str">
            <v>Rate per Sqm</v>
          </cell>
          <cell r="D1791">
            <v>15281.813755000003</v>
          </cell>
          <cell r="E1791">
            <v>10</v>
          </cell>
          <cell r="F1791">
            <v>1528.1813755000003</v>
          </cell>
          <cell r="G1791">
            <v>1528.1813755000003</v>
          </cell>
        </row>
        <row r="1794">
          <cell r="A1794">
            <v>40</v>
          </cell>
          <cell r="B1794" t="str">
            <v xml:space="preserve">GRANITE DADO </v>
          </cell>
          <cell r="E1794" t="str">
            <v>QTY -</v>
          </cell>
          <cell r="F1794">
            <v>10</v>
          </cell>
          <cell r="G1794" t="str">
            <v>SQM</v>
          </cell>
        </row>
        <row r="1796">
          <cell r="A1796" t="str">
            <v>A</v>
          </cell>
          <cell r="B1796" t="str">
            <v>MATERIAL</v>
          </cell>
        </row>
        <row r="1798">
          <cell r="B1798" t="str">
            <v>Granite</v>
          </cell>
          <cell r="C1798" t="str">
            <v>Sqm</v>
          </cell>
          <cell r="D1798">
            <v>11</v>
          </cell>
          <cell r="E1798">
            <v>1615</v>
          </cell>
          <cell r="F1798">
            <v>17765</v>
          </cell>
        </row>
        <row r="1799">
          <cell r="B1799" t="str">
            <v>Cement</v>
          </cell>
          <cell r="C1799" t="str">
            <v>Bag</v>
          </cell>
          <cell r="D1799">
            <v>2.3119999999999998</v>
          </cell>
          <cell r="E1799">
            <v>150</v>
          </cell>
          <cell r="F1799">
            <v>346.79999999999995</v>
          </cell>
        </row>
        <row r="1800">
          <cell r="B1800" t="str">
            <v>Sand</v>
          </cell>
          <cell r="C1800" t="str">
            <v>Cum</v>
          </cell>
          <cell r="D1800">
            <v>0.22365000000000002</v>
          </cell>
          <cell r="E1800">
            <v>325</v>
          </cell>
          <cell r="F1800">
            <v>72.686250000000001</v>
          </cell>
        </row>
        <row r="1801">
          <cell r="B1801" t="str">
            <v>Add pins, clamps, dowels etc</v>
          </cell>
          <cell r="C1801" t="str">
            <v>L.s</v>
          </cell>
        </row>
        <row r="1802">
          <cell r="F1802">
            <v>18184.486249999998</v>
          </cell>
          <cell r="G1802">
            <v>18184.486249999998</v>
          </cell>
        </row>
        <row r="1804">
          <cell r="A1804" t="str">
            <v>B</v>
          </cell>
          <cell r="B1804" t="str">
            <v>LABOUR</v>
          </cell>
          <cell r="C1804" t="str">
            <v>Sqm</v>
          </cell>
          <cell r="D1804">
            <v>10</v>
          </cell>
          <cell r="E1804">
            <v>0</v>
          </cell>
          <cell r="F1804">
            <v>0</v>
          </cell>
          <cell r="G1804">
            <v>0</v>
          </cell>
        </row>
        <row r="1805">
          <cell r="G1805">
            <v>18184.486249999998</v>
          </cell>
        </row>
        <row r="1807">
          <cell r="A1807" t="str">
            <v>C</v>
          </cell>
          <cell r="B1807" t="str">
            <v>Add for water &amp; electrical charges</v>
          </cell>
          <cell r="D1807">
            <v>18184.486249999998</v>
          </cell>
          <cell r="E1807">
            <v>0.01</v>
          </cell>
          <cell r="F1807">
            <v>181.84486249999998</v>
          </cell>
          <cell r="G1807">
            <v>181.84486249999998</v>
          </cell>
        </row>
        <row r="1809">
          <cell r="A1809" t="str">
            <v>D</v>
          </cell>
          <cell r="B1809" t="str">
            <v>Add for tools and plants</v>
          </cell>
          <cell r="D1809">
            <v>18184.486249999998</v>
          </cell>
          <cell r="E1809">
            <v>0.03</v>
          </cell>
          <cell r="F1809">
            <v>545.53458749999993</v>
          </cell>
          <cell r="G1809">
            <v>545.53458749999993</v>
          </cell>
        </row>
        <row r="1810">
          <cell r="G1810">
            <v>18911.865699999995</v>
          </cell>
        </row>
        <row r="1812">
          <cell r="A1812" t="str">
            <v>E</v>
          </cell>
          <cell r="B1812" t="str">
            <v>Add contractor's profit</v>
          </cell>
          <cell r="D1812">
            <v>18911.865699999995</v>
          </cell>
          <cell r="E1812">
            <v>0.15</v>
          </cell>
          <cell r="F1812">
            <v>2836.7798549999993</v>
          </cell>
          <cell r="G1812">
            <v>2836.7798549999993</v>
          </cell>
        </row>
        <row r="1813">
          <cell r="G1813">
            <v>21748.645554999996</v>
          </cell>
        </row>
        <row r="1815">
          <cell r="B1815" t="str">
            <v>Rate per Sqm</v>
          </cell>
          <cell r="D1815">
            <v>21748.645554999996</v>
          </cell>
          <cell r="E1815">
            <v>10</v>
          </cell>
          <cell r="F1815">
            <v>2174.8645554999994</v>
          </cell>
          <cell r="G1815">
            <v>2174.8645554999994</v>
          </cell>
        </row>
        <row r="1818">
          <cell r="A1818">
            <v>43</v>
          </cell>
          <cell r="B1818" t="str">
            <v>CERAMIC TILES SKIRTING 150MM HIGH</v>
          </cell>
          <cell r="E1818" t="str">
            <v>QTY -</v>
          </cell>
          <cell r="F1818">
            <v>10</v>
          </cell>
          <cell r="G1818" t="str">
            <v>RMT</v>
          </cell>
        </row>
        <row r="1820">
          <cell r="A1820" t="str">
            <v>A</v>
          </cell>
          <cell r="B1820" t="str">
            <v xml:space="preserve">MATERIAL </v>
          </cell>
        </row>
        <row r="1822">
          <cell r="B1822" t="str">
            <v>Ceramic tiles</v>
          </cell>
          <cell r="C1822" t="str">
            <v>Rmt</v>
          </cell>
          <cell r="D1822">
            <v>10.5</v>
          </cell>
          <cell r="E1822">
            <v>550</v>
          </cell>
          <cell r="F1822">
            <v>5775</v>
          </cell>
        </row>
        <row r="1823">
          <cell r="B1823" t="str">
            <v xml:space="preserve">Cement </v>
          </cell>
          <cell r="C1823" t="str">
            <v>Bag</v>
          </cell>
          <cell r="D1823">
            <v>0.184</v>
          </cell>
          <cell r="E1823">
            <v>150</v>
          </cell>
          <cell r="F1823">
            <v>27.599999999999998</v>
          </cell>
        </row>
        <row r="1824">
          <cell r="B1824" t="str">
            <v xml:space="preserve">White Cement </v>
          </cell>
          <cell r="C1824" t="str">
            <v>Bag</v>
          </cell>
          <cell r="D1824">
            <v>0.157</v>
          </cell>
          <cell r="E1824">
            <v>650</v>
          </cell>
          <cell r="F1824">
            <v>102.05</v>
          </cell>
        </row>
        <row r="1825">
          <cell r="B1825" t="str">
            <v>Sand</v>
          </cell>
          <cell r="C1825" t="str">
            <v>Cum</v>
          </cell>
          <cell r="D1825">
            <v>3.3599999999999998E-2</v>
          </cell>
          <cell r="E1825">
            <v>325</v>
          </cell>
          <cell r="F1825">
            <v>10.92</v>
          </cell>
        </row>
        <row r="1826">
          <cell r="F1826">
            <v>5915.5700000000006</v>
          </cell>
          <cell r="G1826">
            <v>5915.5700000000006</v>
          </cell>
        </row>
        <row r="1828">
          <cell r="A1828" t="str">
            <v>B</v>
          </cell>
          <cell r="B1828" t="str">
            <v>LABOUR</v>
          </cell>
          <cell r="C1828" t="str">
            <v>Rmt</v>
          </cell>
          <cell r="D1828">
            <v>10</v>
          </cell>
          <cell r="E1828">
            <v>0</v>
          </cell>
          <cell r="F1828">
            <v>0</v>
          </cell>
          <cell r="G1828">
            <v>0</v>
          </cell>
        </row>
        <row r="1829">
          <cell r="G1829">
            <v>5915.5700000000006</v>
          </cell>
        </row>
        <row r="1831">
          <cell r="A1831" t="str">
            <v>C</v>
          </cell>
          <cell r="B1831" t="str">
            <v>Add for water &amp; electrical charges</v>
          </cell>
          <cell r="D1831">
            <v>5915.5700000000006</v>
          </cell>
          <cell r="E1831">
            <v>0.01</v>
          </cell>
          <cell r="F1831">
            <v>59.15570000000001</v>
          </cell>
          <cell r="G1831">
            <v>59.15570000000001</v>
          </cell>
        </row>
        <row r="1833">
          <cell r="A1833" t="str">
            <v>D</v>
          </cell>
          <cell r="B1833" t="str">
            <v>Add for tools and plants</v>
          </cell>
          <cell r="D1833">
            <v>5915.5700000000006</v>
          </cell>
          <cell r="E1833">
            <v>0.03</v>
          </cell>
          <cell r="F1833">
            <v>177.46710000000002</v>
          </cell>
          <cell r="G1833">
            <v>177.46710000000002</v>
          </cell>
        </row>
        <row r="1834">
          <cell r="G1834">
            <v>6152.1928000000007</v>
          </cell>
        </row>
        <row r="1836">
          <cell r="A1836" t="str">
            <v>E</v>
          </cell>
          <cell r="B1836" t="str">
            <v>Add contractor's profit</v>
          </cell>
          <cell r="D1836">
            <v>6152.1928000000007</v>
          </cell>
          <cell r="E1836">
            <v>0.15</v>
          </cell>
          <cell r="F1836">
            <v>922.82892000000004</v>
          </cell>
          <cell r="G1836">
            <v>922.82892000000004</v>
          </cell>
        </row>
        <row r="1837">
          <cell r="G1837">
            <v>7075.0217200000006</v>
          </cell>
        </row>
        <row r="1839">
          <cell r="B1839" t="str">
            <v>Rate per Rmt</v>
          </cell>
          <cell r="D1839">
            <v>7075.0217200000006</v>
          </cell>
          <cell r="E1839">
            <v>10</v>
          </cell>
          <cell r="F1839">
            <v>707.50217200000009</v>
          </cell>
          <cell r="G1839">
            <v>707.50217200000009</v>
          </cell>
        </row>
        <row r="1842">
          <cell r="A1842">
            <v>45</v>
          </cell>
          <cell r="B1842" t="str">
            <v>MARBLE TREAD (1500 X 300)</v>
          </cell>
          <cell r="E1842" t="str">
            <v>QTY -</v>
          </cell>
          <cell r="F1842">
            <v>1.5</v>
          </cell>
          <cell r="G1842" t="str">
            <v>RMT</v>
          </cell>
        </row>
        <row r="1844">
          <cell r="A1844" t="str">
            <v>A</v>
          </cell>
          <cell r="B1844" t="str">
            <v xml:space="preserve">MATERIAL </v>
          </cell>
        </row>
        <row r="1846">
          <cell r="B1846" t="str">
            <v>Marble</v>
          </cell>
          <cell r="C1846" t="str">
            <v>Rmt</v>
          </cell>
          <cell r="D1846">
            <v>1.65</v>
          </cell>
          <cell r="E1846">
            <v>241.875</v>
          </cell>
          <cell r="F1846">
            <v>399.09375</v>
          </cell>
        </row>
        <row r="1847">
          <cell r="B1847" t="str">
            <v>Cement  (for bedding)</v>
          </cell>
          <cell r="C1847" t="str">
            <v>Bag</v>
          </cell>
          <cell r="D1847">
            <v>6.4000000000000001E-2</v>
          </cell>
          <cell r="E1847">
            <v>150</v>
          </cell>
          <cell r="F1847">
            <v>9.6</v>
          </cell>
        </row>
        <row r="1848">
          <cell r="B1848" t="str">
            <v>White cement  (for slurry)</v>
          </cell>
          <cell r="C1848" t="str">
            <v>Bag</v>
          </cell>
          <cell r="D1848">
            <v>5.8999999999999997E-2</v>
          </cell>
          <cell r="E1848">
            <v>650</v>
          </cell>
          <cell r="F1848">
            <v>38.35</v>
          </cell>
        </row>
        <row r="1849">
          <cell r="B1849" t="str">
            <v>Sand</v>
          </cell>
          <cell r="C1849" t="str">
            <v>Cum</v>
          </cell>
          <cell r="D1849">
            <v>1.4E-2</v>
          </cell>
          <cell r="E1849">
            <v>325</v>
          </cell>
          <cell r="F1849">
            <v>4.55</v>
          </cell>
        </row>
        <row r="1850">
          <cell r="F1850">
            <v>451.59375000000006</v>
          </cell>
          <cell r="G1850">
            <v>451.59375000000006</v>
          </cell>
        </row>
        <row r="1852">
          <cell r="A1852" t="str">
            <v>B</v>
          </cell>
          <cell r="B1852" t="str">
            <v>LABOUR</v>
          </cell>
          <cell r="C1852" t="str">
            <v>Rmt</v>
          </cell>
          <cell r="D1852">
            <v>1.5</v>
          </cell>
          <cell r="E1852">
            <v>0</v>
          </cell>
          <cell r="F1852">
            <v>0</v>
          </cell>
          <cell r="G1852">
            <v>0</v>
          </cell>
        </row>
        <row r="1853">
          <cell r="G1853">
            <v>451.59375000000006</v>
          </cell>
        </row>
        <row r="1855">
          <cell r="A1855" t="str">
            <v>C</v>
          </cell>
          <cell r="B1855" t="str">
            <v>Add for water &amp; electrical charges</v>
          </cell>
          <cell r="D1855">
            <v>451.59375000000006</v>
          </cell>
          <cell r="E1855">
            <v>0.01</v>
          </cell>
          <cell r="F1855">
            <v>4.5159375000000006</v>
          </cell>
          <cell r="G1855">
            <v>4.5159375000000006</v>
          </cell>
        </row>
        <row r="1857">
          <cell r="A1857" t="str">
            <v>D</v>
          </cell>
          <cell r="B1857" t="str">
            <v>Add for tools and plants</v>
          </cell>
          <cell r="D1857">
            <v>451.59375000000006</v>
          </cell>
          <cell r="E1857">
            <v>0.03</v>
          </cell>
          <cell r="F1857">
            <v>13.547812500000001</v>
          </cell>
          <cell r="G1857">
            <v>13.547812500000001</v>
          </cell>
        </row>
        <row r="1858">
          <cell r="G1858">
            <v>469.65750000000008</v>
          </cell>
        </row>
        <row r="1860">
          <cell r="A1860" t="str">
            <v>E</v>
          </cell>
          <cell r="B1860" t="str">
            <v>Add contractor's profit</v>
          </cell>
          <cell r="D1860">
            <v>469.65750000000008</v>
          </cell>
          <cell r="E1860">
            <v>0.15</v>
          </cell>
          <cell r="F1860">
            <v>70.448625000000007</v>
          </cell>
          <cell r="G1860">
            <v>70.448625000000007</v>
          </cell>
        </row>
        <row r="1861">
          <cell r="G1861">
            <v>540.10612500000013</v>
          </cell>
        </row>
        <row r="1863">
          <cell r="B1863" t="str">
            <v>Rate per Rmt</v>
          </cell>
          <cell r="D1863">
            <v>540.10612500000013</v>
          </cell>
          <cell r="E1863">
            <v>1.5</v>
          </cell>
          <cell r="F1863">
            <v>360.07075000000009</v>
          </cell>
          <cell r="G1863">
            <v>360.07075000000009</v>
          </cell>
        </row>
        <row r="1866">
          <cell r="A1866">
            <v>46</v>
          </cell>
          <cell r="B1866" t="str">
            <v>MARBLE RISER (1500 X 150)</v>
          </cell>
          <cell r="E1866" t="str">
            <v>QTY -</v>
          </cell>
          <cell r="F1866">
            <v>1.5</v>
          </cell>
          <cell r="G1866" t="str">
            <v>RMT</v>
          </cell>
        </row>
        <row r="1868">
          <cell r="A1868" t="str">
            <v>A</v>
          </cell>
          <cell r="B1868" t="str">
            <v xml:space="preserve">MATERIAL </v>
          </cell>
        </row>
        <row r="1870">
          <cell r="B1870" t="str">
            <v>Marble</v>
          </cell>
          <cell r="C1870" t="str">
            <v>Rmt</v>
          </cell>
          <cell r="D1870">
            <v>1.65</v>
          </cell>
          <cell r="E1870">
            <v>241.875</v>
          </cell>
          <cell r="F1870">
            <v>399.09375</v>
          </cell>
        </row>
        <row r="1871">
          <cell r="B1871" t="str">
            <v>Cement for backing coat</v>
          </cell>
          <cell r="C1871" t="str">
            <v>Bag</v>
          </cell>
          <cell r="D1871">
            <v>2.8000000000000001E-2</v>
          </cell>
          <cell r="E1871">
            <v>150</v>
          </cell>
          <cell r="F1871">
            <v>4.2</v>
          </cell>
        </row>
        <row r="1872">
          <cell r="B1872" t="str">
            <v>White cement  (for slurry)</v>
          </cell>
          <cell r="C1872" t="str">
            <v>Bag</v>
          </cell>
          <cell r="D1872">
            <v>2.3599999999999999E-2</v>
          </cell>
          <cell r="E1872">
            <v>650</v>
          </cell>
          <cell r="F1872">
            <v>15.34</v>
          </cell>
        </row>
        <row r="1873">
          <cell r="B1873" t="str">
            <v>Sand</v>
          </cell>
          <cell r="C1873" t="str">
            <v>Cum</v>
          </cell>
          <cell r="D1873">
            <v>4.8999999999999998E-3</v>
          </cell>
          <cell r="E1873">
            <v>325</v>
          </cell>
          <cell r="F1873">
            <v>1.5925</v>
          </cell>
        </row>
        <row r="1874">
          <cell r="F1874">
            <v>420.22624999999994</v>
          </cell>
          <cell r="G1874">
            <v>420.22624999999994</v>
          </cell>
        </row>
        <row r="1876">
          <cell r="A1876" t="str">
            <v>B</v>
          </cell>
          <cell r="B1876" t="str">
            <v>LABOUR</v>
          </cell>
          <cell r="C1876" t="str">
            <v>Rmt</v>
          </cell>
          <cell r="D1876">
            <v>1.5</v>
          </cell>
          <cell r="E1876">
            <v>0</v>
          </cell>
          <cell r="F1876">
            <v>0</v>
          </cell>
          <cell r="G1876">
            <v>0</v>
          </cell>
        </row>
        <row r="1877">
          <cell r="G1877">
            <v>420.22624999999994</v>
          </cell>
        </row>
        <row r="1879">
          <cell r="A1879" t="str">
            <v>C</v>
          </cell>
          <cell r="B1879" t="str">
            <v>Add for water &amp; electrical charges</v>
          </cell>
          <cell r="D1879">
            <v>420.22624999999994</v>
          </cell>
          <cell r="E1879">
            <v>0.01</v>
          </cell>
          <cell r="F1879">
            <v>4.2022624999999998</v>
          </cell>
          <cell r="G1879">
            <v>4.2022624999999998</v>
          </cell>
        </row>
        <row r="1881">
          <cell r="A1881" t="str">
            <v>D</v>
          </cell>
          <cell r="B1881" t="str">
            <v>Add for tools and plants</v>
          </cell>
          <cell r="D1881">
            <v>420.22624999999994</v>
          </cell>
          <cell r="E1881">
            <v>0.03</v>
          </cell>
          <cell r="F1881">
            <v>12.606787499999998</v>
          </cell>
          <cell r="G1881">
            <v>12.606787499999998</v>
          </cell>
        </row>
        <row r="1882">
          <cell r="G1882">
            <v>437.03529999999995</v>
          </cell>
        </row>
        <row r="1884">
          <cell r="A1884" t="str">
            <v>E</v>
          </cell>
          <cell r="B1884" t="str">
            <v>Add contractor's profit</v>
          </cell>
          <cell r="D1884">
            <v>437.03529999999995</v>
          </cell>
          <cell r="E1884">
            <v>0.15</v>
          </cell>
          <cell r="F1884">
            <v>65.555294999999987</v>
          </cell>
          <cell r="G1884">
            <v>65.555294999999987</v>
          </cell>
        </row>
        <row r="1885">
          <cell r="G1885">
            <v>502.59059499999995</v>
          </cell>
        </row>
        <row r="1887">
          <cell r="B1887" t="str">
            <v>Rate per Rmt</v>
          </cell>
          <cell r="D1887">
            <v>502.59059499999995</v>
          </cell>
          <cell r="E1887">
            <v>1.5</v>
          </cell>
          <cell r="F1887">
            <v>335.06039666666663</v>
          </cell>
          <cell r="G1887">
            <v>335.06039666666663</v>
          </cell>
        </row>
        <row r="1913">
          <cell r="A1913">
            <v>47</v>
          </cell>
          <cell r="B1913" t="str">
            <v xml:space="preserve">TANDUR STONE TREAD </v>
          </cell>
          <cell r="E1913" t="str">
            <v>QTY -</v>
          </cell>
          <cell r="F1913">
            <v>10</v>
          </cell>
          <cell r="G1913" t="str">
            <v>RMT</v>
          </cell>
        </row>
        <row r="1915">
          <cell r="A1915" t="str">
            <v>A</v>
          </cell>
          <cell r="B1915" t="str">
            <v xml:space="preserve">MATERIAL </v>
          </cell>
        </row>
        <row r="1917">
          <cell r="B1917" t="str">
            <v xml:space="preserve">Tandur stone </v>
          </cell>
          <cell r="C1917" t="str">
            <v>Sqm</v>
          </cell>
          <cell r="D1917">
            <v>3.4499999999999997</v>
          </cell>
          <cell r="E1917">
            <v>45</v>
          </cell>
          <cell r="F1917">
            <v>155.25</v>
          </cell>
        </row>
        <row r="1918">
          <cell r="B1918" t="str">
            <v>Cement  (for bedding)</v>
          </cell>
          <cell r="C1918" t="str">
            <v>Bag</v>
          </cell>
          <cell r="D1918">
            <v>0.67</v>
          </cell>
          <cell r="E1918">
            <v>150</v>
          </cell>
          <cell r="F1918">
            <v>100.5</v>
          </cell>
        </row>
        <row r="1919">
          <cell r="B1919" t="str">
            <v>Sand</v>
          </cell>
          <cell r="C1919" t="str">
            <v>Cum</v>
          </cell>
          <cell r="D1919">
            <v>7.0000000000000007E-2</v>
          </cell>
          <cell r="E1919">
            <v>325</v>
          </cell>
          <cell r="F1919">
            <v>22.750000000000004</v>
          </cell>
        </row>
        <row r="1920">
          <cell r="B1920" t="str">
            <v>Joint filler (Grout)</v>
          </cell>
          <cell r="C1920" t="str">
            <v>Kg</v>
          </cell>
          <cell r="D1920">
            <v>0.1</v>
          </cell>
          <cell r="E1920">
            <v>50</v>
          </cell>
          <cell r="F1920">
            <v>5</v>
          </cell>
        </row>
        <row r="1921">
          <cell r="F1921">
            <v>283.5</v>
          </cell>
          <cell r="G1921">
            <v>283.5</v>
          </cell>
        </row>
        <row r="1923">
          <cell r="A1923" t="str">
            <v>B</v>
          </cell>
          <cell r="B1923" t="str">
            <v>LABOUR</v>
          </cell>
          <cell r="C1923" t="str">
            <v>Rmt</v>
          </cell>
          <cell r="D1923">
            <v>10</v>
          </cell>
          <cell r="E1923">
            <v>8</v>
          </cell>
          <cell r="F1923">
            <v>80</v>
          </cell>
          <cell r="G1923">
            <v>80</v>
          </cell>
        </row>
        <row r="1924">
          <cell r="G1924">
            <v>363.5</v>
          </cell>
        </row>
        <row r="1926">
          <cell r="A1926" t="str">
            <v>C</v>
          </cell>
          <cell r="B1926" t="str">
            <v>Add for water &amp; electrical charges</v>
          </cell>
          <cell r="D1926">
            <v>363.5</v>
          </cell>
          <cell r="E1926">
            <v>0.01</v>
          </cell>
          <cell r="F1926">
            <v>3.6350000000000002</v>
          </cell>
          <cell r="G1926">
            <v>3.6350000000000002</v>
          </cell>
        </row>
        <row r="1928">
          <cell r="A1928" t="str">
            <v>D</v>
          </cell>
          <cell r="B1928" t="str">
            <v>Add for tools and plants</v>
          </cell>
          <cell r="D1928">
            <v>363.5</v>
          </cell>
          <cell r="E1928">
            <v>0.03</v>
          </cell>
          <cell r="F1928">
            <v>10.904999999999999</v>
          </cell>
          <cell r="G1928">
            <v>10.904999999999999</v>
          </cell>
        </row>
        <row r="1929">
          <cell r="G1929">
            <v>378.03999999999996</v>
          </cell>
        </row>
        <row r="1931">
          <cell r="A1931" t="str">
            <v>E</v>
          </cell>
          <cell r="B1931" t="str">
            <v>Add contractor's profit</v>
          </cell>
          <cell r="D1931">
            <v>378.03999999999996</v>
          </cell>
          <cell r="E1931">
            <v>0.15</v>
          </cell>
          <cell r="F1931">
            <v>56.705999999999996</v>
          </cell>
          <cell r="G1931">
            <v>56.705999999999996</v>
          </cell>
        </row>
        <row r="1932">
          <cell r="G1932">
            <v>434.74599999999998</v>
          </cell>
        </row>
        <row r="1934">
          <cell r="A1934" t="str">
            <v>F</v>
          </cell>
          <cell r="B1934" t="str">
            <v xml:space="preserve">WCT </v>
          </cell>
          <cell r="D1934">
            <v>434.74599999999998</v>
          </cell>
          <cell r="E1934">
            <v>0.04</v>
          </cell>
          <cell r="F1934">
            <v>17.38984</v>
          </cell>
          <cell r="G1934">
            <v>17.38984</v>
          </cell>
        </row>
        <row r="1935">
          <cell r="G1935">
            <v>452.13583999999997</v>
          </cell>
        </row>
        <row r="1937">
          <cell r="B1937" t="str">
            <v>Rate per Rmt</v>
          </cell>
          <cell r="D1937">
            <v>452.13583999999997</v>
          </cell>
          <cell r="E1937">
            <v>10</v>
          </cell>
          <cell r="F1937">
            <v>45.213583999999997</v>
          </cell>
          <cell r="G1937">
            <v>46</v>
          </cell>
        </row>
        <row r="1940">
          <cell r="A1940">
            <v>48</v>
          </cell>
          <cell r="B1940" t="str">
            <v>KOTA STONE RISER (1500 X 150)</v>
          </cell>
          <cell r="E1940" t="str">
            <v>QTY -</v>
          </cell>
          <cell r="F1940">
            <v>1.5</v>
          </cell>
          <cell r="G1940" t="str">
            <v>RMT</v>
          </cell>
        </row>
        <row r="1942">
          <cell r="A1942" t="str">
            <v>A</v>
          </cell>
          <cell r="B1942" t="str">
            <v xml:space="preserve">MATERIAL </v>
          </cell>
        </row>
        <row r="1944">
          <cell r="B1944" t="str">
            <v>Kota stone</v>
          </cell>
          <cell r="C1944" t="str">
            <v>Rmt</v>
          </cell>
          <cell r="D1944">
            <v>1.65</v>
          </cell>
          <cell r="E1944">
            <v>33.974999999999994</v>
          </cell>
          <cell r="F1944">
            <v>56.058749999999989</v>
          </cell>
        </row>
        <row r="1945">
          <cell r="B1945" t="str">
            <v>Cement for backing coat</v>
          </cell>
          <cell r="C1945" t="str">
            <v>Bag</v>
          </cell>
          <cell r="D1945">
            <v>2.8000000000000001E-2</v>
          </cell>
          <cell r="E1945">
            <v>150</v>
          </cell>
          <cell r="F1945">
            <v>4.2</v>
          </cell>
        </row>
        <row r="1946">
          <cell r="B1946" t="str">
            <v>Cement  (for slurry)</v>
          </cell>
          <cell r="C1946" t="str">
            <v>Bag</v>
          </cell>
          <cell r="D1946">
            <v>2.3599999999999999E-2</v>
          </cell>
          <cell r="E1946">
            <v>150</v>
          </cell>
          <cell r="F1946">
            <v>3.54</v>
          </cell>
        </row>
        <row r="1947">
          <cell r="B1947" t="str">
            <v>Sand</v>
          </cell>
          <cell r="C1947" t="str">
            <v>Cum</v>
          </cell>
          <cell r="D1947">
            <v>4.8999999999999998E-3</v>
          </cell>
          <cell r="E1947">
            <v>325</v>
          </cell>
          <cell r="F1947">
            <v>1.5925</v>
          </cell>
        </row>
        <row r="1948">
          <cell r="F1948">
            <v>65.391249999999985</v>
          </cell>
          <cell r="G1948">
            <v>65.391249999999985</v>
          </cell>
        </row>
        <row r="1950">
          <cell r="A1950" t="str">
            <v>B</v>
          </cell>
          <cell r="B1950" t="str">
            <v>LABOUR</v>
          </cell>
          <cell r="C1950" t="str">
            <v>Rmt</v>
          </cell>
          <cell r="D1950">
            <v>1.5</v>
          </cell>
          <cell r="E1950">
            <v>0</v>
          </cell>
          <cell r="F1950">
            <v>0</v>
          </cell>
          <cell r="G1950">
            <v>0</v>
          </cell>
        </row>
        <row r="1951">
          <cell r="G1951">
            <v>65.391249999999985</v>
          </cell>
        </row>
        <row r="1953">
          <cell r="A1953" t="str">
            <v>C</v>
          </cell>
          <cell r="B1953" t="str">
            <v>Add for water &amp; electrical charges</v>
          </cell>
          <cell r="D1953">
            <v>65.391249999999985</v>
          </cell>
          <cell r="E1953">
            <v>0.01</v>
          </cell>
          <cell r="F1953">
            <v>0.6539124999999999</v>
          </cell>
          <cell r="G1953">
            <v>0.6539124999999999</v>
          </cell>
        </row>
        <row r="1955">
          <cell r="A1955" t="str">
            <v>D</v>
          </cell>
          <cell r="B1955" t="str">
            <v>Add for tools and plants</v>
          </cell>
          <cell r="D1955">
            <v>65.391249999999985</v>
          </cell>
          <cell r="E1955">
            <v>0.03</v>
          </cell>
          <cell r="F1955">
            <v>1.9617374999999995</v>
          </cell>
          <cell r="G1955">
            <v>1.9617374999999995</v>
          </cell>
        </row>
        <row r="1956">
          <cell r="G1956">
            <v>68.006899999999987</v>
          </cell>
        </row>
        <row r="1958">
          <cell r="A1958" t="str">
            <v>E</v>
          </cell>
          <cell r="B1958" t="str">
            <v>Add contractor's profit</v>
          </cell>
          <cell r="D1958">
            <v>68.006899999999987</v>
          </cell>
          <cell r="E1958">
            <v>0.15</v>
          </cell>
          <cell r="F1958">
            <v>10.201034999999997</v>
          </cell>
          <cell r="G1958">
            <v>10.201034999999997</v>
          </cell>
        </row>
        <row r="1959">
          <cell r="G1959">
            <v>78.207934999999992</v>
          </cell>
        </row>
        <row r="1961">
          <cell r="B1961" t="str">
            <v>Rate per Rmt</v>
          </cell>
          <cell r="D1961">
            <v>78.207934999999992</v>
          </cell>
          <cell r="E1961">
            <v>1.5</v>
          </cell>
          <cell r="F1961">
            <v>52.138623333333328</v>
          </cell>
          <cell r="G1961">
            <v>52.138623333333328</v>
          </cell>
        </row>
        <row r="1964">
          <cell r="A1964">
            <v>49</v>
          </cell>
          <cell r="B1964" t="str">
            <v>MARBLE WINDOW SILL 350MM WIDE</v>
          </cell>
          <cell r="E1964" t="str">
            <v>QTY -</v>
          </cell>
          <cell r="F1964">
            <v>10</v>
          </cell>
          <cell r="G1964" t="str">
            <v>RMT</v>
          </cell>
        </row>
        <row r="1966">
          <cell r="A1966" t="str">
            <v>A</v>
          </cell>
          <cell r="B1966" t="str">
            <v xml:space="preserve">MATERIAL </v>
          </cell>
        </row>
        <row r="1968">
          <cell r="B1968" t="str">
            <v>Marble</v>
          </cell>
          <cell r="C1968" t="str">
            <v>Rmt</v>
          </cell>
          <cell r="D1968">
            <v>11</v>
          </cell>
          <cell r="E1968">
            <v>564.375</v>
          </cell>
          <cell r="F1968">
            <v>6208.125</v>
          </cell>
        </row>
        <row r="1969">
          <cell r="B1969" t="str">
            <v>Cement  (for bedding)</v>
          </cell>
          <cell r="C1969" t="str">
            <v>Bag</v>
          </cell>
          <cell r="D1969">
            <v>0.159</v>
          </cell>
          <cell r="E1969">
            <v>150</v>
          </cell>
          <cell r="F1969">
            <v>23.85</v>
          </cell>
        </row>
        <row r="1970">
          <cell r="B1970" t="str">
            <v>White cement  (for slurry)</v>
          </cell>
          <cell r="C1970" t="str">
            <v>Bag</v>
          </cell>
          <cell r="D1970">
            <v>0.3</v>
          </cell>
          <cell r="E1970">
            <v>650</v>
          </cell>
          <cell r="F1970">
            <v>195</v>
          </cell>
        </row>
        <row r="1971">
          <cell r="B1971" t="str">
            <v>Sand</v>
          </cell>
          <cell r="C1971" t="str">
            <v>Cum</v>
          </cell>
          <cell r="D1971">
            <v>3.5000000000000003E-2</v>
          </cell>
          <cell r="E1971">
            <v>325</v>
          </cell>
          <cell r="F1971">
            <v>11.375000000000002</v>
          </cell>
        </row>
        <row r="1972">
          <cell r="F1972">
            <v>6438.35</v>
          </cell>
          <cell r="G1972">
            <v>6438.35</v>
          </cell>
        </row>
        <row r="1974">
          <cell r="A1974" t="str">
            <v>B</v>
          </cell>
          <cell r="B1974" t="str">
            <v>LABOUR</v>
          </cell>
          <cell r="C1974" t="str">
            <v>Rmt</v>
          </cell>
          <cell r="D1974">
            <v>10</v>
          </cell>
          <cell r="E1974">
            <v>0</v>
          </cell>
          <cell r="F1974">
            <v>0</v>
          </cell>
          <cell r="G1974">
            <v>0</v>
          </cell>
        </row>
        <row r="1975">
          <cell r="G1975">
            <v>6438.35</v>
          </cell>
        </row>
        <row r="1977">
          <cell r="A1977" t="str">
            <v>C</v>
          </cell>
          <cell r="B1977" t="str">
            <v>Add for water &amp; electrical charges</v>
          </cell>
          <cell r="D1977">
            <v>6438.35</v>
          </cell>
          <cell r="E1977">
            <v>0.01</v>
          </cell>
          <cell r="F1977">
            <v>64.383499999999998</v>
          </cell>
          <cell r="G1977">
            <v>64.383499999999998</v>
          </cell>
        </row>
        <row r="1979">
          <cell r="A1979" t="str">
            <v>D</v>
          </cell>
          <cell r="B1979" t="str">
            <v>Add for tools and plants</v>
          </cell>
          <cell r="D1979">
            <v>6438.35</v>
          </cell>
          <cell r="E1979">
            <v>0.03</v>
          </cell>
          <cell r="F1979">
            <v>193.15049999999999</v>
          </cell>
          <cell r="G1979">
            <v>193.15049999999999</v>
          </cell>
        </row>
        <row r="1980">
          <cell r="G1980">
            <v>6695.884</v>
          </cell>
        </row>
        <row r="1982">
          <cell r="A1982" t="str">
            <v>E</v>
          </cell>
          <cell r="B1982" t="str">
            <v>Add contractor's profit</v>
          </cell>
          <cell r="D1982">
            <v>6695.884</v>
          </cell>
          <cell r="E1982">
            <v>0.15</v>
          </cell>
          <cell r="F1982">
            <v>1004.3825999999999</v>
          </cell>
          <cell r="G1982">
            <v>1004.3825999999999</v>
          </cell>
        </row>
        <row r="1983">
          <cell r="G1983">
            <v>7700.2665999999999</v>
          </cell>
        </row>
        <row r="1985">
          <cell r="B1985" t="str">
            <v>Rate per Rmt</v>
          </cell>
          <cell r="D1985">
            <v>7700.2665999999999</v>
          </cell>
          <cell r="E1985">
            <v>10</v>
          </cell>
          <cell r="F1985">
            <v>770.02665999999999</v>
          </cell>
          <cell r="G1985">
            <v>770.02665999999999</v>
          </cell>
        </row>
        <row r="1988">
          <cell r="A1988">
            <v>50</v>
          </cell>
          <cell r="B1988" t="str">
            <v>KOTA STONE WINDOW SILL 350MM WIDE</v>
          </cell>
          <cell r="E1988" t="str">
            <v>QTY -</v>
          </cell>
          <cell r="F1988">
            <v>10</v>
          </cell>
          <cell r="G1988" t="str">
            <v>RMT</v>
          </cell>
        </row>
        <row r="1990">
          <cell r="A1990" t="str">
            <v>A</v>
          </cell>
          <cell r="B1990" t="str">
            <v xml:space="preserve">MATERIAL </v>
          </cell>
        </row>
        <row r="1992">
          <cell r="B1992" t="str">
            <v>Kota stone</v>
          </cell>
          <cell r="C1992" t="str">
            <v>Rmt</v>
          </cell>
          <cell r="D1992">
            <v>11</v>
          </cell>
          <cell r="E1992">
            <v>79.274999999999991</v>
          </cell>
          <cell r="F1992">
            <v>872.02499999999986</v>
          </cell>
        </row>
        <row r="1993">
          <cell r="B1993" t="str">
            <v>Cement  (for bedding)</v>
          </cell>
          <cell r="C1993" t="str">
            <v>Bag</v>
          </cell>
          <cell r="D1993">
            <v>0.159</v>
          </cell>
          <cell r="E1993">
            <v>150</v>
          </cell>
          <cell r="F1993">
            <v>23.85</v>
          </cell>
        </row>
        <row r="1994">
          <cell r="B1994" t="str">
            <v>Cement  (for slurry)</v>
          </cell>
          <cell r="C1994" t="str">
            <v>Bag</v>
          </cell>
          <cell r="D1994">
            <v>0.3</v>
          </cell>
          <cell r="E1994">
            <v>150</v>
          </cell>
          <cell r="F1994">
            <v>45</v>
          </cell>
        </row>
        <row r="1995">
          <cell r="B1995" t="str">
            <v>Sand</v>
          </cell>
          <cell r="C1995" t="str">
            <v>Cum</v>
          </cell>
          <cell r="D1995">
            <v>3.5000000000000003E-2</v>
          </cell>
          <cell r="E1995">
            <v>325</v>
          </cell>
          <cell r="F1995">
            <v>11.375000000000002</v>
          </cell>
        </row>
        <row r="1996">
          <cell r="F1996">
            <v>952.24999999999989</v>
          </cell>
          <cell r="G1996">
            <v>952.24999999999989</v>
          </cell>
        </row>
        <row r="1998">
          <cell r="A1998" t="str">
            <v>B</v>
          </cell>
          <cell r="B1998" t="str">
            <v>LABOUR</v>
          </cell>
          <cell r="C1998" t="str">
            <v>Rmt</v>
          </cell>
          <cell r="D1998">
            <v>10</v>
          </cell>
          <cell r="E1998">
            <v>0</v>
          </cell>
          <cell r="F1998">
            <v>0</v>
          </cell>
          <cell r="G1998">
            <v>0</v>
          </cell>
        </row>
        <row r="1999">
          <cell r="G1999">
            <v>952.24999999999989</v>
          </cell>
        </row>
        <row r="2001">
          <cell r="A2001" t="str">
            <v>C</v>
          </cell>
          <cell r="B2001" t="str">
            <v>Add for water &amp; electrical charges</v>
          </cell>
          <cell r="D2001">
            <v>952.24999999999989</v>
          </cell>
          <cell r="E2001">
            <v>0.01</v>
          </cell>
          <cell r="F2001">
            <v>9.5224999999999991</v>
          </cell>
          <cell r="G2001">
            <v>9.5224999999999991</v>
          </cell>
        </row>
        <row r="2003">
          <cell r="A2003" t="str">
            <v>D</v>
          </cell>
          <cell r="B2003" t="str">
            <v>Add for tools and plants</v>
          </cell>
          <cell r="D2003">
            <v>952.24999999999989</v>
          </cell>
          <cell r="E2003">
            <v>0.03</v>
          </cell>
          <cell r="F2003">
            <v>28.567499999999995</v>
          </cell>
          <cell r="G2003">
            <v>28.567499999999995</v>
          </cell>
        </row>
        <row r="2004">
          <cell r="G2004">
            <v>990.33999999999992</v>
          </cell>
        </row>
        <row r="2006">
          <cell r="A2006" t="str">
            <v>E</v>
          </cell>
          <cell r="B2006" t="str">
            <v>Add contractor's profit</v>
          </cell>
          <cell r="D2006">
            <v>990.33999999999992</v>
          </cell>
          <cell r="E2006">
            <v>0.15</v>
          </cell>
          <cell r="F2006">
            <v>148.55099999999999</v>
          </cell>
          <cell r="G2006">
            <v>148.55099999999999</v>
          </cell>
        </row>
        <row r="2007">
          <cell r="G2007">
            <v>1138.8909999999998</v>
          </cell>
        </row>
        <row r="2009">
          <cell r="B2009" t="str">
            <v>Rate per Rmt</v>
          </cell>
          <cell r="D2009">
            <v>1138.8909999999998</v>
          </cell>
          <cell r="E2009">
            <v>10</v>
          </cell>
          <cell r="F2009">
            <v>113.88909999999998</v>
          </cell>
          <cell r="G2009">
            <v>113.88909999999998</v>
          </cell>
        </row>
        <row r="2012">
          <cell r="A2012">
            <v>51</v>
          </cell>
          <cell r="B2012" t="str">
            <v xml:space="preserve">I P S FLOORING 50MM THK WITH IRONITE  (1:2:4) </v>
          </cell>
          <cell r="E2012" t="str">
            <v>QTY -</v>
          </cell>
          <cell r="F2012">
            <v>10</v>
          </cell>
          <cell r="G2012" t="str">
            <v>SQM</v>
          </cell>
        </row>
        <row r="2014">
          <cell r="A2014" t="str">
            <v>A</v>
          </cell>
          <cell r="B2014" t="str">
            <v xml:space="preserve">MATERIAL </v>
          </cell>
        </row>
        <row r="2016">
          <cell r="B2016" t="str">
            <v xml:space="preserve">Cement </v>
          </cell>
          <cell r="C2016" t="str">
            <v>Bag</v>
          </cell>
          <cell r="D2016">
            <v>4.4530000000000003</v>
          </cell>
          <cell r="E2016">
            <v>150</v>
          </cell>
          <cell r="F2016">
            <v>667.95</v>
          </cell>
        </row>
        <row r="2017">
          <cell r="B2017" t="str">
            <v>Sand</v>
          </cell>
          <cell r="C2017" t="str">
            <v>Cum</v>
          </cell>
          <cell r="D2017">
            <v>0.23</v>
          </cell>
          <cell r="E2017">
            <v>325</v>
          </cell>
          <cell r="F2017">
            <v>74.75</v>
          </cell>
        </row>
        <row r="2018">
          <cell r="B2018" t="str">
            <v>Aggregate</v>
          </cell>
          <cell r="C2018" t="str">
            <v>Cum</v>
          </cell>
          <cell r="D2018">
            <v>0.45</v>
          </cell>
          <cell r="E2018">
            <v>500</v>
          </cell>
          <cell r="F2018">
            <v>225</v>
          </cell>
        </row>
        <row r="2019">
          <cell r="B2019" t="str">
            <v>Glass 3mm thk</v>
          </cell>
          <cell r="C2019" t="str">
            <v>Rmt</v>
          </cell>
          <cell r="D2019">
            <v>15</v>
          </cell>
          <cell r="E2019">
            <v>10</v>
          </cell>
          <cell r="F2019">
            <v>150</v>
          </cell>
        </row>
        <row r="2020">
          <cell r="F2020">
            <v>1117.7</v>
          </cell>
          <cell r="G2020">
            <v>1117.7</v>
          </cell>
        </row>
        <row r="2022">
          <cell r="A2022" t="str">
            <v>B</v>
          </cell>
          <cell r="B2022" t="str">
            <v>LABOUR</v>
          </cell>
          <cell r="C2022" t="str">
            <v>SQM</v>
          </cell>
          <cell r="D2022">
            <v>10</v>
          </cell>
          <cell r="E2022">
            <v>35</v>
          </cell>
          <cell r="F2022">
            <v>350</v>
          </cell>
          <cell r="G2022">
            <v>350</v>
          </cell>
        </row>
        <row r="2023">
          <cell r="G2023">
            <v>1467.7</v>
          </cell>
        </row>
        <row r="2025">
          <cell r="A2025" t="str">
            <v>C</v>
          </cell>
          <cell r="B2025" t="str">
            <v>Add for water &amp; electrical charges</v>
          </cell>
          <cell r="D2025">
            <v>1467.7</v>
          </cell>
          <cell r="E2025">
            <v>0.01</v>
          </cell>
          <cell r="F2025">
            <v>14.677000000000001</v>
          </cell>
          <cell r="G2025">
            <v>14.677000000000001</v>
          </cell>
        </row>
        <row r="2027">
          <cell r="A2027" t="str">
            <v>D</v>
          </cell>
          <cell r="B2027" t="str">
            <v>Add for tools and plants</v>
          </cell>
          <cell r="D2027">
            <v>1467.7</v>
          </cell>
          <cell r="E2027">
            <v>0.03</v>
          </cell>
          <cell r="F2027">
            <v>44.030999999999999</v>
          </cell>
          <cell r="G2027">
            <v>44.030999999999999</v>
          </cell>
        </row>
        <row r="2028">
          <cell r="G2028">
            <v>1526.4079999999999</v>
          </cell>
        </row>
        <row r="2030">
          <cell r="A2030" t="str">
            <v>E</v>
          </cell>
          <cell r="B2030" t="str">
            <v>Add contractor's profit</v>
          </cell>
          <cell r="D2030">
            <v>1526.4079999999999</v>
          </cell>
          <cell r="E2030">
            <v>0.15</v>
          </cell>
          <cell r="F2030">
            <v>228.96119999999999</v>
          </cell>
          <cell r="G2030">
            <v>228.96119999999999</v>
          </cell>
        </row>
        <row r="2031">
          <cell r="G2031">
            <v>1755.3691999999999</v>
          </cell>
        </row>
        <row r="2033">
          <cell r="A2033" t="str">
            <v>F</v>
          </cell>
          <cell r="B2033" t="str">
            <v xml:space="preserve">WCT </v>
          </cell>
          <cell r="D2033">
            <v>1755.3691999999999</v>
          </cell>
          <cell r="E2033">
            <v>0.04</v>
          </cell>
          <cell r="F2033">
            <v>70.214767999999992</v>
          </cell>
          <cell r="G2033">
            <v>70.214767999999992</v>
          </cell>
        </row>
        <row r="2034">
          <cell r="G2034">
            <v>1825.5839679999999</v>
          </cell>
        </row>
        <row r="2036">
          <cell r="B2036" t="str">
            <v>Rate per Sqm</v>
          </cell>
          <cell r="D2036">
            <v>1825.5839679999999</v>
          </cell>
          <cell r="E2036">
            <v>10</v>
          </cell>
          <cell r="F2036">
            <v>182.5583968</v>
          </cell>
          <cell r="G2036">
            <v>183</v>
          </cell>
        </row>
        <row r="2039">
          <cell r="A2039">
            <v>52</v>
          </cell>
          <cell r="B2039" t="str">
            <v>IPS (1:2:4)</v>
          </cell>
          <cell r="E2039" t="str">
            <v>QTY -</v>
          </cell>
          <cell r="F2039">
            <v>10</v>
          </cell>
          <cell r="G2039" t="str">
            <v>SQM</v>
          </cell>
        </row>
        <row r="2041">
          <cell r="A2041" t="str">
            <v>A</v>
          </cell>
          <cell r="B2041" t="str">
            <v xml:space="preserve">MATERIAL </v>
          </cell>
        </row>
        <row r="2043">
          <cell r="B2043" t="str">
            <v xml:space="preserve">Cement </v>
          </cell>
          <cell r="C2043" t="str">
            <v>Bag</v>
          </cell>
          <cell r="D2043">
            <v>3.6850000000000001</v>
          </cell>
          <cell r="E2043">
            <v>150</v>
          </cell>
          <cell r="F2043">
            <v>552.75</v>
          </cell>
        </row>
        <row r="2044">
          <cell r="B2044" t="str">
            <v>Sand</v>
          </cell>
          <cell r="C2044" t="str">
            <v>Cum</v>
          </cell>
          <cell r="D2044">
            <v>0.30299999999999999</v>
          </cell>
          <cell r="E2044">
            <v>325</v>
          </cell>
          <cell r="F2044">
            <v>98.474999999999994</v>
          </cell>
        </row>
        <row r="2045">
          <cell r="B2045" t="str">
            <v>Aggregate</v>
          </cell>
          <cell r="C2045" t="str">
            <v>Cum</v>
          </cell>
          <cell r="D2045">
            <v>0.435</v>
          </cell>
          <cell r="E2045">
            <v>500</v>
          </cell>
          <cell r="F2045">
            <v>217.5</v>
          </cell>
        </row>
        <row r="2046">
          <cell r="F2046">
            <v>868.72500000000002</v>
          </cell>
          <cell r="G2046">
            <v>868.72500000000002</v>
          </cell>
        </row>
        <row r="2048">
          <cell r="A2048" t="str">
            <v>B</v>
          </cell>
          <cell r="B2048" t="str">
            <v>LABOUR</v>
          </cell>
          <cell r="C2048" t="str">
            <v>SQM</v>
          </cell>
          <cell r="D2048">
            <v>10</v>
          </cell>
          <cell r="E2048">
            <v>0</v>
          </cell>
          <cell r="F2048">
            <v>0</v>
          </cell>
          <cell r="G2048">
            <v>0</v>
          </cell>
        </row>
        <row r="2049">
          <cell r="G2049">
            <v>868.72500000000002</v>
          </cell>
        </row>
        <row r="2051">
          <cell r="A2051" t="str">
            <v>C</v>
          </cell>
          <cell r="B2051" t="str">
            <v>Add for water &amp; electrical charges</v>
          </cell>
          <cell r="D2051">
            <v>868.72500000000002</v>
          </cell>
          <cell r="E2051">
            <v>0.01</v>
          </cell>
          <cell r="F2051">
            <v>8.6872500000000006</v>
          </cell>
          <cell r="G2051">
            <v>8.6872500000000006</v>
          </cell>
        </row>
        <row r="2053">
          <cell r="A2053" t="str">
            <v>D</v>
          </cell>
          <cell r="B2053" t="str">
            <v>Add for tools and plants</v>
          </cell>
          <cell r="D2053">
            <v>868.72500000000002</v>
          </cell>
          <cell r="E2053">
            <v>0.03</v>
          </cell>
          <cell r="F2053">
            <v>26.06175</v>
          </cell>
          <cell r="G2053">
            <v>26.06175</v>
          </cell>
        </row>
        <row r="2054">
          <cell r="G2054">
            <v>903.47399999999993</v>
          </cell>
        </row>
        <row r="2056">
          <cell r="A2056" t="str">
            <v>E</v>
          </cell>
          <cell r="B2056" t="str">
            <v>Add contractor's profit</v>
          </cell>
          <cell r="D2056">
            <v>903.47399999999993</v>
          </cell>
          <cell r="E2056">
            <v>0.15</v>
          </cell>
          <cell r="F2056">
            <v>135.52109999999999</v>
          </cell>
          <cell r="G2056">
            <v>135.52109999999999</v>
          </cell>
        </row>
        <row r="2057">
          <cell r="G2057">
            <v>1038.9950999999999</v>
          </cell>
        </row>
        <row r="2059">
          <cell r="B2059" t="str">
            <v>Rate per Sqm</v>
          </cell>
          <cell r="D2059">
            <v>1038.9950999999999</v>
          </cell>
          <cell r="E2059">
            <v>10</v>
          </cell>
          <cell r="F2059">
            <v>103.89950999999999</v>
          </cell>
          <cell r="G2059">
            <v>103.89950999999999</v>
          </cell>
        </row>
        <row r="2062">
          <cell r="A2062">
            <v>53</v>
          </cell>
          <cell r="B2062" t="str">
            <v>MARBLE MOSAIC TILES FLOORING</v>
          </cell>
          <cell r="E2062" t="str">
            <v>QTY -</v>
          </cell>
          <cell r="F2062">
            <v>10</v>
          </cell>
          <cell r="G2062" t="str">
            <v>SQM</v>
          </cell>
        </row>
        <row r="2063">
          <cell r="B2063" t="str">
            <v>(BEDDED ON LIME MORTAR)</v>
          </cell>
        </row>
        <row r="2065">
          <cell r="A2065" t="str">
            <v>A</v>
          </cell>
          <cell r="B2065" t="str">
            <v xml:space="preserve">MATERIAL </v>
          </cell>
        </row>
        <row r="2067">
          <cell r="B2067" t="str">
            <v>Marble Mosaic tile</v>
          </cell>
          <cell r="C2067" t="str">
            <v>Sqm</v>
          </cell>
          <cell r="D2067">
            <v>10.5</v>
          </cell>
          <cell r="E2067">
            <v>1075</v>
          </cell>
          <cell r="F2067">
            <v>11287.5</v>
          </cell>
        </row>
        <row r="2068">
          <cell r="B2068" t="str">
            <v xml:space="preserve">Cement </v>
          </cell>
          <cell r="C2068" t="str">
            <v>Bag</v>
          </cell>
          <cell r="D2068">
            <v>1.3</v>
          </cell>
          <cell r="E2068">
            <v>150</v>
          </cell>
          <cell r="F2068">
            <v>195</v>
          </cell>
        </row>
        <row r="2069">
          <cell r="B2069" t="str">
            <v xml:space="preserve">White Cement </v>
          </cell>
          <cell r="C2069" t="str">
            <v>Bag</v>
          </cell>
          <cell r="D2069">
            <v>2.53E-2</v>
          </cell>
          <cell r="E2069">
            <v>150</v>
          </cell>
          <cell r="F2069">
            <v>3.7949999999999999</v>
          </cell>
        </row>
        <row r="2070">
          <cell r="B2070" t="str">
            <v>Lime</v>
          </cell>
          <cell r="C2070" t="str">
            <v>Kg</v>
          </cell>
          <cell r="D2070">
            <v>90.88</v>
          </cell>
          <cell r="E2070">
            <v>650</v>
          </cell>
          <cell r="F2070">
            <v>59072</v>
          </cell>
        </row>
        <row r="2071">
          <cell r="B2071" t="str">
            <v>Sand</v>
          </cell>
          <cell r="C2071" t="str">
            <v>Cum</v>
          </cell>
          <cell r="D2071">
            <v>0.28499999999999998</v>
          </cell>
          <cell r="E2071">
            <v>325</v>
          </cell>
          <cell r="F2071">
            <v>92.624999999999986</v>
          </cell>
        </row>
        <row r="2072">
          <cell r="B2072" t="str">
            <v>Quartz</v>
          </cell>
          <cell r="C2072" t="str">
            <v>Cum</v>
          </cell>
          <cell r="D2072">
            <v>4.5999999999999999E-3</v>
          </cell>
          <cell r="E2072">
            <v>0</v>
          </cell>
          <cell r="F2072">
            <v>0</v>
          </cell>
        </row>
        <row r="2073">
          <cell r="F2073">
            <v>70650.92</v>
          </cell>
          <cell r="G2073">
            <v>70650.92</v>
          </cell>
        </row>
        <row r="2075">
          <cell r="A2075" t="str">
            <v>B</v>
          </cell>
          <cell r="B2075" t="str">
            <v>LABOUR</v>
          </cell>
          <cell r="C2075" t="str">
            <v>Sqm</v>
          </cell>
          <cell r="D2075">
            <v>10</v>
          </cell>
          <cell r="E2075">
            <v>0</v>
          </cell>
          <cell r="F2075">
            <v>0</v>
          </cell>
          <cell r="G2075">
            <v>0</v>
          </cell>
        </row>
        <row r="2076">
          <cell r="G2076">
            <v>70650.92</v>
          </cell>
        </row>
        <row r="2078">
          <cell r="A2078" t="str">
            <v>C</v>
          </cell>
          <cell r="B2078" t="str">
            <v>Add for water &amp; electrical charges</v>
          </cell>
          <cell r="D2078">
            <v>70650.92</v>
          </cell>
          <cell r="E2078">
            <v>0.01</v>
          </cell>
          <cell r="F2078">
            <v>706.50919999999996</v>
          </cell>
          <cell r="G2078">
            <v>706.50919999999996</v>
          </cell>
        </row>
        <row r="2080">
          <cell r="A2080" t="str">
            <v>D</v>
          </cell>
          <cell r="B2080" t="str">
            <v>Add for tools and plants</v>
          </cell>
          <cell r="D2080">
            <v>70650.92</v>
          </cell>
          <cell r="E2080">
            <v>0.03</v>
          </cell>
          <cell r="F2080">
            <v>2119.5275999999999</v>
          </cell>
          <cell r="G2080">
            <v>2119.5275999999999</v>
          </cell>
        </row>
        <row r="2081">
          <cell r="G2081">
            <v>73476.9568</v>
          </cell>
        </row>
        <row r="2083">
          <cell r="A2083" t="str">
            <v>E</v>
          </cell>
          <cell r="B2083" t="str">
            <v>Add contractor's profit</v>
          </cell>
          <cell r="D2083">
            <v>73476.9568</v>
          </cell>
          <cell r="E2083">
            <v>0.15</v>
          </cell>
          <cell r="F2083">
            <v>11021.543519999999</v>
          </cell>
          <cell r="G2083">
            <v>11021.543519999999</v>
          </cell>
        </row>
        <row r="2084">
          <cell r="G2084">
            <v>84498.500319999992</v>
          </cell>
        </row>
        <row r="2086">
          <cell r="B2086" t="str">
            <v>Rate per Sqm</v>
          </cell>
          <cell r="D2086">
            <v>84498.500319999992</v>
          </cell>
          <cell r="E2086">
            <v>10</v>
          </cell>
          <cell r="F2086">
            <v>8449.8500319999985</v>
          </cell>
          <cell r="G2086">
            <v>8449.8500319999985</v>
          </cell>
        </row>
        <row r="2089">
          <cell r="A2089">
            <v>54</v>
          </cell>
          <cell r="B2089" t="str">
            <v>MARBLE MOSAIC TILES FLOORING</v>
          </cell>
          <cell r="E2089" t="str">
            <v>QTY -</v>
          </cell>
          <cell r="F2089">
            <v>10</v>
          </cell>
          <cell r="G2089" t="str">
            <v>SQM</v>
          </cell>
        </row>
        <row r="2090">
          <cell r="B2090" t="str">
            <v>(BEDDED ON CEMENT MORTAR)</v>
          </cell>
        </row>
        <row r="2092">
          <cell r="A2092" t="str">
            <v>A</v>
          </cell>
          <cell r="B2092" t="str">
            <v xml:space="preserve">MATERIAL </v>
          </cell>
        </row>
        <row r="2094">
          <cell r="B2094" t="str">
            <v>Marble Mosaic tile</v>
          </cell>
          <cell r="C2094" t="str">
            <v>Sqm</v>
          </cell>
          <cell r="D2094">
            <v>10.5</v>
          </cell>
          <cell r="E2094">
            <v>1075</v>
          </cell>
          <cell r="F2094">
            <v>11287.5</v>
          </cell>
        </row>
        <row r="2095">
          <cell r="B2095" t="str">
            <v xml:space="preserve">Cement </v>
          </cell>
          <cell r="C2095" t="str">
            <v>Bag</v>
          </cell>
          <cell r="D2095">
            <v>2.6779999999999999</v>
          </cell>
          <cell r="E2095">
            <v>150</v>
          </cell>
          <cell r="F2095">
            <v>401.7</v>
          </cell>
        </row>
        <row r="2096">
          <cell r="B2096" t="str">
            <v xml:space="preserve">White Cement </v>
          </cell>
          <cell r="C2096" t="str">
            <v>Bag</v>
          </cell>
          <cell r="D2096">
            <v>2.53E-2</v>
          </cell>
          <cell r="E2096">
            <v>150</v>
          </cell>
          <cell r="F2096">
            <v>3.7949999999999999</v>
          </cell>
        </row>
        <row r="2097">
          <cell r="B2097" t="str">
            <v>Sand</v>
          </cell>
          <cell r="C2097" t="str">
            <v>Cum</v>
          </cell>
          <cell r="D2097">
            <v>0.307</v>
          </cell>
          <cell r="E2097">
            <v>325</v>
          </cell>
          <cell r="F2097">
            <v>99.774999999999991</v>
          </cell>
        </row>
        <row r="2098">
          <cell r="B2098" t="str">
            <v>Quartz</v>
          </cell>
          <cell r="C2098" t="str">
            <v>Cum</v>
          </cell>
          <cell r="D2098">
            <v>4.5999999999999999E-3</v>
          </cell>
          <cell r="E2098">
            <v>0</v>
          </cell>
          <cell r="F2098">
            <v>0</v>
          </cell>
        </row>
        <row r="2099">
          <cell r="F2099">
            <v>11792.77</v>
          </cell>
          <cell r="G2099">
            <v>11792.77</v>
          </cell>
        </row>
        <row r="2101">
          <cell r="A2101" t="str">
            <v>B</v>
          </cell>
          <cell r="B2101" t="str">
            <v>LABOUR</v>
          </cell>
          <cell r="C2101" t="str">
            <v>Sqm</v>
          </cell>
          <cell r="D2101">
            <v>10</v>
          </cell>
          <cell r="E2101">
            <v>0</v>
          </cell>
          <cell r="F2101">
            <v>0</v>
          </cell>
          <cell r="G2101">
            <v>0</v>
          </cell>
        </row>
        <row r="2102">
          <cell r="G2102">
            <v>11792.77</v>
          </cell>
        </row>
        <row r="2104">
          <cell r="A2104" t="str">
            <v>C</v>
          </cell>
          <cell r="B2104" t="str">
            <v>Add for water &amp; electrical charges</v>
          </cell>
          <cell r="D2104">
            <v>11792.77</v>
          </cell>
          <cell r="E2104">
            <v>0.01</v>
          </cell>
          <cell r="F2104">
            <v>117.9277</v>
          </cell>
          <cell r="G2104">
            <v>117.9277</v>
          </cell>
        </row>
        <row r="2106">
          <cell r="A2106" t="str">
            <v>D</v>
          </cell>
          <cell r="B2106" t="str">
            <v>Add for tools and plants</v>
          </cell>
          <cell r="D2106">
            <v>11792.77</v>
          </cell>
          <cell r="E2106">
            <v>0.03</v>
          </cell>
          <cell r="F2106">
            <v>353.78309999999999</v>
          </cell>
          <cell r="G2106">
            <v>353.78309999999999</v>
          </cell>
        </row>
        <row r="2107">
          <cell r="G2107">
            <v>12264.480800000001</v>
          </cell>
        </row>
        <row r="2109">
          <cell r="A2109" t="str">
            <v>E</v>
          </cell>
          <cell r="B2109" t="str">
            <v>Add contractor's profit</v>
          </cell>
          <cell r="D2109">
            <v>12264.480800000001</v>
          </cell>
          <cell r="E2109">
            <v>0.15</v>
          </cell>
          <cell r="F2109">
            <v>1839.6721200000002</v>
          </cell>
          <cell r="G2109">
            <v>1839.6721200000002</v>
          </cell>
        </row>
        <row r="2110">
          <cell r="G2110">
            <v>14104.15292</v>
          </cell>
        </row>
        <row r="2112">
          <cell r="B2112" t="str">
            <v>Rate per Sqm</v>
          </cell>
          <cell r="D2112">
            <v>14104.15292</v>
          </cell>
          <cell r="E2112">
            <v>10</v>
          </cell>
          <cell r="F2112">
            <v>1410.4152920000001</v>
          </cell>
          <cell r="G2112">
            <v>1410.4152920000001</v>
          </cell>
        </row>
        <row r="2115">
          <cell r="A2115">
            <v>55</v>
          </cell>
          <cell r="B2115" t="str">
            <v xml:space="preserve">MARBLE MOSAIC SKIRTING WHITE CEMENT BASED 100MM HIGH </v>
          </cell>
          <cell r="E2115" t="str">
            <v>QTY -</v>
          </cell>
          <cell r="F2115">
            <v>10</v>
          </cell>
          <cell r="G2115" t="str">
            <v>RMT</v>
          </cell>
        </row>
        <row r="2117">
          <cell r="A2117" t="str">
            <v>A</v>
          </cell>
          <cell r="B2117" t="str">
            <v xml:space="preserve">MATERIAL </v>
          </cell>
        </row>
        <row r="2119">
          <cell r="B2119" t="str">
            <v>Marble Mosaic tile</v>
          </cell>
          <cell r="C2119" t="str">
            <v>Rmt</v>
          </cell>
          <cell r="D2119">
            <v>10.5</v>
          </cell>
          <cell r="E2119">
            <v>0</v>
          </cell>
          <cell r="F2119">
            <v>0</v>
          </cell>
        </row>
        <row r="2120">
          <cell r="B2120" t="str">
            <v xml:space="preserve">Cement </v>
          </cell>
          <cell r="C2120" t="str">
            <v>Bag</v>
          </cell>
          <cell r="D2120">
            <v>0.23</v>
          </cell>
          <cell r="E2120">
            <v>150</v>
          </cell>
          <cell r="F2120">
            <v>34.5</v>
          </cell>
        </row>
        <row r="2121">
          <cell r="B2121" t="str">
            <v xml:space="preserve">White Cement </v>
          </cell>
          <cell r="C2121" t="str">
            <v>Bag</v>
          </cell>
          <cell r="D2121">
            <v>1.2999999999999999E-3</v>
          </cell>
          <cell r="E2121">
            <v>650</v>
          </cell>
          <cell r="F2121">
            <v>0.84499999999999997</v>
          </cell>
        </row>
        <row r="2122">
          <cell r="B2122" t="str">
            <v>Sand</v>
          </cell>
          <cell r="C2122" t="str">
            <v>Cum</v>
          </cell>
          <cell r="D2122">
            <v>2.1999999999999999E-2</v>
          </cell>
          <cell r="E2122">
            <v>325</v>
          </cell>
          <cell r="F2122">
            <v>7.1499999999999995</v>
          </cell>
        </row>
        <row r="2123">
          <cell r="B2123" t="str">
            <v>Quartz</v>
          </cell>
          <cell r="C2123" t="str">
            <v>Cum</v>
          </cell>
          <cell r="D2123">
            <v>2.4000000000000001E-4</v>
          </cell>
          <cell r="E2123">
            <v>0</v>
          </cell>
          <cell r="F2123">
            <v>0</v>
          </cell>
        </row>
        <row r="2124">
          <cell r="F2124">
            <v>42.494999999999997</v>
          </cell>
          <cell r="G2124">
            <v>42.494999999999997</v>
          </cell>
        </row>
        <row r="2126">
          <cell r="A2126" t="str">
            <v>B</v>
          </cell>
          <cell r="B2126" t="str">
            <v>LABOUR</v>
          </cell>
          <cell r="C2126" t="str">
            <v>Rmt</v>
          </cell>
          <cell r="D2126">
            <v>10</v>
          </cell>
          <cell r="E2126">
            <v>0</v>
          </cell>
          <cell r="F2126">
            <v>0</v>
          </cell>
          <cell r="G2126">
            <v>0</v>
          </cell>
        </row>
        <row r="2127">
          <cell r="G2127">
            <v>42.494999999999997</v>
          </cell>
        </row>
        <row r="2129">
          <cell r="A2129" t="str">
            <v>C</v>
          </cell>
          <cell r="B2129" t="str">
            <v>Add for water &amp; electrical charges</v>
          </cell>
          <cell r="D2129">
            <v>42.494999999999997</v>
          </cell>
          <cell r="E2129">
            <v>0.01</v>
          </cell>
          <cell r="F2129">
            <v>0.42494999999999999</v>
          </cell>
          <cell r="G2129">
            <v>0.42494999999999999</v>
          </cell>
        </row>
        <row r="2131">
          <cell r="A2131" t="str">
            <v>D</v>
          </cell>
          <cell r="B2131" t="str">
            <v>Add for tools and plants</v>
          </cell>
          <cell r="D2131">
            <v>42.494999999999997</v>
          </cell>
          <cell r="E2131">
            <v>0.03</v>
          </cell>
          <cell r="F2131">
            <v>1.2748499999999998</v>
          </cell>
          <cell r="G2131">
            <v>1.2748499999999998</v>
          </cell>
        </row>
        <row r="2132">
          <cell r="G2132">
            <v>44.194800000000001</v>
          </cell>
        </row>
        <row r="2134">
          <cell r="A2134" t="str">
            <v>E</v>
          </cell>
          <cell r="B2134" t="str">
            <v>Add contractor's profit</v>
          </cell>
          <cell r="D2134">
            <v>44.194800000000001</v>
          </cell>
          <cell r="E2134">
            <v>0.15</v>
          </cell>
          <cell r="F2134">
            <v>6.6292200000000001</v>
          </cell>
          <cell r="G2134">
            <v>6.6292200000000001</v>
          </cell>
        </row>
        <row r="2135">
          <cell r="G2135">
            <v>50.824020000000004</v>
          </cell>
        </row>
        <row r="2137">
          <cell r="B2137" t="str">
            <v>Rate per Rmt</v>
          </cell>
          <cell r="D2137">
            <v>50.824020000000004</v>
          </cell>
          <cell r="E2137">
            <v>10</v>
          </cell>
          <cell r="F2137">
            <v>5.0824020000000001</v>
          </cell>
          <cell r="G2137">
            <v>5.0824020000000001</v>
          </cell>
        </row>
        <row r="2140">
          <cell r="A2140">
            <v>56</v>
          </cell>
          <cell r="B2140" t="str">
            <v xml:space="preserve">MARBLE MOSAIC SKIRTING WHITE CEMENT BASED 150MM HIGH </v>
          </cell>
          <cell r="E2140" t="str">
            <v>QTY -</v>
          </cell>
          <cell r="F2140">
            <v>10</v>
          </cell>
          <cell r="G2140" t="str">
            <v>RMT</v>
          </cell>
        </row>
        <row r="2142">
          <cell r="A2142" t="str">
            <v>A</v>
          </cell>
          <cell r="B2142" t="str">
            <v xml:space="preserve">MATERIAL </v>
          </cell>
        </row>
        <row r="2144">
          <cell r="B2144" t="str">
            <v>Marble Mosaic tile</v>
          </cell>
          <cell r="C2144" t="str">
            <v>Rmt</v>
          </cell>
          <cell r="D2144">
            <v>10.5</v>
          </cell>
          <cell r="E2144">
            <v>0</v>
          </cell>
          <cell r="F2144">
            <v>0</v>
          </cell>
        </row>
        <row r="2145">
          <cell r="B2145" t="str">
            <v xml:space="preserve">Cement </v>
          </cell>
          <cell r="C2145" t="str">
            <v>Bag</v>
          </cell>
          <cell r="D2145">
            <v>0.34399999999999997</v>
          </cell>
          <cell r="E2145">
            <v>150</v>
          </cell>
          <cell r="F2145">
            <v>51.599999999999994</v>
          </cell>
        </row>
        <row r="2146">
          <cell r="B2146" t="str">
            <v xml:space="preserve">White Cement </v>
          </cell>
          <cell r="C2146" t="str">
            <v>Bag</v>
          </cell>
          <cell r="D2146">
            <v>1.9499999999999999E-3</v>
          </cell>
          <cell r="E2146">
            <v>650</v>
          </cell>
          <cell r="F2146">
            <v>1.2674999999999998</v>
          </cell>
        </row>
        <row r="2147">
          <cell r="B2147" t="str">
            <v>Sand</v>
          </cell>
          <cell r="C2147" t="str">
            <v>Cum</v>
          </cell>
          <cell r="D2147">
            <v>3.3000000000000002E-2</v>
          </cell>
          <cell r="E2147">
            <v>325</v>
          </cell>
          <cell r="F2147">
            <v>10.725</v>
          </cell>
        </row>
        <row r="2148">
          <cell r="B2148" t="str">
            <v>Quartz</v>
          </cell>
          <cell r="C2148" t="str">
            <v>Cum</v>
          </cell>
          <cell r="D2148">
            <v>3.5E-4</v>
          </cell>
          <cell r="E2148">
            <v>0</v>
          </cell>
          <cell r="F2148">
            <v>0</v>
          </cell>
        </row>
        <row r="2149">
          <cell r="F2149">
            <v>63.592499999999994</v>
          </cell>
          <cell r="G2149">
            <v>63.592499999999994</v>
          </cell>
        </row>
        <row r="2151">
          <cell r="A2151" t="str">
            <v>B</v>
          </cell>
          <cell r="B2151" t="str">
            <v>LABOUR</v>
          </cell>
          <cell r="C2151" t="str">
            <v>Rmt</v>
          </cell>
          <cell r="D2151">
            <v>10</v>
          </cell>
          <cell r="E2151">
            <v>0</v>
          </cell>
          <cell r="F2151">
            <v>0</v>
          </cell>
          <cell r="G2151">
            <v>0</v>
          </cell>
        </row>
        <row r="2152">
          <cell r="G2152">
            <v>63.592499999999994</v>
          </cell>
        </row>
        <row r="2154">
          <cell r="A2154" t="str">
            <v>C</v>
          </cell>
          <cell r="B2154" t="str">
            <v>Add for water &amp; electrical charges</v>
          </cell>
          <cell r="D2154">
            <v>63.592499999999994</v>
          </cell>
          <cell r="E2154">
            <v>0.01</v>
          </cell>
          <cell r="F2154">
            <v>0.63592499999999996</v>
          </cell>
          <cell r="G2154">
            <v>0.63592499999999996</v>
          </cell>
        </row>
        <row r="2156">
          <cell r="A2156" t="str">
            <v>D</v>
          </cell>
          <cell r="B2156" t="str">
            <v>Add for tools and plants</v>
          </cell>
          <cell r="D2156">
            <v>63.592499999999994</v>
          </cell>
          <cell r="E2156">
            <v>0.03</v>
          </cell>
          <cell r="F2156">
            <v>1.9077749999999998</v>
          </cell>
          <cell r="G2156">
            <v>1.9077749999999998</v>
          </cell>
        </row>
        <row r="2157">
          <cell r="G2157">
            <v>66.136199999999988</v>
          </cell>
        </row>
        <row r="2159">
          <cell r="A2159" t="str">
            <v>E</v>
          </cell>
          <cell r="B2159" t="str">
            <v>Add contractor's profit</v>
          </cell>
          <cell r="D2159">
            <v>66.136199999999988</v>
          </cell>
          <cell r="E2159">
            <v>0.15</v>
          </cell>
          <cell r="F2159">
            <v>9.9204299999999979</v>
          </cell>
          <cell r="G2159">
            <v>9.9204299999999979</v>
          </cell>
        </row>
        <row r="2160">
          <cell r="G2160">
            <v>76.056629999999984</v>
          </cell>
        </row>
        <row r="2162">
          <cell r="B2162" t="str">
            <v>Rate per Rmt</v>
          </cell>
          <cell r="D2162">
            <v>76.056629999999984</v>
          </cell>
          <cell r="E2162">
            <v>10</v>
          </cell>
          <cell r="F2162">
            <v>7.6056629999999981</v>
          </cell>
          <cell r="G2162">
            <v>7.6056629999999981</v>
          </cell>
        </row>
        <row r="2165">
          <cell r="A2165">
            <v>57</v>
          </cell>
          <cell r="B2165" t="str">
            <v>COMPOSITE FLOORING GRANITE (75%)+MARBLE (25%)</v>
          </cell>
          <cell r="E2165" t="str">
            <v>QTY -</v>
          </cell>
          <cell r="F2165">
            <v>10</v>
          </cell>
          <cell r="G2165" t="str">
            <v>SQM</v>
          </cell>
        </row>
        <row r="2167">
          <cell r="A2167" t="str">
            <v>A</v>
          </cell>
          <cell r="B2167" t="str">
            <v xml:space="preserve">MATERIAL </v>
          </cell>
        </row>
        <row r="2169">
          <cell r="B2169" t="str">
            <v>Granite</v>
          </cell>
          <cell r="C2169" t="str">
            <v>Sqm</v>
          </cell>
          <cell r="D2169">
            <v>8.25</v>
          </cell>
          <cell r="E2169">
            <v>1615</v>
          </cell>
          <cell r="F2169">
            <v>13323.75</v>
          </cell>
        </row>
        <row r="2170">
          <cell r="B2170" t="str">
            <v>Marble</v>
          </cell>
          <cell r="C2170" t="str">
            <v>Sqm</v>
          </cell>
          <cell r="D2170">
            <v>2.75</v>
          </cell>
          <cell r="E2170">
            <v>1075</v>
          </cell>
          <cell r="F2170">
            <v>2956.25</v>
          </cell>
        </row>
        <row r="2171">
          <cell r="B2171" t="str">
            <v>Cement</v>
          </cell>
          <cell r="C2171" t="str">
            <v>Bag</v>
          </cell>
          <cell r="D2171">
            <v>2.68</v>
          </cell>
          <cell r="E2171">
            <v>150</v>
          </cell>
          <cell r="F2171">
            <v>402</v>
          </cell>
        </row>
        <row r="2172">
          <cell r="B2172" t="str">
            <v xml:space="preserve">White Cement </v>
          </cell>
          <cell r="C2172" t="str">
            <v>Bag</v>
          </cell>
          <cell r="D2172">
            <v>0.22900000000000001</v>
          </cell>
          <cell r="E2172">
            <v>650</v>
          </cell>
          <cell r="F2172">
            <v>148.85</v>
          </cell>
        </row>
        <row r="2173">
          <cell r="B2173" t="str">
            <v>Sand</v>
          </cell>
          <cell r="C2173" t="str">
            <v>Cum</v>
          </cell>
          <cell r="D2173">
            <v>0.35399999999999998</v>
          </cell>
          <cell r="E2173">
            <v>325</v>
          </cell>
          <cell r="F2173">
            <v>115.05</v>
          </cell>
        </row>
        <row r="2174">
          <cell r="F2174">
            <v>16945.899999999998</v>
          </cell>
          <cell r="G2174">
            <v>16945.899999999998</v>
          </cell>
        </row>
        <row r="2176">
          <cell r="A2176" t="str">
            <v>B</v>
          </cell>
          <cell r="B2176" t="str">
            <v>LABOUR</v>
          </cell>
          <cell r="C2176" t="str">
            <v>Sqm</v>
          </cell>
          <cell r="D2176">
            <v>10</v>
          </cell>
          <cell r="E2176">
            <v>0</v>
          </cell>
          <cell r="F2176">
            <v>0</v>
          </cell>
          <cell r="G2176">
            <v>0</v>
          </cell>
        </row>
        <row r="2177">
          <cell r="G2177">
            <v>16945.899999999998</v>
          </cell>
        </row>
        <row r="2179">
          <cell r="A2179" t="str">
            <v>C</v>
          </cell>
          <cell r="B2179" t="str">
            <v>Add for water &amp; electrical charges</v>
          </cell>
          <cell r="D2179">
            <v>16945.899999999998</v>
          </cell>
          <cell r="E2179">
            <v>0.01</v>
          </cell>
          <cell r="F2179">
            <v>169.45899999999997</v>
          </cell>
          <cell r="G2179">
            <v>169.45899999999997</v>
          </cell>
        </row>
        <row r="2181">
          <cell r="A2181" t="str">
            <v>D</v>
          </cell>
          <cell r="B2181" t="str">
            <v>Add for tools and plants</v>
          </cell>
          <cell r="D2181">
            <v>16945.899999999998</v>
          </cell>
          <cell r="E2181">
            <v>0.03</v>
          </cell>
          <cell r="F2181">
            <v>508.3769999999999</v>
          </cell>
          <cell r="G2181">
            <v>508.3769999999999</v>
          </cell>
        </row>
        <row r="2182">
          <cell r="G2182">
            <v>17623.735999999997</v>
          </cell>
        </row>
        <row r="2184">
          <cell r="A2184" t="str">
            <v>E</v>
          </cell>
          <cell r="B2184" t="str">
            <v>Add contractor's profit</v>
          </cell>
          <cell r="D2184">
            <v>17623.735999999997</v>
          </cell>
          <cell r="E2184">
            <v>0.15</v>
          </cell>
          <cell r="F2184">
            <v>2643.5603999999994</v>
          </cell>
          <cell r="G2184">
            <v>2643.5603999999994</v>
          </cell>
        </row>
        <row r="2185">
          <cell r="G2185">
            <v>20267.296399999996</v>
          </cell>
        </row>
        <row r="2187">
          <cell r="B2187" t="str">
            <v>Rate per Sqm</v>
          </cell>
          <cell r="D2187">
            <v>20267.296399999996</v>
          </cell>
          <cell r="E2187">
            <v>10</v>
          </cell>
          <cell r="F2187">
            <v>2026.7296399999996</v>
          </cell>
          <cell r="G2187">
            <v>2026.7296399999996</v>
          </cell>
        </row>
        <row r="2190">
          <cell r="A2190">
            <v>58</v>
          </cell>
          <cell r="B2190" t="str">
            <v xml:space="preserve">COMPOSITE CLADDING GRANITE (75%)+MARBLE (25%) </v>
          </cell>
          <cell r="E2190" t="str">
            <v>QTY -</v>
          </cell>
          <cell r="F2190">
            <v>10</v>
          </cell>
          <cell r="G2190" t="str">
            <v>SQM</v>
          </cell>
        </row>
        <row r="2192">
          <cell r="A2192" t="str">
            <v>A</v>
          </cell>
          <cell r="B2192" t="str">
            <v>MATERIAL</v>
          </cell>
        </row>
        <row r="2194">
          <cell r="B2194" t="str">
            <v>Marble</v>
          </cell>
          <cell r="C2194" t="str">
            <v>Sqm</v>
          </cell>
          <cell r="D2194">
            <v>2.75</v>
          </cell>
          <cell r="E2194">
            <v>1075</v>
          </cell>
          <cell r="F2194">
            <v>2956.25</v>
          </cell>
        </row>
        <row r="2195">
          <cell r="B2195" t="str">
            <v>Granite</v>
          </cell>
          <cell r="C2195" t="str">
            <v>Sqm</v>
          </cell>
          <cell r="D2195">
            <v>8.25</v>
          </cell>
          <cell r="E2195">
            <v>1615</v>
          </cell>
          <cell r="F2195">
            <v>13323.75</v>
          </cell>
        </row>
        <row r="2196">
          <cell r="B2196" t="str">
            <v>Cement</v>
          </cell>
          <cell r="C2196" t="str">
            <v>Bag</v>
          </cell>
          <cell r="D2196">
            <v>2.0489999999999999</v>
          </cell>
          <cell r="E2196">
            <v>150</v>
          </cell>
          <cell r="F2196">
            <v>307.34999999999997</v>
          </cell>
        </row>
        <row r="2197">
          <cell r="B2197" t="str">
            <v>White cement</v>
          </cell>
          <cell r="C2197" t="str">
            <v>Bag</v>
          </cell>
          <cell r="D2197">
            <v>0.26600000000000001</v>
          </cell>
          <cell r="E2197">
            <v>650</v>
          </cell>
          <cell r="F2197">
            <v>172.9</v>
          </cell>
        </row>
        <row r="2198">
          <cell r="B2198" t="str">
            <v>Sand</v>
          </cell>
          <cell r="C2198" t="str">
            <v>Cum</v>
          </cell>
          <cell r="D2198">
            <v>0.221</v>
          </cell>
          <cell r="E2198">
            <v>325</v>
          </cell>
          <cell r="F2198">
            <v>71.825000000000003</v>
          </cell>
        </row>
        <row r="2199">
          <cell r="B2199" t="str">
            <v>Add pins, clamps, dowels etc</v>
          </cell>
          <cell r="C2199" t="str">
            <v>L.s</v>
          </cell>
        </row>
        <row r="2200">
          <cell r="F2200">
            <v>16832.075000000001</v>
          </cell>
          <cell r="G2200">
            <v>16832.075000000001</v>
          </cell>
        </row>
        <row r="2202">
          <cell r="A2202" t="str">
            <v>B</v>
          </cell>
          <cell r="B2202" t="str">
            <v>LABOUR</v>
          </cell>
          <cell r="C2202" t="str">
            <v>Sqm</v>
          </cell>
          <cell r="D2202">
            <v>10</v>
          </cell>
          <cell r="E2202">
            <v>0</v>
          </cell>
          <cell r="F2202">
            <v>0</v>
          </cell>
          <cell r="G2202">
            <v>0</v>
          </cell>
        </row>
        <row r="2203">
          <cell r="G2203">
            <v>16832.075000000001</v>
          </cell>
        </row>
        <row r="2205">
          <cell r="A2205" t="str">
            <v>C</v>
          </cell>
          <cell r="B2205" t="str">
            <v>Add for water &amp; electrical charges</v>
          </cell>
          <cell r="D2205">
            <v>16832.075000000001</v>
          </cell>
          <cell r="E2205">
            <v>0.01</v>
          </cell>
          <cell r="F2205">
            <v>168.32075</v>
          </cell>
          <cell r="G2205">
            <v>168.32075</v>
          </cell>
        </row>
        <row r="2207">
          <cell r="A2207" t="str">
            <v>D</v>
          </cell>
          <cell r="B2207" t="str">
            <v>Add for tools and plants</v>
          </cell>
          <cell r="D2207">
            <v>16832.075000000001</v>
          </cell>
          <cell r="E2207">
            <v>0.03</v>
          </cell>
          <cell r="F2207">
            <v>504.96224999999998</v>
          </cell>
          <cell r="G2207">
            <v>504.96224999999998</v>
          </cell>
        </row>
        <row r="2208">
          <cell r="G2208">
            <v>17505.358</v>
          </cell>
        </row>
        <row r="2210">
          <cell r="A2210" t="str">
            <v>E</v>
          </cell>
          <cell r="B2210" t="str">
            <v>Add contractor's profit</v>
          </cell>
          <cell r="D2210">
            <v>17505.358</v>
          </cell>
          <cell r="E2210">
            <v>0.15</v>
          </cell>
          <cell r="F2210">
            <v>2625.8036999999999</v>
          </cell>
          <cell r="G2210">
            <v>2625.8036999999999</v>
          </cell>
        </row>
        <row r="2211">
          <cell r="G2211">
            <v>20131.161700000001</v>
          </cell>
        </row>
        <row r="2213">
          <cell r="B2213" t="str">
            <v>Rate per Sqm</v>
          </cell>
          <cell r="D2213">
            <v>20131.161700000001</v>
          </cell>
          <cell r="E2213">
            <v>10</v>
          </cell>
          <cell r="F2213">
            <v>2013.11617</v>
          </cell>
          <cell r="G2213">
            <v>2013.11617</v>
          </cell>
        </row>
        <row r="2216">
          <cell r="A2216">
            <v>59</v>
          </cell>
          <cell r="B2216" t="str">
            <v>RCC KITCHEN PLATFORM WITH GRANITE TOP(19MM) M20</v>
          </cell>
          <cell r="F2216" t="str">
            <v>QTY -</v>
          </cell>
          <cell r="G2216">
            <v>5</v>
          </cell>
          <cell r="H2216" t="str">
            <v>RMT</v>
          </cell>
        </row>
        <row r="2218">
          <cell r="A2218" t="str">
            <v>A</v>
          </cell>
          <cell r="B2218" t="str">
            <v xml:space="preserve">MATERIAL </v>
          </cell>
        </row>
        <row r="2220">
          <cell r="B2220" t="str">
            <v>Granite 19mm thk</v>
          </cell>
          <cell r="C2220" t="str">
            <v>Sqm</v>
          </cell>
          <cell r="D2220">
            <v>3.472</v>
          </cell>
          <cell r="E2220">
            <v>1185</v>
          </cell>
          <cell r="F2220">
            <v>4114.32</v>
          </cell>
        </row>
        <row r="2221">
          <cell r="B2221" t="str">
            <v>Granite facia 12mm thk</v>
          </cell>
          <cell r="C2221" t="str">
            <v>Rmt</v>
          </cell>
          <cell r="D2221">
            <v>5.25</v>
          </cell>
          <cell r="E2221">
            <v>1185</v>
          </cell>
          <cell r="F2221">
            <v>6221.25</v>
          </cell>
        </row>
        <row r="2222">
          <cell r="B2222" t="str">
            <v>Cement (Grey)</v>
          </cell>
          <cell r="C2222" t="str">
            <v>Bag</v>
          </cell>
          <cell r="D2222">
            <v>3.762</v>
          </cell>
          <cell r="E2222">
            <v>150</v>
          </cell>
          <cell r="F2222">
            <v>564.29999999999995</v>
          </cell>
        </row>
        <row r="2223">
          <cell r="B2223" t="str">
            <v>Sand</v>
          </cell>
          <cell r="C2223" t="str">
            <v>Cum</v>
          </cell>
          <cell r="D2223">
            <v>0.307</v>
          </cell>
          <cell r="E2223">
            <v>650</v>
          </cell>
          <cell r="F2223">
            <v>199.54999999999998</v>
          </cell>
        </row>
        <row r="2224">
          <cell r="B2224" t="str">
            <v>Aggregate</v>
          </cell>
          <cell r="C2224" t="str">
            <v>Cum</v>
          </cell>
          <cell r="D2224">
            <v>0.38500000000000001</v>
          </cell>
          <cell r="E2224">
            <v>500</v>
          </cell>
          <cell r="F2224">
            <v>192.5</v>
          </cell>
        </row>
        <row r="2225">
          <cell r="B2225" t="str">
            <v>Steel</v>
          </cell>
          <cell r="C2225" t="str">
            <v>Kg</v>
          </cell>
          <cell r="D2225">
            <v>22.66</v>
          </cell>
        </row>
        <row r="2226">
          <cell r="B2226" t="str">
            <v>Shuttering</v>
          </cell>
          <cell r="C2226" t="str">
            <v>Sqm</v>
          </cell>
          <cell r="D2226">
            <v>3.1560000000000001</v>
          </cell>
        </row>
        <row r="2227">
          <cell r="B2227" t="str">
            <v>Add for pins,clamps &amp; dowels</v>
          </cell>
          <cell r="C2227" t="str">
            <v>L.S</v>
          </cell>
          <cell r="F2227">
            <v>100</v>
          </cell>
        </row>
        <row r="2228">
          <cell r="F2228">
            <v>11391.919999999998</v>
          </cell>
          <cell r="G2228">
            <v>11391.919999999998</v>
          </cell>
        </row>
        <row r="2230">
          <cell r="A2230" t="str">
            <v>B</v>
          </cell>
          <cell r="B2230" t="str">
            <v>LABOUR</v>
          </cell>
          <cell r="C2230" t="str">
            <v>Rmt</v>
          </cell>
          <cell r="D2230">
            <v>5</v>
          </cell>
          <cell r="E2230">
            <v>0</v>
          </cell>
          <cell r="F2230">
            <v>0</v>
          </cell>
          <cell r="G2230">
            <v>0</v>
          </cell>
        </row>
        <row r="2231">
          <cell r="G2231">
            <v>11391.919999999998</v>
          </cell>
        </row>
        <row r="2233">
          <cell r="A2233" t="str">
            <v>C</v>
          </cell>
          <cell r="B2233" t="str">
            <v>Add for water &amp; electrical charges</v>
          </cell>
          <cell r="D2233">
            <v>11391.919999999998</v>
          </cell>
          <cell r="E2233">
            <v>0.01</v>
          </cell>
          <cell r="F2233">
            <v>113.91919999999999</v>
          </cell>
          <cell r="G2233">
            <v>113.91919999999999</v>
          </cell>
        </row>
        <row r="2235">
          <cell r="A2235" t="str">
            <v>D</v>
          </cell>
          <cell r="B2235" t="str">
            <v>Add for tools and plants</v>
          </cell>
          <cell r="D2235">
            <v>11391.919999999998</v>
          </cell>
          <cell r="E2235">
            <v>0.03</v>
          </cell>
          <cell r="F2235">
            <v>341.75759999999991</v>
          </cell>
          <cell r="G2235">
            <v>341.75759999999991</v>
          </cell>
        </row>
        <row r="2236">
          <cell r="G2236">
            <v>11847.596799999999</v>
          </cell>
        </row>
        <row r="2238">
          <cell r="A2238" t="str">
            <v>E</v>
          </cell>
          <cell r="B2238" t="str">
            <v>Add contractor's profit</v>
          </cell>
          <cell r="D2238">
            <v>11847.596799999999</v>
          </cell>
          <cell r="E2238">
            <v>0.15</v>
          </cell>
          <cell r="F2238">
            <v>1777.1395199999999</v>
          </cell>
          <cell r="G2238">
            <v>1777.1395199999999</v>
          </cell>
        </row>
        <row r="2239">
          <cell r="G2239">
            <v>13624.73632</v>
          </cell>
        </row>
        <row r="2241">
          <cell r="B2241" t="str">
            <v>Rate per Rmt</v>
          </cell>
          <cell r="D2241">
            <v>13624.73632</v>
          </cell>
          <cell r="E2241">
            <v>5</v>
          </cell>
          <cell r="F2241">
            <v>2724.9472639999999</v>
          </cell>
          <cell r="G2241">
            <v>2724.9472639999999</v>
          </cell>
        </row>
        <row r="2244">
          <cell r="A2244">
            <v>60</v>
          </cell>
          <cell r="B2244" t="str">
            <v>GRANITE KITCHEN PLATFORM 600MM WIDE WITH KUDDAPAH SHELF</v>
          </cell>
          <cell r="F2244" t="str">
            <v>QTY -</v>
          </cell>
          <cell r="G2244">
            <v>5</v>
          </cell>
          <cell r="H2244" t="str">
            <v>RMT</v>
          </cell>
        </row>
        <row r="2246">
          <cell r="A2246" t="str">
            <v>A</v>
          </cell>
          <cell r="B2246" t="str">
            <v xml:space="preserve">MATERIAL </v>
          </cell>
        </row>
        <row r="2248">
          <cell r="B2248" t="str">
            <v>Granite 19mm thk</v>
          </cell>
          <cell r="C2248" t="str">
            <v>Sqm</v>
          </cell>
          <cell r="D2248">
            <v>3.472</v>
          </cell>
          <cell r="E2248">
            <v>1185</v>
          </cell>
          <cell r="F2248">
            <v>4114.32</v>
          </cell>
        </row>
        <row r="2249">
          <cell r="B2249" t="str">
            <v>Kuddapah 40mm thk</v>
          </cell>
          <cell r="C2249" t="str">
            <v>Sqm</v>
          </cell>
          <cell r="D2249">
            <v>6.67</v>
          </cell>
          <cell r="E2249">
            <v>200</v>
          </cell>
          <cell r="F2249">
            <v>1334</v>
          </cell>
        </row>
        <row r="2250">
          <cell r="B2250" t="str">
            <v>Kuddapah 57mm thk</v>
          </cell>
          <cell r="C2250" t="str">
            <v>Sqm</v>
          </cell>
          <cell r="D2250">
            <v>2.024</v>
          </cell>
          <cell r="E2250">
            <v>140</v>
          </cell>
          <cell r="F2250">
            <v>283.36</v>
          </cell>
        </row>
        <row r="2251">
          <cell r="B2251" t="str">
            <v>Granite facia  (100mm wide)</v>
          </cell>
          <cell r="C2251" t="str">
            <v>Rmt</v>
          </cell>
          <cell r="D2251">
            <v>5.25</v>
          </cell>
          <cell r="E2251">
            <v>118.5</v>
          </cell>
          <cell r="F2251">
            <v>622.125</v>
          </cell>
        </row>
        <row r="2252">
          <cell r="B2252" t="str">
            <v>Cement (Grey)</v>
          </cell>
          <cell r="C2252" t="str">
            <v>Bag</v>
          </cell>
          <cell r="D2252">
            <v>0.625</v>
          </cell>
          <cell r="E2252">
            <v>150</v>
          </cell>
          <cell r="F2252">
            <v>93.75</v>
          </cell>
        </row>
        <row r="2253">
          <cell r="B2253" t="str">
            <v>Sand</v>
          </cell>
          <cell r="C2253" t="str">
            <v>Cum</v>
          </cell>
          <cell r="D2253">
            <v>0.14000000000000001</v>
          </cell>
          <cell r="E2253">
            <v>650</v>
          </cell>
          <cell r="F2253">
            <v>91.000000000000014</v>
          </cell>
        </row>
        <row r="2254">
          <cell r="B2254" t="str">
            <v>Add for pins,clamps &amp; dowels</v>
          </cell>
          <cell r="C2254" t="str">
            <v>L.S</v>
          </cell>
          <cell r="F2254">
            <v>100</v>
          </cell>
        </row>
        <row r="2255">
          <cell r="F2255">
            <v>6638.5549999999994</v>
          </cell>
          <cell r="G2255">
            <v>6638.5549999999994</v>
          </cell>
        </row>
        <row r="2257">
          <cell r="A2257" t="str">
            <v>B</v>
          </cell>
          <cell r="B2257" t="str">
            <v>LABOUR</v>
          </cell>
          <cell r="C2257" t="str">
            <v>Rmt</v>
          </cell>
          <cell r="D2257">
            <v>5</v>
          </cell>
          <cell r="E2257">
            <v>400</v>
          </cell>
          <cell r="F2257">
            <v>2000</v>
          </cell>
          <cell r="G2257">
            <v>2000</v>
          </cell>
        </row>
        <row r="2258">
          <cell r="G2258">
            <v>8638.5550000000003</v>
          </cell>
        </row>
        <row r="2260">
          <cell r="A2260" t="str">
            <v>C</v>
          </cell>
          <cell r="B2260" t="str">
            <v>Add for water &amp; electrical charges</v>
          </cell>
          <cell r="D2260">
            <v>8638.5550000000003</v>
          </cell>
          <cell r="E2260">
            <v>0.01</v>
          </cell>
          <cell r="F2260">
            <v>86.385550000000009</v>
          </cell>
          <cell r="G2260">
            <v>86.385550000000009</v>
          </cell>
        </row>
        <row r="2262">
          <cell r="A2262" t="str">
            <v>D</v>
          </cell>
          <cell r="B2262" t="str">
            <v>Add for tools and plants</v>
          </cell>
          <cell r="D2262">
            <v>8638.5550000000003</v>
          </cell>
          <cell r="E2262">
            <v>0.03</v>
          </cell>
          <cell r="F2262">
            <v>259.15665000000001</v>
          </cell>
          <cell r="G2262">
            <v>259.15665000000001</v>
          </cell>
        </row>
        <row r="2263">
          <cell r="G2263">
            <v>8984.097200000002</v>
          </cell>
        </row>
        <row r="2265">
          <cell r="A2265" t="str">
            <v>E</v>
          </cell>
          <cell r="B2265" t="str">
            <v>Add contractor's profit</v>
          </cell>
          <cell r="D2265">
            <v>8984.097200000002</v>
          </cell>
          <cell r="E2265">
            <v>0.15</v>
          </cell>
          <cell r="F2265">
            <v>1347.6145800000002</v>
          </cell>
          <cell r="G2265">
            <v>1347.6145800000002</v>
          </cell>
        </row>
        <row r="2266">
          <cell r="G2266">
            <v>10331.711780000001</v>
          </cell>
        </row>
        <row r="2268">
          <cell r="A2268" t="str">
            <v>F</v>
          </cell>
          <cell r="B2268" t="str">
            <v xml:space="preserve">WCT </v>
          </cell>
          <cell r="D2268">
            <v>10331.711780000001</v>
          </cell>
          <cell r="E2268">
            <v>0.04</v>
          </cell>
          <cell r="F2268">
            <v>413.26847120000008</v>
          </cell>
          <cell r="G2268">
            <v>413.26847120000008</v>
          </cell>
        </row>
        <row r="2269">
          <cell r="G2269">
            <v>10744.980251200002</v>
          </cell>
        </row>
        <row r="2271">
          <cell r="B2271" t="str">
            <v>Rate per Rmt</v>
          </cell>
          <cell r="D2271">
            <v>10744.980251200002</v>
          </cell>
          <cell r="E2271">
            <v>5</v>
          </cell>
          <cell r="F2271">
            <v>2148.9960502400004</v>
          </cell>
          <cell r="G2271">
            <v>2149</v>
          </cell>
        </row>
        <row r="2303">
          <cell r="A2303">
            <v>61</v>
          </cell>
          <cell r="B2303" t="str">
            <v xml:space="preserve">HARD WOOD DOOR FRAME 105MM X 65MM </v>
          </cell>
          <cell r="E2303" t="str">
            <v>QTY -</v>
          </cell>
          <cell r="F2303">
            <v>5.0999999999999996</v>
          </cell>
          <cell r="G2303" t="str">
            <v>RMT</v>
          </cell>
        </row>
        <row r="2305">
          <cell r="A2305" t="str">
            <v>A</v>
          </cell>
          <cell r="B2305" t="str">
            <v xml:space="preserve">MATERIAL </v>
          </cell>
        </row>
        <row r="2308">
          <cell r="B2308" t="str">
            <v xml:space="preserve">Hard wood frame </v>
          </cell>
          <cell r="C2308" t="str">
            <v>Rmt</v>
          </cell>
          <cell r="D2308">
            <v>5.0999999999999996</v>
          </cell>
          <cell r="E2308">
            <v>216</v>
          </cell>
          <cell r="F2308">
            <v>1101.5999999999999</v>
          </cell>
        </row>
        <row r="2309">
          <cell r="B2309" t="str">
            <v>G I Holdfast</v>
          </cell>
          <cell r="C2309" t="str">
            <v>Kg</v>
          </cell>
          <cell r="D2309">
            <v>3.39</v>
          </cell>
          <cell r="E2309">
            <v>30</v>
          </cell>
          <cell r="F2309">
            <v>101.7</v>
          </cell>
        </row>
        <row r="2310">
          <cell r="B2310" t="str">
            <v>Sundries (including concrete, primer &amp; paint)</v>
          </cell>
          <cell r="C2310" t="str">
            <v>L.S</v>
          </cell>
          <cell r="F2310">
            <v>90</v>
          </cell>
        </row>
        <row r="2311">
          <cell r="F2311">
            <v>1293.3</v>
          </cell>
          <cell r="G2311">
            <v>1293.3</v>
          </cell>
        </row>
        <row r="2313">
          <cell r="A2313" t="str">
            <v>B</v>
          </cell>
          <cell r="B2313" t="str">
            <v>FIXING CHARGES</v>
          </cell>
          <cell r="C2313" t="str">
            <v>Rmt</v>
          </cell>
          <cell r="D2313">
            <v>5.0999999999999996</v>
          </cell>
          <cell r="E2313">
            <v>30</v>
          </cell>
          <cell r="F2313">
            <v>153</v>
          </cell>
          <cell r="G2313">
            <v>153</v>
          </cell>
        </row>
        <row r="2315">
          <cell r="A2315" t="str">
            <v>C</v>
          </cell>
          <cell r="B2315" t="str">
            <v>PAINTING</v>
          </cell>
        </row>
        <row r="2316">
          <cell r="B2316" t="str">
            <v>(0.15 + 2 x 0.065) x 5.13 = 1.436</v>
          </cell>
          <cell r="C2316" t="str">
            <v>Sqm</v>
          </cell>
          <cell r="D2316">
            <v>1.4364000000000001</v>
          </cell>
          <cell r="E2316">
            <v>25</v>
          </cell>
          <cell r="F2316">
            <v>35.910000000000004</v>
          </cell>
          <cell r="G2316">
            <v>35.910000000000004</v>
          </cell>
        </row>
        <row r="2317">
          <cell r="G2317">
            <v>1482.21</v>
          </cell>
        </row>
        <row r="2319">
          <cell r="A2319" t="str">
            <v>D</v>
          </cell>
          <cell r="B2319" t="str">
            <v>Add for water &amp; electrical charges</v>
          </cell>
          <cell r="D2319">
            <v>1482.21</v>
          </cell>
          <cell r="E2319">
            <v>0.01</v>
          </cell>
          <cell r="F2319">
            <v>14.822100000000001</v>
          </cell>
          <cell r="G2319">
            <v>14.822100000000001</v>
          </cell>
        </row>
        <row r="2321">
          <cell r="A2321" t="str">
            <v>E</v>
          </cell>
          <cell r="B2321" t="str">
            <v>Add for tools and plants</v>
          </cell>
          <cell r="D2321">
            <v>1482.21</v>
          </cell>
          <cell r="E2321">
            <v>0.03</v>
          </cell>
          <cell r="F2321">
            <v>44.466299999999997</v>
          </cell>
          <cell r="G2321">
            <v>44.466299999999997</v>
          </cell>
        </row>
        <row r="2322">
          <cell r="G2322">
            <v>1541.4984000000002</v>
          </cell>
        </row>
        <row r="2324">
          <cell r="A2324" t="str">
            <v>F</v>
          </cell>
          <cell r="B2324" t="str">
            <v>Add contractor's profit</v>
          </cell>
          <cell r="D2324">
            <v>1541.4984000000002</v>
          </cell>
          <cell r="E2324">
            <v>0.15</v>
          </cell>
          <cell r="F2324">
            <v>231.22476</v>
          </cell>
          <cell r="G2324">
            <v>231.22476</v>
          </cell>
        </row>
        <row r="2325">
          <cell r="G2325">
            <v>1772.7231600000002</v>
          </cell>
        </row>
        <row r="2327">
          <cell r="A2327" t="str">
            <v>F</v>
          </cell>
          <cell r="B2327" t="str">
            <v xml:space="preserve">WCT </v>
          </cell>
          <cell r="D2327">
            <v>1772.7231600000002</v>
          </cell>
          <cell r="E2327">
            <v>0.04</v>
          </cell>
          <cell r="F2327">
            <v>70.908926400000013</v>
          </cell>
          <cell r="G2327">
            <v>70.908926400000013</v>
          </cell>
        </row>
        <row r="2328">
          <cell r="G2328">
            <v>1843.6320864000002</v>
          </cell>
        </row>
        <row r="2330">
          <cell r="B2330" t="str">
            <v>Rate per Rmt</v>
          </cell>
          <cell r="D2330">
            <v>1843.6320864000002</v>
          </cell>
          <cell r="E2330">
            <v>5.0999999999999996</v>
          </cell>
          <cell r="F2330">
            <v>361.49648752941181</v>
          </cell>
          <cell r="G2330">
            <v>362</v>
          </cell>
        </row>
        <row r="2333">
          <cell r="A2333">
            <v>62</v>
          </cell>
          <cell r="B2333" t="str">
            <v xml:space="preserve">HARD WOOD DOOR FRAME 125MM X 65MM </v>
          </cell>
          <cell r="E2333" t="str">
            <v>QTY -</v>
          </cell>
          <cell r="F2333">
            <v>5.0999999999999996</v>
          </cell>
          <cell r="G2333" t="str">
            <v>RMT</v>
          </cell>
        </row>
        <row r="2335">
          <cell r="A2335" t="str">
            <v>A</v>
          </cell>
          <cell r="B2335" t="str">
            <v xml:space="preserve">MATERIAL </v>
          </cell>
        </row>
        <row r="2338">
          <cell r="B2338" t="str">
            <v xml:space="preserve">Hard wood frame </v>
          </cell>
          <cell r="C2338" t="str">
            <v>Rmt</v>
          </cell>
          <cell r="D2338">
            <v>5.0999999999999996</v>
          </cell>
          <cell r="E2338">
            <v>216</v>
          </cell>
          <cell r="F2338">
            <v>1101.5999999999999</v>
          </cell>
        </row>
        <row r="2339">
          <cell r="B2339" t="str">
            <v>G I Holdfast</v>
          </cell>
          <cell r="C2339" t="str">
            <v>Kg</v>
          </cell>
          <cell r="D2339">
            <v>3.39</v>
          </cell>
          <cell r="E2339">
            <v>30</v>
          </cell>
          <cell r="F2339">
            <v>101.7</v>
          </cell>
        </row>
        <row r="2340">
          <cell r="B2340" t="str">
            <v>Sundries (including concrete, primer &amp; paint)</v>
          </cell>
          <cell r="C2340" t="str">
            <v>L.S</v>
          </cell>
          <cell r="F2340">
            <v>90</v>
          </cell>
        </row>
        <row r="2341">
          <cell r="F2341">
            <v>1293.3</v>
          </cell>
          <cell r="G2341">
            <v>1293.3</v>
          </cell>
        </row>
        <row r="2343">
          <cell r="A2343" t="str">
            <v>B</v>
          </cell>
          <cell r="B2343" t="str">
            <v>FIXING CHARGES</v>
          </cell>
          <cell r="C2343" t="str">
            <v>Rmt</v>
          </cell>
          <cell r="D2343">
            <v>5.0999999999999996</v>
          </cell>
          <cell r="E2343">
            <v>35</v>
          </cell>
          <cell r="F2343">
            <v>178.5</v>
          </cell>
          <cell r="G2343">
            <v>178.5</v>
          </cell>
        </row>
        <row r="2345">
          <cell r="A2345" t="str">
            <v>C</v>
          </cell>
          <cell r="B2345" t="str">
            <v>PAINTING</v>
          </cell>
        </row>
        <row r="2346">
          <cell r="B2346" t="str">
            <v>(0.13 + 2 x 0.065) x 5.1 = 1.352</v>
          </cell>
          <cell r="C2346" t="str">
            <v>Sqm</v>
          </cell>
          <cell r="D2346">
            <v>1.3520000000000001</v>
          </cell>
          <cell r="E2346">
            <v>25</v>
          </cell>
          <cell r="F2346">
            <v>33.800000000000004</v>
          </cell>
          <cell r="G2346">
            <v>33.800000000000004</v>
          </cell>
        </row>
        <row r="2347">
          <cell r="G2347">
            <v>1505.6</v>
          </cell>
        </row>
        <row r="2349">
          <cell r="A2349" t="str">
            <v>D</v>
          </cell>
          <cell r="B2349" t="str">
            <v>Add for water &amp; electrical charges</v>
          </cell>
          <cell r="D2349">
            <v>1505.6</v>
          </cell>
          <cell r="E2349">
            <v>0.01</v>
          </cell>
          <cell r="F2349">
            <v>15.055999999999999</v>
          </cell>
          <cell r="G2349">
            <v>15.055999999999999</v>
          </cell>
        </row>
        <row r="2351">
          <cell r="A2351" t="str">
            <v>E</v>
          </cell>
          <cell r="B2351" t="str">
            <v>Add for tools and plants</v>
          </cell>
          <cell r="D2351">
            <v>1505.6</v>
          </cell>
          <cell r="E2351">
            <v>0.03</v>
          </cell>
          <cell r="F2351">
            <v>45.167999999999992</v>
          </cell>
          <cell r="G2351">
            <v>45.167999999999992</v>
          </cell>
        </row>
        <row r="2352">
          <cell r="G2352">
            <v>1565.8239999999998</v>
          </cell>
        </row>
        <row r="2354">
          <cell r="A2354" t="str">
            <v>F</v>
          </cell>
          <cell r="B2354" t="str">
            <v>Add contractor's profit</v>
          </cell>
          <cell r="D2354">
            <v>1565.8239999999998</v>
          </cell>
          <cell r="E2354">
            <v>0.15</v>
          </cell>
          <cell r="F2354">
            <v>234.87359999999995</v>
          </cell>
          <cell r="G2354">
            <v>234.87359999999995</v>
          </cell>
        </row>
        <row r="2355">
          <cell r="G2355">
            <v>1800.6975999999997</v>
          </cell>
        </row>
        <row r="2357">
          <cell r="A2357" t="str">
            <v>F</v>
          </cell>
          <cell r="B2357" t="str">
            <v xml:space="preserve">WCT </v>
          </cell>
          <cell r="D2357">
            <v>1800.6975999999997</v>
          </cell>
          <cell r="E2357">
            <v>0.04</v>
          </cell>
          <cell r="F2357">
            <v>72.027903999999992</v>
          </cell>
          <cell r="G2357">
            <v>72.027903999999992</v>
          </cell>
        </row>
        <row r="2358">
          <cell r="G2358">
            <v>1872.7255039999998</v>
          </cell>
        </row>
        <row r="2360">
          <cell r="B2360" t="str">
            <v>Rate per Rmt</v>
          </cell>
          <cell r="D2360">
            <v>1872.7255039999998</v>
          </cell>
          <cell r="E2360">
            <v>5.0999999999999996</v>
          </cell>
          <cell r="F2360">
            <v>367.20107921568626</v>
          </cell>
          <cell r="G2360">
            <v>368</v>
          </cell>
        </row>
        <row r="2363">
          <cell r="A2363">
            <v>63</v>
          </cell>
          <cell r="B2363" t="str">
            <v xml:space="preserve">HARD WOOD DOOR FRAME 150MM X 65MM </v>
          </cell>
          <cell r="F2363" t="str">
            <v>QTY - 5.1 RMT</v>
          </cell>
        </row>
        <row r="2365">
          <cell r="A2365" t="str">
            <v>A</v>
          </cell>
          <cell r="B2365" t="str">
            <v xml:space="preserve">MATERIAL </v>
          </cell>
        </row>
        <row r="2367">
          <cell r="B2367" t="str">
            <v>Hard wood</v>
          </cell>
        </row>
        <row r="2368">
          <cell r="B2368" t="str">
            <v>(5.2 X 0.15 X 0.065) = 0.0507</v>
          </cell>
          <cell r="C2368" t="str">
            <v>Cum</v>
          </cell>
          <cell r="D2368">
            <v>5.0700000000000002E-2</v>
          </cell>
          <cell r="E2368">
            <v>13175</v>
          </cell>
          <cell r="F2368">
            <v>667.97250000000008</v>
          </cell>
        </row>
        <row r="2369">
          <cell r="B2369" t="str">
            <v>Holdfast</v>
          </cell>
          <cell r="C2369" t="str">
            <v>Kg</v>
          </cell>
          <cell r="D2369">
            <v>3.39</v>
          </cell>
          <cell r="E2369">
            <v>0</v>
          </cell>
          <cell r="F2369">
            <v>0</v>
          </cell>
        </row>
        <row r="2370">
          <cell r="B2370" t="str">
            <v>Sundries</v>
          </cell>
          <cell r="C2370" t="str">
            <v>L.S</v>
          </cell>
          <cell r="F2370">
            <v>50</v>
          </cell>
        </row>
        <row r="2371">
          <cell r="F2371">
            <v>717.97250000000008</v>
          </cell>
          <cell r="G2371">
            <v>717.97250000000008</v>
          </cell>
        </row>
        <row r="2373">
          <cell r="A2373" t="str">
            <v>B</v>
          </cell>
          <cell r="B2373" t="str">
            <v>LABOUR</v>
          </cell>
          <cell r="C2373" t="str">
            <v>Rmt</v>
          </cell>
          <cell r="D2373">
            <v>5.0999999999999996</v>
          </cell>
          <cell r="E2373">
            <v>0</v>
          </cell>
          <cell r="F2373">
            <v>0</v>
          </cell>
          <cell r="G2373">
            <v>0</v>
          </cell>
        </row>
        <row r="2375">
          <cell r="A2375" t="str">
            <v>C</v>
          </cell>
          <cell r="B2375" t="str">
            <v>PAINTING</v>
          </cell>
        </row>
        <row r="2376">
          <cell r="B2376" t="str">
            <v>(0.15 + 2 x 0.065) x 5.2 = 1.456</v>
          </cell>
          <cell r="C2376" t="str">
            <v>Sqm</v>
          </cell>
          <cell r="D2376">
            <v>1.456</v>
          </cell>
          <cell r="E2376">
            <v>0</v>
          </cell>
          <cell r="F2376">
            <v>0</v>
          </cell>
          <cell r="G2376">
            <v>0</v>
          </cell>
        </row>
        <row r="2377">
          <cell r="G2377">
            <v>717.97250000000008</v>
          </cell>
        </row>
        <row r="2379">
          <cell r="A2379" t="str">
            <v>D</v>
          </cell>
          <cell r="B2379" t="str">
            <v>Add for water &amp; electrical charges</v>
          </cell>
          <cell r="D2379">
            <v>717.97250000000008</v>
          </cell>
          <cell r="E2379">
            <v>0.01</v>
          </cell>
          <cell r="F2379">
            <v>7.1797250000000012</v>
          </cell>
          <cell r="G2379">
            <v>7.1797250000000012</v>
          </cell>
        </row>
        <row r="2381">
          <cell r="A2381" t="str">
            <v>E</v>
          </cell>
          <cell r="B2381" t="str">
            <v>Add for tools and plants</v>
          </cell>
          <cell r="D2381">
            <v>717.97250000000008</v>
          </cell>
          <cell r="E2381">
            <v>0.03</v>
          </cell>
          <cell r="F2381">
            <v>21.539175</v>
          </cell>
          <cell r="G2381">
            <v>21.539175</v>
          </cell>
        </row>
        <row r="2382">
          <cell r="G2382">
            <v>746.69140000000004</v>
          </cell>
        </row>
        <row r="2384">
          <cell r="A2384" t="str">
            <v>F</v>
          </cell>
          <cell r="B2384" t="str">
            <v>Add contractor's profit</v>
          </cell>
          <cell r="D2384">
            <v>746.69140000000004</v>
          </cell>
          <cell r="E2384">
            <v>0.15</v>
          </cell>
          <cell r="F2384">
            <v>112.00371</v>
          </cell>
          <cell r="G2384">
            <v>112.00371</v>
          </cell>
        </row>
        <row r="2385">
          <cell r="G2385">
            <v>858.69511</v>
          </cell>
        </row>
        <row r="2387">
          <cell r="A2387" t="str">
            <v>F</v>
          </cell>
          <cell r="B2387" t="str">
            <v xml:space="preserve">WCT </v>
          </cell>
          <cell r="D2387">
            <v>858.69511</v>
          </cell>
          <cell r="E2387">
            <v>0.04</v>
          </cell>
          <cell r="F2387">
            <v>34.347804400000001</v>
          </cell>
          <cell r="G2387">
            <v>34.347804400000001</v>
          </cell>
        </row>
        <row r="2388">
          <cell r="G2388">
            <v>893.04291439999997</v>
          </cell>
        </row>
        <row r="2390">
          <cell r="B2390" t="str">
            <v>Rate per Rmt</v>
          </cell>
          <cell r="G2390">
            <v>168.37159019607844</v>
          </cell>
        </row>
        <row r="2393">
          <cell r="A2393">
            <v>64</v>
          </cell>
          <cell r="B2393" t="str">
            <v xml:space="preserve">HARD WOOD DOOR FRAME 130MM X 65MM </v>
          </cell>
          <cell r="F2393" t="str">
            <v>QTY - 5.1 RMT</v>
          </cell>
        </row>
        <row r="2395">
          <cell r="A2395" t="str">
            <v>A</v>
          </cell>
          <cell r="B2395" t="str">
            <v xml:space="preserve">MATERIAL </v>
          </cell>
        </row>
        <row r="2397">
          <cell r="B2397" t="str">
            <v>Hard wood</v>
          </cell>
        </row>
        <row r="2398">
          <cell r="B2398" t="str">
            <v>(5.2 X 0.13 X 0.065) = 0.044</v>
          </cell>
          <cell r="C2398" t="str">
            <v>Cum</v>
          </cell>
          <cell r="D2398">
            <v>4.3940000000000007E-2</v>
          </cell>
          <cell r="E2398">
            <v>13175</v>
          </cell>
          <cell r="F2398">
            <v>578.90950000000009</v>
          </cell>
        </row>
        <row r="2399">
          <cell r="B2399" t="str">
            <v>Holdfast</v>
          </cell>
          <cell r="C2399" t="str">
            <v>Kg</v>
          </cell>
          <cell r="D2399">
            <v>3.39</v>
          </cell>
          <cell r="E2399">
            <v>0</v>
          </cell>
          <cell r="F2399">
            <v>0</v>
          </cell>
        </row>
        <row r="2400">
          <cell r="B2400" t="str">
            <v>Sundries</v>
          </cell>
          <cell r="C2400" t="str">
            <v>L.S</v>
          </cell>
          <cell r="F2400">
            <v>50</v>
          </cell>
        </row>
        <row r="2401">
          <cell r="F2401">
            <v>628.90950000000009</v>
          </cell>
          <cell r="G2401">
            <v>628.90950000000009</v>
          </cell>
        </row>
        <row r="2403">
          <cell r="A2403" t="str">
            <v>B</v>
          </cell>
          <cell r="B2403" t="str">
            <v>LABOUR</v>
          </cell>
          <cell r="C2403" t="str">
            <v>Rmt</v>
          </cell>
          <cell r="D2403">
            <v>5.0999999999999996</v>
          </cell>
          <cell r="E2403">
            <v>0</v>
          </cell>
          <cell r="F2403">
            <v>0</v>
          </cell>
          <cell r="G2403">
            <v>0</v>
          </cell>
        </row>
        <row r="2405">
          <cell r="A2405" t="str">
            <v>C</v>
          </cell>
          <cell r="B2405" t="str">
            <v>PAINTING</v>
          </cell>
        </row>
        <row r="2406">
          <cell r="B2406" t="str">
            <v>(0.13 + 2 x 0.065) x 5.2 = 1.352</v>
          </cell>
          <cell r="C2406" t="str">
            <v>Sqm</v>
          </cell>
          <cell r="D2406">
            <v>1.3520000000000001</v>
          </cell>
          <cell r="E2406">
            <v>0</v>
          </cell>
          <cell r="F2406">
            <v>0</v>
          </cell>
          <cell r="G2406">
            <v>0</v>
          </cell>
        </row>
        <row r="2407">
          <cell r="G2407">
            <v>628.90950000000009</v>
          </cell>
        </row>
        <row r="2409">
          <cell r="A2409" t="str">
            <v>D</v>
          </cell>
          <cell r="B2409" t="str">
            <v>Add for water &amp; electrical charges</v>
          </cell>
          <cell r="D2409">
            <v>628.90950000000009</v>
          </cell>
          <cell r="E2409">
            <v>0.01</v>
          </cell>
          <cell r="F2409">
            <v>6.2890950000000014</v>
          </cell>
          <cell r="G2409">
            <v>6.2890950000000014</v>
          </cell>
        </row>
        <row r="2411">
          <cell r="A2411" t="str">
            <v>E</v>
          </cell>
          <cell r="B2411" t="str">
            <v>Add for tools and plants</v>
          </cell>
          <cell r="D2411">
            <v>628.90950000000009</v>
          </cell>
          <cell r="E2411">
            <v>0.03</v>
          </cell>
          <cell r="F2411">
            <v>18.867285000000003</v>
          </cell>
          <cell r="G2411">
            <v>18.867285000000003</v>
          </cell>
        </row>
        <row r="2412">
          <cell r="G2412">
            <v>654.06588000000011</v>
          </cell>
        </row>
        <row r="2414">
          <cell r="A2414" t="str">
            <v>F</v>
          </cell>
          <cell r="B2414" t="str">
            <v>Add contractor's profit</v>
          </cell>
          <cell r="D2414">
            <v>654.06588000000011</v>
          </cell>
          <cell r="E2414">
            <v>0.15</v>
          </cell>
          <cell r="F2414">
            <v>98.109882000000013</v>
          </cell>
          <cell r="G2414">
            <v>98.109882000000013</v>
          </cell>
        </row>
        <row r="2415">
          <cell r="G2415">
            <v>752.17576200000008</v>
          </cell>
        </row>
        <row r="2417">
          <cell r="B2417" t="str">
            <v>Rate per Rmt</v>
          </cell>
          <cell r="G2417">
            <v>147.48544352941178</v>
          </cell>
        </row>
        <row r="2420">
          <cell r="A2420">
            <v>65</v>
          </cell>
          <cell r="B2420" t="str">
            <v xml:space="preserve">HARD WOOD COVER MOULD 40MM X 20MM </v>
          </cell>
          <cell r="E2420" t="str">
            <v>QTY -</v>
          </cell>
          <cell r="F2420">
            <v>5.0999999999999996</v>
          </cell>
          <cell r="G2420" t="str">
            <v>RMT</v>
          </cell>
        </row>
        <row r="2422">
          <cell r="A2422" t="str">
            <v>A</v>
          </cell>
          <cell r="B2422" t="str">
            <v xml:space="preserve">MATERIAL </v>
          </cell>
        </row>
        <row r="2424">
          <cell r="B2424" t="str">
            <v>Teak wood</v>
          </cell>
        </row>
        <row r="2425">
          <cell r="B2425" t="str">
            <v>(5.26 X 0.04 X 0.02 X 1.1) = 0.0046</v>
          </cell>
          <cell r="C2425" t="str">
            <v>Cum</v>
          </cell>
          <cell r="D2425">
            <v>4.5999999999999999E-3</v>
          </cell>
          <cell r="E2425">
            <v>13175</v>
          </cell>
          <cell r="F2425">
            <v>60.604999999999997</v>
          </cell>
        </row>
        <row r="2426">
          <cell r="B2426" t="str">
            <v>Sundries</v>
          </cell>
          <cell r="C2426" t="str">
            <v>L.S</v>
          </cell>
          <cell r="F2426">
            <v>40</v>
          </cell>
        </row>
        <row r="2427">
          <cell r="F2427">
            <v>100.60499999999999</v>
          </cell>
          <cell r="G2427">
            <v>100.60499999999999</v>
          </cell>
        </row>
        <row r="2429">
          <cell r="A2429" t="str">
            <v>B</v>
          </cell>
          <cell r="B2429" t="str">
            <v>LABOUR</v>
          </cell>
          <cell r="C2429" t="str">
            <v>Rmt</v>
          </cell>
          <cell r="D2429">
            <v>5.0999999999999996</v>
          </cell>
          <cell r="E2429">
            <v>20</v>
          </cell>
          <cell r="F2429">
            <v>102</v>
          </cell>
          <cell r="G2429">
            <v>102</v>
          </cell>
        </row>
        <row r="2431">
          <cell r="A2431" t="str">
            <v>C</v>
          </cell>
          <cell r="B2431" t="str">
            <v>PAINTING</v>
          </cell>
        </row>
        <row r="2432">
          <cell r="B2432" t="str">
            <v>(0.04 + 2 x 0.02) x 5.26 = 0.421</v>
          </cell>
          <cell r="C2432" t="str">
            <v>Sqm</v>
          </cell>
          <cell r="D2432">
            <v>0.42099999999999999</v>
          </cell>
          <cell r="E2432">
            <v>25</v>
          </cell>
          <cell r="F2432">
            <v>10.525</v>
          </cell>
          <cell r="G2432">
            <v>10.525</v>
          </cell>
        </row>
        <row r="2433">
          <cell r="G2433">
            <v>213.13</v>
          </cell>
        </row>
        <row r="2435">
          <cell r="A2435" t="str">
            <v>D</v>
          </cell>
          <cell r="B2435" t="str">
            <v>Add for water &amp; electrical charges</v>
          </cell>
          <cell r="D2435">
            <v>213.13</v>
          </cell>
          <cell r="E2435">
            <v>0.01</v>
          </cell>
          <cell r="F2435">
            <v>2.1313</v>
          </cell>
          <cell r="G2435">
            <v>2.1313</v>
          </cell>
        </row>
        <row r="2437">
          <cell r="A2437" t="str">
            <v>E</v>
          </cell>
          <cell r="B2437" t="str">
            <v>Add for tools and plants</v>
          </cell>
          <cell r="D2437">
            <v>213.13</v>
          </cell>
          <cell r="E2437">
            <v>0.03</v>
          </cell>
          <cell r="F2437">
            <v>6.3938999999999995</v>
          </cell>
          <cell r="G2437">
            <v>6.3938999999999995</v>
          </cell>
        </row>
        <row r="2438">
          <cell r="G2438">
            <v>221.65520000000001</v>
          </cell>
        </row>
        <row r="2440">
          <cell r="A2440" t="str">
            <v>F</v>
          </cell>
          <cell r="B2440" t="str">
            <v>Add contractor's profit</v>
          </cell>
          <cell r="D2440">
            <v>221.65520000000001</v>
          </cell>
          <cell r="E2440">
            <v>0.15</v>
          </cell>
          <cell r="F2440">
            <v>33.248280000000001</v>
          </cell>
          <cell r="G2440">
            <v>33.248280000000001</v>
          </cell>
        </row>
        <row r="2441">
          <cell r="G2441">
            <v>254.90348</v>
          </cell>
        </row>
        <row r="2443">
          <cell r="A2443" t="str">
            <v>F</v>
          </cell>
          <cell r="B2443" t="str">
            <v xml:space="preserve">WCT </v>
          </cell>
          <cell r="D2443">
            <v>254.90348</v>
          </cell>
          <cell r="E2443">
            <v>0.04</v>
          </cell>
          <cell r="F2443">
            <v>10.196139200000001</v>
          </cell>
          <cell r="G2443">
            <v>10.196139200000001</v>
          </cell>
        </row>
        <row r="2444">
          <cell r="G2444">
            <v>265.09961920000001</v>
          </cell>
        </row>
        <row r="2446">
          <cell r="B2446" t="str">
            <v>Rate per Rmt</v>
          </cell>
          <cell r="D2446">
            <v>265.09961920000001</v>
          </cell>
          <cell r="E2446">
            <v>5.0999999999999996</v>
          </cell>
          <cell r="F2446">
            <v>51.980317490196086</v>
          </cell>
          <cell r="G2446">
            <v>52</v>
          </cell>
        </row>
        <row r="2449">
          <cell r="A2449">
            <v>66</v>
          </cell>
          <cell r="B2449" t="str">
            <v xml:space="preserve">HARD WOOD COVER MOULD 20MM X 20MM </v>
          </cell>
          <cell r="E2449" t="str">
            <v>QTY -</v>
          </cell>
          <cell r="F2449">
            <v>5.0999999999999996</v>
          </cell>
          <cell r="G2449" t="str">
            <v>RMT</v>
          </cell>
        </row>
        <row r="2451">
          <cell r="A2451" t="str">
            <v>A</v>
          </cell>
          <cell r="B2451" t="str">
            <v xml:space="preserve">MATERIAL </v>
          </cell>
        </row>
        <row r="2453">
          <cell r="B2453" t="str">
            <v>Hard wood</v>
          </cell>
        </row>
        <row r="2454">
          <cell r="B2454" t="str">
            <v>(5.26 X 0.02 X 0.02 X 1.1) = 0.0023</v>
          </cell>
          <cell r="C2454" t="str">
            <v>Cum</v>
          </cell>
          <cell r="D2454">
            <v>2.3144000000000003E-3</v>
          </cell>
          <cell r="E2454">
            <v>13175</v>
          </cell>
          <cell r="F2454">
            <v>30.492220000000003</v>
          </cell>
        </row>
        <row r="2455">
          <cell r="B2455" t="str">
            <v>Sundries</v>
          </cell>
          <cell r="C2455" t="str">
            <v>L.S</v>
          </cell>
          <cell r="F2455">
            <v>25</v>
          </cell>
        </row>
        <row r="2456">
          <cell r="F2456">
            <v>55.492220000000003</v>
          </cell>
          <cell r="G2456">
            <v>55.492220000000003</v>
          </cell>
        </row>
        <row r="2458">
          <cell r="A2458" t="str">
            <v>B</v>
          </cell>
          <cell r="B2458" t="str">
            <v>LABOUR</v>
          </cell>
          <cell r="C2458" t="str">
            <v>Rmt</v>
          </cell>
          <cell r="D2458">
            <v>5.0999999999999996</v>
          </cell>
          <cell r="E2458">
            <v>15</v>
          </cell>
          <cell r="F2458">
            <v>76.5</v>
          </cell>
          <cell r="G2458">
            <v>76.5</v>
          </cell>
        </row>
        <row r="2460">
          <cell r="A2460" t="str">
            <v>C</v>
          </cell>
          <cell r="B2460" t="str">
            <v>PAINTING</v>
          </cell>
        </row>
        <row r="2461">
          <cell r="B2461" t="str">
            <v>(0.02 + 2 x 0.02) x 5.26 = 0.3156</v>
          </cell>
          <cell r="C2461" t="str">
            <v>Sqm</v>
          </cell>
          <cell r="D2461">
            <v>0.31559999999999999</v>
          </cell>
          <cell r="E2461">
            <v>25</v>
          </cell>
          <cell r="F2461">
            <v>7.89</v>
          </cell>
          <cell r="G2461">
            <v>7.89</v>
          </cell>
        </row>
        <row r="2462">
          <cell r="G2462">
            <v>139.88221999999999</v>
          </cell>
        </row>
        <row r="2464">
          <cell r="A2464" t="str">
            <v>D</v>
          </cell>
          <cell r="B2464" t="str">
            <v>Add for water &amp; electrical charges</v>
          </cell>
          <cell r="D2464">
            <v>139.88221999999999</v>
          </cell>
          <cell r="E2464">
            <v>0.01</v>
          </cell>
          <cell r="F2464">
            <v>1.3988221999999999</v>
          </cell>
          <cell r="G2464">
            <v>1.3988221999999999</v>
          </cell>
        </row>
        <row r="2466">
          <cell r="A2466" t="str">
            <v>E</v>
          </cell>
          <cell r="B2466" t="str">
            <v>Add for tools and plants</v>
          </cell>
          <cell r="D2466">
            <v>139.88221999999999</v>
          </cell>
          <cell r="E2466">
            <v>0.03</v>
          </cell>
          <cell r="F2466">
            <v>4.1964665999999999</v>
          </cell>
          <cell r="G2466">
            <v>4.1964665999999999</v>
          </cell>
        </row>
        <row r="2467">
          <cell r="G2467">
            <v>145.47750880000001</v>
          </cell>
        </row>
        <row r="2469">
          <cell r="A2469" t="str">
            <v>F</v>
          </cell>
          <cell r="B2469" t="str">
            <v>Add contractor's profit</v>
          </cell>
          <cell r="D2469">
            <v>145.47750880000001</v>
          </cell>
          <cell r="E2469">
            <v>0.15</v>
          </cell>
          <cell r="F2469">
            <v>21.82162632</v>
          </cell>
          <cell r="G2469">
            <v>21.82162632</v>
          </cell>
        </row>
        <row r="2470">
          <cell r="G2470">
            <v>167.29913512000002</v>
          </cell>
        </row>
        <row r="2472">
          <cell r="A2472" t="str">
            <v>F</v>
          </cell>
          <cell r="B2472" t="str">
            <v xml:space="preserve">WCT </v>
          </cell>
          <cell r="D2472">
            <v>167.29913512000002</v>
          </cell>
          <cell r="E2472">
            <v>0.04</v>
          </cell>
          <cell r="F2472">
            <v>6.6919654048000012</v>
          </cell>
          <cell r="G2472">
            <v>6.6919654048000012</v>
          </cell>
        </row>
        <row r="2473">
          <cell r="G2473">
            <v>173.9911005248</v>
          </cell>
        </row>
        <row r="2475">
          <cell r="B2475" t="str">
            <v>Rate per Rmt</v>
          </cell>
          <cell r="D2475">
            <v>173.9911005248</v>
          </cell>
          <cell r="E2475">
            <v>5.0999999999999996</v>
          </cell>
          <cell r="F2475">
            <v>34.115902063686278</v>
          </cell>
          <cell r="G2475">
            <v>35</v>
          </cell>
        </row>
        <row r="2478">
          <cell r="A2478">
            <v>73</v>
          </cell>
          <cell r="B2478" t="str">
            <v xml:space="preserve">50mm Thk Fire rated Flush door shutter </v>
          </cell>
          <cell r="E2478" t="str">
            <v>QTY -</v>
          </cell>
          <cell r="F2478">
            <v>1.8900000000000001</v>
          </cell>
          <cell r="G2478" t="str">
            <v>SQM</v>
          </cell>
        </row>
        <row r="2480">
          <cell r="B2480" t="str">
            <v>MATERIAL</v>
          </cell>
        </row>
        <row r="2482">
          <cell r="B2482" t="str">
            <v>50mm thk Fire rated flush door shutter including hardwares</v>
          </cell>
          <cell r="C2482" t="str">
            <v>Sqm</v>
          </cell>
          <cell r="D2482">
            <v>1.8900000000000001</v>
          </cell>
          <cell r="E2482">
            <v>2011</v>
          </cell>
          <cell r="F2482">
            <v>3800.7900000000004</v>
          </cell>
        </row>
        <row r="2483">
          <cell r="F2483">
            <v>3800.7900000000004</v>
          </cell>
          <cell r="G2483">
            <v>3800.7900000000004</v>
          </cell>
        </row>
        <row r="2485">
          <cell r="A2485" t="str">
            <v>B</v>
          </cell>
          <cell r="B2485" t="str">
            <v>LABOUR (for fixing)</v>
          </cell>
          <cell r="C2485" t="str">
            <v>Sqm</v>
          </cell>
          <cell r="D2485">
            <v>1.8900000000000001</v>
          </cell>
          <cell r="E2485">
            <v>90</v>
          </cell>
          <cell r="F2485">
            <v>170.10000000000002</v>
          </cell>
          <cell r="G2485">
            <v>170.10000000000002</v>
          </cell>
        </row>
        <row r="2487">
          <cell r="A2487" t="str">
            <v>C</v>
          </cell>
          <cell r="B2487" t="str">
            <v>PAINTING</v>
          </cell>
          <cell r="C2487" t="str">
            <v>Sqm</v>
          </cell>
          <cell r="D2487">
            <v>4.5360000000000005</v>
          </cell>
          <cell r="E2487">
            <v>40</v>
          </cell>
          <cell r="F2487">
            <v>181.44000000000003</v>
          </cell>
          <cell r="G2487">
            <v>181.44000000000003</v>
          </cell>
        </row>
        <row r="2488">
          <cell r="G2488">
            <v>4152.33</v>
          </cell>
        </row>
        <row r="2490">
          <cell r="A2490" t="str">
            <v>D</v>
          </cell>
          <cell r="B2490" t="str">
            <v>Add for water &amp; electrical charges</v>
          </cell>
          <cell r="D2490">
            <v>4152.33</v>
          </cell>
          <cell r="E2490">
            <v>0.01</v>
          </cell>
          <cell r="F2490">
            <v>41.523299999999999</v>
          </cell>
          <cell r="G2490">
            <v>41.523299999999999</v>
          </cell>
        </row>
        <row r="2492">
          <cell r="A2492" t="str">
            <v>E</v>
          </cell>
          <cell r="B2492" t="str">
            <v>Add for tools and plants</v>
          </cell>
          <cell r="D2492">
            <v>4152.33</v>
          </cell>
          <cell r="E2492">
            <v>0.03</v>
          </cell>
          <cell r="F2492">
            <v>124.56989999999999</v>
          </cell>
          <cell r="G2492">
            <v>124.56989999999999</v>
          </cell>
        </row>
        <row r="2493">
          <cell r="G2493">
            <v>4318.4232000000002</v>
          </cell>
        </row>
        <row r="2495">
          <cell r="A2495" t="str">
            <v>F</v>
          </cell>
          <cell r="B2495" t="str">
            <v>Add contractor's profit</v>
          </cell>
          <cell r="D2495">
            <v>4318.4232000000002</v>
          </cell>
          <cell r="E2495">
            <v>0.15</v>
          </cell>
          <cell r="F2495">
            <v>647.76347999999996</v>
          </cell>
          <cell r="G2495">
            <v>647.76347999999996</v>
          </cell>
        </row>
        <row r="2496">
          <cell r="G2496">
            <v>4966.1866799999998</v>
          </cell>
        </row>
        <row r="2498">
          <cell r="A2498" t="str">
            <v>F</v>
          </cell>
          <cell r="B2498" t="str">
            <v xml:space="preserve">WCT </v>
          </cell>
          <cell r="D2498">
            <v>4966.1866799999998</v>
          </cell>
          <cell r="E2498">
            <v>0.04</v>
          </cell>
          <cell r="F2498">
            <v>198.64746719999999</v>
          </cell>
          <cell r="G2498">
            <v>198.64746719999999</v>
          </cell>
        </row>
        <row r="2499">
          <cell r="G2499">
            <v>5164.8341472000002</v>
          </cell>
        </row>
        <row r="2501">
          <cell r="B2501" t="str">
            <v>Rate per Sqm</v>
          </cell>
          <cell r="D2501">
            <v>5164.8341472000002</v>
          </cell>
          <cell r="E2501">
            <v>1.8900000000000001</v>
          </cell>
          <cell r="F2501">
            <v>2732.71648</v>
          </cell>
          <cell r="G2501">
            <v>2733</v>
          </cell>
        </row>
        <row r="2504">
          <cell r="A2504">
            <v>67</v>
          </cell>
          <cell r="B2504" t="str">
            <v>TEAK WOOD FULLY PANEL DOOR SHUTTER</v>
          </cell>
          <cell r="E2504" t="str">
            <v>QTY -</v>
          </cell>
          <cell r="F2504">
            <v>1.2608000000000001</v>
          </cell>
          <cell r="G2504" t="str">
            <v>SQM</v>
          </cell>
        </row>
        <row r="2506">
          <cell r="B2506" t="str">
            <v>Shutter Size including deduction</v>
          </cell>
          <cell r="C2506">
            <v>0.64</v>
          </cell>
          <cell r="D2506">
            <v>1.9700000000000002</v>
          </cell>
        </row>
        <row r="2507">
          <cell r="B2507" t="str">
            <v>for frame</v>
          </cell>
        </row>
        <row r="2509">
          <cell r="B2509" t="str">
            <v>MATERIAL</v>
          </cell>
        </row>
        <row r="2511">
          <cell r="B2511" t="str">
            <v xml:space="preserve">Wood </v>
          </cell>
        </row>
        <row r="2512">
          <cell r="B2512" t="str">
            <v xml:space="preserve">Top rail 100mm X 40mm </v>
          </cell>
          <cell r="C2512" t="str">
            <v>Cum</v>
          </cell>
          <cell r="D2512">
            <v>2.5600000000000002E-3</v>
          </cell>
        </row>
        <row r="2513">
          <cell r="B2513" t="str">
            <v>Bottom &amp; lock rail 200mm X 40mm</v>
          </cell>
          <cell r="C2513" t="str">
            <v>Cum</v>
          </cell>
          <cell r="D2513">
            <v>1.0240000000000001E-2</v>
          </cell>
        </row>
        <row r="2514">
          <cell r="B2514" t="str">
            <v>Vertical styles 100mm X 40mm</v>
          </cell>
          <cell r="C2514" t="str">
            <v>Cum</v>
          </cell>
          <cell r="D2514">
            <v>1.5760000000000003E-2</v>
          </cell>
        </row>
        <row r="2515">
          <cell r="B2515" t="str">
            <v xml:space="preserve">Total wood </v>
          </cell>
          <cell r="D2515">
            <v>2.8560000000000002E-2</v>
          </cell>
        </row>
        <row r="2517">
          <cell r="B2517" t="str">
            <v>Panel size</v>
          </cell>
          <cell r="D2517">
            <v>0.47000000000000008</v>
          </cell>
          <cell r="E2517">
            <v>0.76500000000000012</v>
          </cell>
        </row>
        <row r="2519">
          <cell r="B2519" t="str">
            <v xml:space="preserve">15mm BWP marine ply </v>
          </cell>
          <cell r="D2519">
            <v>0.71910000000000029</v>
          </cell>
        </row>
        <row r="2521">
          <cell r="B2521" t="str">
            <v>Painting</v>
          </cell>
          <cell r="D2521">
            <v>3.2780800000000005</v>
          </cell>
        </row>
        <row r="2524">
          <cell r="B2524" t="str">
            <v>TEAK WOOD FULLY PANEL DOOR SHUTTER</v>
          </cell>
          <cell r="E2524" t="str">
            <v>QTY -</v>
          </cell>
          <cell r="F2524">
            <v>1.2608000000000001</v>
          </cell>
          <cell r="G2524" t="str">
            <v>SQM</v>
          </cell>
        </row>
        <row r="2526">
          <cell r="B2526" t="str">
            <v xml:space="preserve">MATERIAL </v>
          </cell>
        </row>
        <row r="2528">
          <cell r="B2528" t="str">
            <v xml:space="preserve">Wood </v>
          </cell>
          <cell r="C2528" t="str">
            <v>Cum</v>
          </cell>
          <cell r="D2528">
            <v>2.8560000000000002E-2</v>
          </cell>
          <cell r="E2528">
            <v>35315</v>
          </cell>
          <cell r="F2528">
            <v>1008.5964</v>
          </cell>
        </row>
        <row r="2529">
          <cell r="B2529" t="str">
            <v>15mm thk BWP marine ply</v>
          </cell>
          <cell r="C2529" t="str">
            <v>Sqm</v>
          </cell>
          <cell r="D2529">
            <v>0.71910000000000029</v>
          </cell>
          <cell r="E2529">
            <v>0</v>
          </cell>
          <cell r="F2529">
            <v>0</v>
          </cell>
        </row>
        <row r="2530">
          <cell r="B2530" t="str">
            <v>Iron oxidised hinges</v>
          </cell>
          <cell r="C2530" t="str">
            <v>No</v>
          </cell>
          <cell r="D2530">
            <v>3</v>
          </cell>
          <cell r="E2530">
            <v>0</v>
          </cell>
          <cell r="F2530">
            <v>0</v>
          </cell>
        </row>
        <row r="2531">
          <cell r="B2531" t="str">
            <v>Mortice lock with handle</v>
          </cell>
          <cell r="C2531" t="str">
            <v>No</v>
          </cell>
          <cell r="D2531">
            <v>1</v>
          </cell>
          <cell r="E2531">
            <v>0</v>
          </cell>
          <cell r="F2531">
            <v>0</v>
          </cell>
        </row>
        <row r="2532">
          <cell r="B2532" t="str">
            <v>Night Latch</v>
          </cell>
          <cell r="C2532" t="str">
            <v>No</v>
          </cell>
          <cell r="D2532">
            <v>1</v>
          </cell>
          <cell r="E2532">
            <v>0</v>
          </cell>
          <cell r="F2532">
            <v>0</v>
          </cell>
        </row>
        <row r="2533">
          <cell r="B2533" t="str">
            <v>Iron oxide tower bolts</v>
          </cell>
          <cell r="C2533" t="str">
            <v>No</v>
          </cell>
          <cell r="D2533">
            <v>1</v>
          </cell>
          <cell r="E2533">
            <v>0</v>
          </cell>
          <cell r="F2533">
            <v>0</v>
          </cell>
        </row>
        <row r="2534">
          <cell r="B2534" t="str">
            <v>Door stoper</v>
          </cell>
          <cell r="C2534" t="str">
            <v>No</v>
          </cell>
          <cell r="D2534">
            <v>1</v>
          </cell>
          <cell r="E2534">
            <v>0</v>
          </cell>
          <cell r="F2534">
            <v>0</v>
          </cell>
        </row>
        <row r="2535">
          <cell r="F2535">
            <v>1008.5964</v>
          </cell>
          <cell r="G2535">
            <v>1008.5964</v>
          </cell>
        </row>
        <row r="2537">
          <cell r="A2537" t="str">
            <v>B</v>
          </cell>
          <cell r="B2537" t="str">
            <v>LABOUR</v>
          </cell>
          <cell r="C2537" t="str">
            <v>Sqm</v>
          </cell>
          <cell r="D2537">
            <v>1.2608000000000001</v>
          </cell>
          <cell r="E2537">
            <v>0</v>
          </cell>
          <cell r="F2537">
            <v>0</v>
          </cell>
          <cell r="G2537">
            <v>0</v>
          </cell>
        </row>
        <row r="2539">
          <cell r="A2539" t="str">
            <v>C</v>
          </cell>
          <cell r="B2539" t="str">
            <v>PAINTING</v>
          </cell>
          <cell r="C2539" t="str">
            <v>Sqm</v>
          </cell>
          <cell r="D2539">
            <v>3.2780800000000005</v>
          </cell>
          <cell r="E2539">
            <v>0</v>
          </cell>
          <cell r="F2539">
            <v>0</v>
          </cell>
          <cell r="G2539">
            <v>0</v>
          </cell>
        </row>
        <row r="2540">
          <cell r="G2540">
            <v>1008.5964</v>
          </cell>
        </row>
        <row r="2542">
          <cell r="A2542" t="str">
            <v>D</v>
          </cell>
          <cell r="B2542" t="str">
            <v>Add for water &amp; electrical charges</v>
          </cell>
          <cell r="D2542">
            <v>1008.5964</v>
          </cell>
          <cell r="E2542">
            <v>0.01</v>
          </cell>
          <cell r="F2542">
            <v>10.085964000000001</v>
          </cell>
          <cell r="G2542">
            <v>10.085964000000001</v>
          </cell>
        </row>
        <row r="2544">
          <cell r="A2544" t="str">
            <v>E</v>
          </cell>
          <cell r="B2544" t="str">
            <v>Add for tools and plants</v>
          </cell>
          <cell r="D2544">
            <v>1008.5964</v>
          </cell>
          <cell r="E2544">
            <v>0.03</v>
          </cell>
          <cell r="F2544">
            <v>30.257891999999998</v>
          </cell>
          <cell r="G2544">
            <v>30.257891999999998</v>
          </cell>
        </row>
        <row r="2545">
          <cell r="G2545">
            <v>1048.9402560000001</v>
          </cell>
        </row>
        <row r="2547">
          <cell r="A2547" t="str">
            <v>F</v>
          </cell>
          <cell r="B2547" t="str">
            <v>Add contractor's profit</v>
          </cell>
          <cell r="D2547">
            <v>1048.9402560000001</v>
          </cell>
          <cell r="E2547">
            <v>0.15</v>
          </cell>
          <cell r="F2547">
            <v>157.3410384</v>
          </cell>
          <cell r="G2547">
            <v>157.3410384</v>
          </cell>
        </row>
        <row r="2548">
          <cell r="G2548">
            <v>1206.2812944000002</v>
          </cell>
        </row>
        <row r="2550">
          <cell r="B2550" t="str">
            <v>Rate per Sqm</v>
          </cell>
          <cell r="G2550">
            <v>956.75864086294416</v>
          </cell>
        </row>
        <row r="2553">
          <cell r="A2553">
            <v>68</v>
          </cell>
          <cell r="B2553" t="str">
            <v>TEAK WOOD PARTLY PANELLED PARTLY GLAZED DOOR SHUTTER</v>
          </cell>
          <cell r="E2553" t="str">
            <v>QTY -</v>
          </cell>
          <cell r="F2553">
            <v>1.8517999999999999</v>
          </cell>
          <cell r="G2553" t="str">
            <v>SQM</v>
          </cell>
        </row>
        <row r="2555">
          <cell r="B2555" t="str">
            <v>Shutter Size including deduction</v>
          </cell>
          <cell r="C2555">
            <v>0.93999999999999984</v>
          </cell>
          <cell r="D2555">
            <v>1.9700000000000002</v>
          </cell>
        </row>
        <row r="2556">
          <cell r="B2556" t="str">
            <v>for frame</v>
          </cell>
        </row>
        <row r="2558">
          <cell r="B2558" t="str">
            <v xml:space="preserve">MATERIAL </v>
          </cell>
        </row>
        <row r="2560">
          <cell r="B2560" t="str">
            <v xml:space="preserve">Wood </v>
          </cell>
        </row>
        <row r="2561">
          <cell r="B2561" t="str">
            <v xml:space="preserve">Top &amp; Bottom rail 100mm X 35mm </v>
          </cell>
          <cell r="C2561" t="str">
            <v>Cum</v>
          </cell>
          <cell r="D2561">
            <v>6.5799999999999999E-3</v>
          </cell>
        </row>
        <row r="2562">
          <cell r="B2562" t="str">
            <v>Lock rail 200mm X 35mm</v>
          </cell>
          <cell r="C2562" t="str">
            <v>Cum</v>
          </cell>
          <cell r="D2562">
            <v>6.5799999999999999E-3</v>
          </cell>
        </row>
        <row r="2563">
          <cell r="B2563" t="str">
            <v>Vertical styles 100mm X 35mm</v>
          </cell>
          <cell r="C2563" t="str">
            <v>Cum</v>
          </cell>
          <cell r="D2563">
            <v>1.3790000000000004E-2</v>
          </cell>
        </row>
        <row r="2564">
          <cell r="B2564" t="str">
            <v xml:space="preserve">Total wood </v>
          </cell>
          <cell r="D2564">
            <v>2.6950000000000002E-2</v>
          </cell>
        </row>
        <row r="2566">
          <cell r="B2566" t="str">
            <v>Panel size</v>
          </cell>
          <cell r="D2566">
            <v>0.76999999999999991</v>
          </cell>
          <cell r="E2566">
            <v>0.76500000000000012</v>
          </cell>
        </row>
        <row r="2568">
          <cell r="B2568" t="str">
            <v xml:space="preserve">9mm BWP marine ply </v>
          </cell>
          <cell r="D2568">
            <v>0.58905000000000007</v>
          </cell>
        </row>
        <row r="2570">
          <cell r="B2570" t="str">
            <v>Glass panel 4mm thk frosted glass</v>
          </cell>
          <cell r="D2570">
            <v>0.58905000000000007</v>
          </cell>
        </row>
        <row r="2572">
          <cell r="B2572" t="str">
            <v>Painting</v>
          </cell>
          <cell r="D2572">
            <v>3.7035999999999998</v>
          </cell>
        </row>
        <row r="2574">
          <cell r="B2574" t="str">
            <v>TEAK WOOD PARTLY PANELLED PARTLY GLAZED DOOR SHUTTER</v>
          </cell>
          <cell r="E2574" t="str">
            <v>QTY -</v>
          </cell>
          <cell r="F2574">
            <v>1.8517999999999999</v>
          </cell>
          <cell r="G2574" t="str">
            <v>SQM</v>
          </cell>
        </row>
        <row r="2576">
          <cell r="A2576" t="str">
            <v>A</v>
          </cell>
          <cell r="B2576" t="str">
            <v>MATERIAL</v>
          </cell>
        </row>
        <row r="2578">
          <cell r="B2578" t="str">
            <v xml:space="preserve">Wood </v>
          </cell>
          <cell r="C2578" t="str">
            <v>Cum</v>
          </cell>
          <cell r="D2578">
            <v>2.6950000000000002E-2</v>
          </cell>
          <cell r="E2578">
            <v>35315</v>
          </cell>
          <cell r="F2578">
            <v>951.73925000000008</v>
          </cell>
        </row>
        <row r="2579">
          <cell r="B2579" t="str">
            <v xml:space="preserve">9mm thk BWP marine ply </v>
          </cell>
          <cell r="C2579" t="str">
            <v>Sqm</v>
          </cell>
          <cell r="D2579">
            <v>0.58905000000000007</v>
          </cell>
          <cell r="E2579">
            <v>0</v>
          </cell>
          <cell r="F2579">
            <v>0</v>
          </cell>
        </row>
        <row r="2580">
          <cell r="B2580" t="str">
            <v>4mm thk frosted glass</v>
          </cell>
          <cell r="C2580" t="str">
            <v>Sqm</v>
          </cell>
          <cell r="D2580">
            <v>0.58905000000000007</v>
          </cell>
          <cell r="E2580">
            <v>0</v>
          </cell>
          <cell r="F2580">
            <v>0</v>
          </cell>
        </row>
        <row r="2581">
          <cell r="B2581" t="str">
            <v>Iron oxidised hinges</v>
          </cell>
          <cell r="C2581" t="str">
            <v>No</v>
          </cell>
          <cell r="D2581">
            <v>3</v>
          </cell>
          <cell r="E2581">
            <v>0</v>
          </cell>
          <cell r="F2581">
            <v>0</v>
          </cell>
        </row>
        <row r="2582">
          <cell r="B2582" t="str">
            <v>Mortice lock with handle</v>
          </cell>
          <cell r="C2582" t="str">
            <v>No</v>
          </cell>
          <cell r="D2582">
            <v>1</v>
          </cell>
          <cell r="E2582">
            <v>0</v>
          </cell>
          <cell r="F2582">
            <v>0</v>
          </cell>
        </row>
        <row r="2583">
          <cell r="B2583" t="str">
            <v>Iron oxide tower bolts</v>
          </cell>
          <cell r="C2583" t="str">
            <v>No</v>
          </cell>
          <cell r="D2583">
            <v>1</v>
          </cell>
          <cell r="E2583">
            <v>0</v>
          </cell>
          <cell r="F2583">
            <v>0</v>
          </cell>
        </row>
        <row r="2584">
          <cell r="B2584" t="str">
            <v>Door stoper</v>
          </cell>
          <cell r="C2584" t="str">
            <v>No</v>
          </cell>
          <cell r="D2584">
            <v>1</v>
          </cell>
          <cell r="E2584">
            <v>0</v>
          </cell>
          <cell r="F2584">
            <v>0</v>
          </cell>
        </row>
        <row r="2585">
          <cell r="F2585">
            <v>951.73925000000008</v>
          </cell>
          <cell r="G2585">
            <v>951.73925000000008</v>
          </cell>
        </row>
        <row r="2587">
          <cell r="A2587" t="str">
            <v>B</v>
          </cell>
          <cell r="B2587" t="str">
            <v>LABOUR</v>
          </cell>
          <cell r="C2587" t="str">
            <v>Sqm</v>
          </cell>
          <cell r="D2587">
            <v>1.8517999999999999</v>
          </cell>
          <cell r="E2587">
            <v>0</v>
          </cell>
          <cell r="F2587">
            <v>0</v>
          </cell>
          <cell r="G2587">
            <v>0</v>
          </cell>
        </row>
        <row r="2589">
          <cell r="A2589" t="str">
            <v>C</v>
          </cell>
          <cell r="B2589" t="str">
            <v>PAINTING</v>
          </cell>
          <cell r="C2589" t="str">
            <v>Sqm</v>
          </cell>
          <cell r="D2589">
            <v>3.7035999999999998</v>
          </cell>
          <cell r="E2589">
            <v>0</v>
          </cell>
          <cell r="F2589">
            <v>0</v>
          </cell>
          <cell r="G2589">
            <v>0</v>
          </cell>
        </row>
        <row r="2590">
          <cell r="G2590">
            <v>951.73925000000008</v>
          </cell>
        </row>
        <row r="2592">
          <cell r="A2592" t="str">
            <v>D</v>
          </cell>
          <cell r="B2592" t="str">
            <v>Add for water &amp; electrical charges</v>
          </cell>
          <cell r="D2592">
            <v>951.73925000000008</v>
          </cell>
          <cell r="E2592">
            <v>0.01</v>
          </cell>
          <cell r="F2592">
            <v>9.5173925000000015</v>
          </cell>
          <cell r="G2592">
            <v>9.5173925000000015</v>
          </cell>
        </row>
        <row r="2594">
          <cell r="A2594" t="str">
            <v>E</v>
          </cell>
          <cell r="B2594" t="str">
            <v>Add for tools and plants</v>
          </cell>
          <cell r="D2594">
            <v>951.73925000000008</v>
          </cell>
          <cell r="E2594">
            <v>0.03</v>
          </cell>
          <cell r="F2594">
            <v>28.552177500000003</v>
          </cell>
          <cell r="G2594">
            <v>28.552177500000003</v>
          </cell>
        </row>
        <row r="2595">
          <cell r="G2595">
            <v>989.80882000000008</v>
          </cell>
        </row>
        <row r="2597">
          <cell r="A2597" t="str">
            <v>F</v>
          </cell>
          <cell r="B2597" t="str">
            <v>Add contractor's profit</v>
          </cell>
          <cell r="D2597">
            <v>989.80882000000008</v>
          </cell>
          <cell r="E2597">
            <v>0.15</v>
          </cell>
          <cell r="F2597">
            <v>148.47132300000001</v>
          </cell>
          <cell r="G2597">
            <v>148.47132300000001</v>
          </cell>
        </row>
        <row r="2598">
          <cell r="G2598">
            <v>1138.2801430000002</v>
          </cell>
        </row>
        <row r="2600">
          <cell r="B2600" t="str">
            <v>Rate per Sqm</v>
          </cell>
          <cell r="G2600">
            <v>614.68848849767812</v>
          </cell>
        </row>
        <row r="2603">
          <cell r="A2603">
            <v>69</v>
          </cell>
          <cell r="B2603" t="str">
            <v>TEAK WOOD FULLY GLAZED DOOR SHUTTER</v>
          </cell>
          <cell r="E2603" t="str">
            <v>QTY -</v>
          </cell>
          <cell r="F2603">
            <v>1.4578000000000002</v>
          </cell>
          <cell r="G2603" t="str">
            <v>SQM</v>
          </cell>
        </row>
        <row r="2605">
          <cell r="B2605" t="str">
            <v>Shutter Size including deduction</v>
          </cell>
          <cell r="C2605">
            <v>0.74</v>
          </cell>
          <cell r="D2605">
            <v>1.9700000000000002</v>
          </cell>
        </row>
        <row r="2606">
          <cell r="B2606" t="str">
            <v>for frame</v>
          </cell>
        </row>
        <row r="2608">
          <cell r="B2608" t="str">
            <v>MATERIAL</v>
          </cell>
        </row>
        <row r="2610">
          <cell r="B2610" t="str">
            <v xml:space="preserve">Wood </v>
          </cell>
        </row>
        <row r="2611">
          <cell r="B2611" t="str">
            <v xml:space="preserve">Top rail 100mm X 40mm </v>
          </cell>
          <cell r="C2611" t="str">
            <v>Cum</v>
          </cell>
          <cell r="D2611">
            <v>2.96E-3</v>
          </cell>
        </row>
        <row r="2612">
          <cell r="B2612" t="str">
            <v>Bottom &amp; lock rail 200mm X 40mm</v>
          </cell>
          <cell r="C2612" t="str">
            <v>Cum</v>
          </cell>
          <cell r="D2612">
            <v>1.184E-2</v>
          </cell>
        </row>
        <row r="2613">
          <cell r="B2613" t="str">
            <v>Vertical styles 100mm X 40mm</v>
          </cell>
          <cell r="C2613" t="str">
            <v>Cum</v>
          </cell>
          <cell r="D2613">
            <v>1.5760000000000003E-2</v>
          </cell>
        </row>
        <row r="2614">
          <cell r="B2614" t="str">
            <v xml:space="preserve">Total wood </v>
          </cell>
          <cell r="D2614">
            <v>3.0560000000000004E-2</v>
          </cell>
        </row>
        <row r="2616">
          <cell r="B2616" t="str">
            <v>Panel size</v>
          </cell>
          <cell r="D2616">
            <v>0.57000000000000006</v>
          </cell>
          <cell r="E2616">
            <v>0.76500000000000012</v>
          </cell>
        </row>
        <row r="2618">
          <cell r="B2618" t="str">
            <v xml:space="preserve">5mm thk clear glass </v>
          </cell>
          <cell r="D2618">
            <v>0.87210000000000021</v>
          </cell>
        </row>
        <row r="2620">
          <cell r="B2620" t="str">
            <v>Painting</v>
          </cell>
          <cell r="D2620">
            <v>2.3324800000000003</v>
          </cell>
        </row>
        <row r="2623">
          <cell r="B2623" t="str">
            <v>TEAK WOOD FULLY GLAZED DOOR SHUTTER</v>
          </cell>
          <cell r="E2623" t="str">
            <v>QTY -</v>
          </cell>
          <cell r="F2623">
            <v>1.4578000000000002</v>
          </cell>
          <cell r="G2623" t="str">
            <v>SQM</v>
          </cell>
        </row>
        <row r="2625">
          <cell r="B2625" t="str">
            <v xml:space="preserve">MATERIAL </v>
          </cell>
        </row>
        <row r="2627">
          <cell r="B2627" t="str">
            <v xml:space="preserve">Wood </v>
          </cell>
          <cell r="C2627" t="str">
            <v>Cum</v>
          </cell>
          <cell r="D2627">
            <v>3.0560000000000004E-2</v>
          </cell>
          <cell r="E2627">
            <v>35315</v>
          </cell>
          <cell r="F2627">
            <v>1079.2264000000002</v>
          </cell>
        </row>
        <row r="2628">
          <cell r="B2628" t="str">
            <v xml:space="preserve">5mm thk clear glass </v>
          </cell>
          <cell r="C2628" t="str">
            <v>Sqm</v>
          </cell>
          <cell r="D2628">
            <v>0.87210000000000021</v>
          </cell>
          <cell r="E2628">
            <v>0</v>
          </cell>
          <cell r="F2628">
            <v>0</v>
          </cell>
        </row>
        <row r="2629">
          <cell r="B2629" t="str">
            <v>Iron oxidised hinges</v>
          </cell>
          <cell r="C2629" t="str">
            <v>No</v>
          </cell>
          <cell r="D2629">
            <v>3</v>
          </cell>
          <cell r="E2629">
            <v>0</v>
          </cell>
          <cell r="F2629">
            <v>0</v>
          </cell>
        </row>
        <row r="2630">
          <cell r="B2630" t="str">
            <v>Iron oxidised tower bolts</v>
          </cell>
          <cell r="C2630" t="str">
            <v>No</v>
          </cell>
          <cell r="D2630">
            <v>1</v>
          </cell>
          <cell r="E2630">
            <v>0</v>
          </cell>
          <cell r="F2630">
            <v>0</v>
          </cell>
        </row>
        <row r="2631">
          <cell r="B2631" t="str">
            <v>Iron oxidised aldrop 250mm long</v>
          </cell>
          <cell r="C2631" t="str">
            <v>No</v>
          </cell>
          <cell r="D2631">
            <v>2</v>
          </cell>
          <cell r="E2631">
            <v>0</v>
          </cell>
          <cell r="F2631">
            <v>0</v>
          </cell>
        </row>
        <row r="2632">
          <cell r="F2632">
            <v>1079.2264000000002</v>
          </cell>
          <cell r="G2632">
            <v>1079.2264000000002</v>
          </cell>
        </row>
        <row r="2634">
          <cell r="A2634" t="str">
            <v>B</v>
          </cell>
          <cell r="B2634" t="str">
            <v>LABOUR</v>
          </cell>
          <cell r="C2634" t="str">
            <v>Sqm</v>
          </cell>
          <cell r="D2634">
            <v>1.4578000000000002</v>
          </cell>
          <cell r="E2634">
            <v>0</v>
          </cell>
          <cell r="F2634">
            <v>0</v>
          </cell>
          <cell r="G2634">
            <v>0</v>
          </cell>
        </row>
        <row r="2636">
          <cell r="A2636" t="str">
            <v>C</v>
          </cell>
          <cell r="B2636" t="str">
            <v>PAINTING</v>
          </cell>
          <cell r="C2636" t="str">
            <v>Sqm</v>
          </cell>
          <cell r="D2636">
            <v>2.3324800000000003</v>
          </cell>
          <cell r="E2636">
            <v>0</v>
          </cell>
          <cell r="F2636">
            <v>0</v>
          </cell>
          <cell r="G2636">
            <v>0</v>
          </cell>
        </row>
        <row r="2637">
          <cell r="G2637">
            <v>1079.2264000000002</v>
          </cell>
        </row>
        <row r="2639">
          <cell r="A2639" t="str">
            <v>D</v>
          </cell>
          <cell r="B2639" t="str">
            <v>Add for water &amp; electrical charges</v>
          </cell>
          <cell r="D2639">
            <v>1079.2264000000002</v>
          </cell>
          <cell r="E2639">
            <v>0.01</v>
          </cell>
          <cell r="F2639">
            <v>10.792264000000003</v>
          </cell>
          <cell r="G2639">
            <v>10.792264000000003</v>
          </cell>
        </row>
        <row r="2641">
          <cell r="A2641" t="str">
            <v>E</v>
          </cell>
          <cell r="B2641" t="str">
            <v>Add for tools and plants</v>
          </cell>
          <cell r="D2641">
            <v>1079.2264000000002</v>
          </cell>
          <cell r="E2641">
            <v>0.03</v>
          </cell>
          <cell r="F2641">
            <v>32.376792000000009</v>
          </cell>
          <cell r="G2641">
            <v>32.376792000000009</v>
          </cell>
        </row>
        <row r="2642">
          <cell r="G2642">
            <v>1122.3954560000002</v>
          </cell>
        </row>
        <row r="2644">
          <cell r="A2644" t="str">
            <v>F</v>
          </cell>
          <cell r="B2644" t="str">
            <v>Add contractor's profit</v>
          </cell>
          <cell r="D2644">
            <v>1122.3954560000002</v>
          </cell>
          <cell r="E2644">
            <v>0.15</v>
          </cell>
          <cell r="F2644">
            <v>168.35931840000003</v>
          </cell>
          <cell r="G2644">
            <v>168.35931840000003</v>
          </cell>
        </row>
        <row r="2645">
          <cell r="G2645">
            <v>1290.7547744000003</v>
          </cell>
        </row>
        <row r="2647">
          <cell r="B2647" t="str">
            <v>Rate per Sqm</v>
          </cell>
          <cell r="G2647">
            <v>885.41279626834967</v>
          </cell>
        </row>
        <row r="2650">
          <cell r="A2650">
            <v>70</v>
          </cell>
          <cell r="B2650" t="str">
            <v>HARD WOOD FULLY PANEL DOOR SHUTTER</v>
          </cell>
          <cell r="E2650" t="str">
            <v>QTY -</v>
          </cell>
          <cell r="F2650">
            <v>1.2608000000000001</v>
          </cell>
          <cell r="G2650" t="str">
            <v>SQM</v>
          </cell>
        </row>
        <row r="2652">
          <cell r="B2652" t="str">
            <v>Shutter Size including deduction</v>
          </cell>
          <cell r="C2652">
            <v>0.64</v>
          </cell>
          <cell r="D2652">
            <v>1.9700000000000002</v>
          </cell>
        </row>
        <row r="2653">
          <cell r="B2653" t="str">
            <v>for frame</v>
          </cell>
        </row>
        <row r="2655">
          <cell r="B2655" t="str">
            <v>MATERIAL</v>
          </cell>
        </row>
        <row r="2657">
          <cell r="B2657" t="str">
            <v xml:space="preserve">Wood </v>
          </cell>
        </row>
        <row r="2658">
          <cell r="B2658" t="str">
            <v xml:space="preserve">Top rail 100mm X 40mm </v>
          </cell>
          <cell r="C2658" t="str">
            <v>Cum</v>
          </cell>
          <cell r="D2658">
            <v>2.5600000000000002E-3</v>
          </cell>
        </row>
        <row r="2659">
          <cell r="B2659" t="str">
            <v>Bottom &amp; lock rail 200mm X 40mm</v>
          </cell>
          <cell r="C2659" t="str">
            <v>Cum</v>
          </cell>
          <cell r="D2659">
            <v>1.0240000000000001E-2</v>
          </cell>
        </row>
        <row r="2660">
          <cell r="B2660" t="str">
            <v>Vertical styles 100mm X 40mm</v>
          </cell>
          <cell r="C2660" t="str">
            <v>Cum</v>
          </cell>
          <cell r="D2660">
            <v>1.5760000000000003E-2</v>
          </cell>
        </row>
        <row r="2661">
          <cell r="B2661" t="str">
            <v xml:space="preserve">Total wood </v>
          </cell>
          <cell r="D2661">
            <v>2.8560000000000002E-2</v>
          </cell>
        </row>
        <row r="2663">
          <cell r="B2663" t="str">
            <v>Panel size</v>
          </cell>
          <cell r="D2663">
            <v>0.47000000000000008</v>
          </cell>
          <cell r="E2663">
            <v>0.76500000000000012</v>
          </cell>
        </row>
        <row r="2665">
          <cell r="B2665" t="str">
            <v xml:space="preserve">15mm BWP marine ply </v>
          </cell>
          <cell r="D2665">
            <v>0.35955000000000015</v>
          </cell>
        </row>
        <row r="2667">
          <cell r="B2667" t="str">
            <v>Painting</v>
          </cell>
          <cell r="D2667">
            <v>3.2780800000000005</v>
          </cell>
        </row>
        <row r="2670">
          <cell r="B2670" t="str">
            <v>HARD WOOD FULLY PANEL DOOR SHUTTER</v>
          </cell>
          <cell r="E2670" t="str">
            <v>QTY -</v>
          </cell>
          <cell r="F2670">
            <v>1.2608000000000001</v>
          </cell>
          <cell r="G2670" t="str">
            <v>SQM</v>
          </cell>
        </row>
        <row r="2672">
          <cell r="B2672" t="str">
            <v xml:space="preserve">MATERIAL </v>
          </cell>
        </row>
        <row r="2674">
          <cell r="B2674" t="str">
            <v xml:space="preserve">Hard Wood </v>
          </cell>
          <cell r="C2674" t="str">
            <v>Cum</v>
          </cell>
          <cell r="D2674">
            <v>2.8560000000000002E-2</v>
          </cell>
          <cell r="E2674">
            <v>13175</v>
          </cell>
          <cell r="F2674">
            <v>376.27800000000002</v>
          </cell>
        </row>
        <row r="2675">
          <cell r="B2675" t="str">
            <v>15mm thk BWP marine ply</v>
          </cell>
          <cell r="C2675" t="str">
            <v>Sqm</v>
          </cell>
          <cell r="D2675">
            <v>0.35955000000000015</v>
          </cell>
          <cell r="E2675">
            <v>0</v>
          </cell>
          <cell r="F2675">
            <v>0</v>
          </cell>
        </row>
        <row r="2676">
          <cell r="B2676" t="str">
            <v>Iron oxidised hinges</v>
          </cell>
          <cell r="C2676" t="str">
            <v>No</v>
          </cell>
          <cell r="D2676">
            <v>3</v>
          </cell>
          <cell r="E2676">
            <v>0</v>
          </cell>
          <cell r="F2676">
            <v>0</v>
          </cell>
        </row>
        <row r="2677">
          <cell r="B2677" t="str">
            <v>Mortice lock with handle</v>
          </cell>
          <cell r="C2677" t="str">
            <v>No</v>
          </cell>
          <cell r="D2677">
            <v>1</v>
          </cell>
          <cell r="E2677">
            <v>0</v>
          </cell>
          <cell r="F2677">
            <v>0</v>
          </cell>
        </row>
        <row r="2678">
          <cell r="B2678" t="str">
            <v>Night Latch</v>
          </cell>
          <cell r="C2678" t="str">
            <v>No</v>
          </cell>
          <cell r="D2678">
            <v>1</v>
          </cell>
          <cell r="E2678">
            <v>0</v>
          </cell>
          <cell r="F2678">
            <v>0</v>
          </cell>
        </row>
        <row r="2679">
          <cell r="B2679" t="str">
            <v>Iron oxide tower bolts</v>
          </cell>
          <cell r="C2679" t="str">
            <v>No</v>
          </cell>
          <cell r="D2679">
            <v>1</v>
          </cell>
          <cell r="E2679">
            <v>0</v>
          </cell>
          <cell r="F2679">
            <v>0</v>
          </cell>
        </row>
        <row r="2680">
          <cell r="B2680" t="str">
            <v>Door stoper</v>
          </cell>
          <cell r="C2680" t="str">
            <v>No</v>
          </cell>
          <cell r="D2680">
            <v>1</v>
          </cell>
          <cell r="E2680">
            <v>0</v>
          </cell>
          <cell r="F2680">
            <v>0</v>
          </cell>
        </row>
        <row r="2681">
          <cell r="F2681">
            <v>376.27800000000002</v>
          </cell>
          <cell r="G2681">
            <v>376.27800000000002</v>
          </cell>
        </row>
        <row r="2683">
          <cell r="A2683" t="str">
            <v>B</v>
          </cell>
          <cell r="B2683" t="str">
            <v>LABOUR</v>
          </cell>
          <cell r="C2683" t="str">
            <v>Sqm</v>
          </cell>
          <cell r="D2683">
            <v>1.2608000000000001</v>
          </cell>
          <cell r="E2683">
            <v>0</v>
          </cell>
          <cell r="F2683">
            <v>0</v>
          </cell>
          <cell r="G2683">
            <v>0</v>
          </cell>
        </row>
        <row r="2685">
          <cell r="A2685" t="str">
            <v>C</v>
          </cell>
          <cell r="B2685" t="str">
            <v>PAINTING</v>
          </cell>
          <cell r="C2685" t="str">
            <v>Sqm</v>
          </cell>
          <cell r="D2685">
            <v>3.2780800000000005</v>
          </cell>
          <cell r="E2685">
            <v>0</v>
          </cell>
          <cell r="F2685">
            <v>0</v>
          </cell>
          <cell r="G2685">
            <v>0</v>
          </cell>
        </row>
        <row r="2686">
          <cell r="G2686">
            <v>376.27800000000002</v>
          </cell>
        </row>
        <row r="2688">
          <cell r="A2688" t="str">
            <v>D</v>
          </cell>
          <cell r="B2688" t="str">
            <v>Add for water &amp; electrical charges</v>
          </cell>
          <cell r="D2688">
            <v>376.27800000000002</v>
          </cell>
          <cell r="E2688">
            <v>0.01</v>
          </cell>
          <cell r="F2688">
            <v>3.7627800000000002</v>
          </cell>
          <cell r="G2688">
            <v>3.7627800000000002</v>
          </cell>
        </row>
        <row r="2690">
          <cell r="A2690" t="str">
            <v>E</v>
          </cell>
          <cell r="B2690" t="str">
            <v>Add for tools and plants</v>
          </cell>
          <cell r="D2690">
            <v>376.27800000000002</v>
          </cell>
          <cell r="E2690">
            <v>0.03</v>
          </cell>
          <cell r="F2690">
            <v>11.28834</v>
          </cell>
          <cell r="G2690">
            <v>11.28834</v>
          </cell>
        </row>
        <row r="2691">
          <cell r="G2691">
            <v>391.32912000000005</v>
          </cell>
        </row>
        <row r="2693">
          <cell r="A2693" t="str">
            <v>F</v>
          </cell>
          <cell r="B2693" t="str">
            <v>Add contractor's profit</v>
          </cell>
          <cell r="D2693">
            <v>391.32912000000005</v>
          </cell>
          <cell r="E2693">
            <v>0.15</v>
          </cell>
          <cell r="F2693">
            <v>58.699368000000007</v>
          </cell>
          <cell r="G2693">
            <v>58.699368000000007</v>
          </cell>
        </row>
        <row r="2694">
          <cell r="G2694">
            <v>450.02848800000004</v>
          </cell>
        </row>
        <row r="2696">
          <cell r="B2696" t="str">
            <v>Rate per Sqm</v>
          </cell>
          <cell r="G2696">
            <v>356.93883883248731</v>
          </cell>
        </row>
        <row r="2699">
          <cell r="A2699">
            <v>71</v>
          </cell>
          <cell r="B2699" t="str">
            <v>HARD WOOD PARTLY PANELLED PARTLY GLAZED DOOR SHUTTER</v>
          </cell>
          <cell r="E2699" t="str">
            <v>QTY -</v>
          </cell>
          <cell r="F2699">
            <v>1.8517999999999999</v>
          </cell>
          <cell r="G2699" t="str">
            <v>SQM</v>
          </cell>
        </row>
        <row r="2701">
          <cell r="B2701" t="str">
            <v>Shutter Size including deduction</v>
          </cell>
          <cell r="C2701">
            <v>0.93999999999999984</v>
          </cell>
          <cell r="D2701">
            <v>1.9700000000000002</v>
          </cell>
        </row>
        <row r="2702">
          <cell r="B2702" t="str">
            <v>for frame</v>
          </cell>
        </row>
        <row r="2704">
          <cell r="B2704" t="str">
            <v xml:space="preserve">MATERIAL </v>
          </cell>
        </row>
        <row r="2706">
          <cell r="B2706" t="str">
            <v xml:space="preserve">Wood </v>
          </cell>
        </row>
        <row r="2707">
          <cell r="B2707" t="str">
            <v xml:space="preserve">Top &amp; Bottom rail 100mm X 35mm </v>
          </cell>
          <cell r="C2707" t="str">
            <v>Cum</v>
          </cell>
          <cell r="D2707">
            <v>6.5799999999999999E-3</v>
          </cell>
        </row>
        <row r="2708">
          <cell r="B2708" t="str">
            <v>Lock rail 200mm X 35mm</v>
          </cell>
          <cell r="C2708" t="str">
            <v>Cum</v>
          </cell>
          <cell r="D2708">
            <v>6.5799999999999999E-3</v>
          </cell>
        </row>
        <row r="2709">
          <cell r="B2709" t="str">
            <v>Vertical styles 100mm X 35mm</v>
          </cell>
          <cell r="C2709" t="str">
            <v>Cum</v>
          </cell>
          <cell r="D2709">
            <v>1.3790000000000004E-2</v>
          </cell>
        </row>
        <row r="2710">
          <cell r="B2710" t="str">
            <v xml:space="preserve">Total wood </v>
          </cell>
          <cell r="D2710">
            <v>2.6950000000000002E-2</v>
          </cell>
        </row>
        <row r="2712">
          <cell r="B2712" t="str">
            <v>Panel size</v>
          </cell>
          <cell r="D2712">
            <v>0.76999999999999991</v>
          </cell>
          <cell r="E2712">
            <v>0.76500000000000012</v>
          </cell>
        </row>
        <row r="2714">
          <cell r="B2714" t="str">
            <v xml:space="preserve">9mm BWP marine ply </v>
          </cell>
          <cell r="D2714">
            <v>0.58905000000000007</v>
          </cell>
        </row>
        <row r="2716">
          <cell r="B2716" t="str">
            <v>Glass panel 4mm thk frosted glass</v>
          </cell>
          <cell r="D2716">
            <v>0.58905000000000007</v>
          </cell>
        </row>
        <row r="2718">
          <cell r="B2718" t="str">
            <v>Painting</v>
          </cell>
          <cell r="D2718">
            <v>3.7035999999999998</v>
          </cell>
        </row>
        <row r="2721">
          <cell r="B2721" t="str">
            <v>HARD WOOD PARTLY PANELLED PARTLY GLAZED DOOR SHUTTER</v>
          </cell>
          <cell r="E2721" t="str">
            <v>QTY -</v>
          </cell>
          <cell r="F2721">
            <v>1.8517999999999999</v>
          </cell>
          <cell r="G2721" t="str">
            <v>SQM</v>
          </cell>
        </row>
        <row r="2723">
          <cell r="A2723" t="str">
            <v>A</v>
          </cell>
          <cell r="B2723" t="str">
            <v>MATERIAL</v>
          </cell>
        </row>
        <row r="2725">
          <cell r="B2725" t="str">
            <v xml:space="preserve">Wood </v>
          </cell>
          <cell r="C2725" t="str">
            <v>Cum</v>
          </cell>
          <cell r="D2725">
            <v>2.6950000000000002E-2</v>
          </cell>
          <cell r="E2725">
            <v>35315</v>
          </cell>
          <cell r="F2725">
            <v>951.73925000000008</v>
          </cell>
        </row>
        <row r="2726">
          <cell r="B2726" t="str">
            <v xml:space="preserve">9mm thk BWP marine ply </v>
          </cell>
          <cell r="C2726" t="str">
            <v>Sqm</v>
          </cell>
          <cell r="D2726">
            <v>0.58905000000000007</v>
          </cell>
          <cell r="E2726">
            <v>0</v>
          </cell>
          <cell r="F2726">
            <v>0</v>
          </cell>
        </row>
        <row r="2727">
          <cell r="B2727" t="str">
            <v>4mm thk frosted glass</v>
          </cell>
          <cell r="C2727" t="str">
            <v>Sqm</v>
          </cell>
          <cell r="D2727">
            <v>0.58905000000000007</v>
          </cell>
          <cell r="E2727">
            <v>0</v>
          </cell>
          <cell r="F2727">
            <v>0</v>
          </cell>
        </row>
        <row r="2728">
          <cell r="B2728" t="str">
            <v>Iron oxidised hinges</v>
          </cell>
          <cell r="C2728" t="str">
            <v>No</v>
          </cell>
          <cell r="D2728">
            <v>3</v>
          </cell>
          <cell r="E2728">
            <v>0</v>
          </cell>
          <cell r="F2728">
            <v>0</v>
          </cell>
        </row>
        <row r="2729">
          <cell r="B2729" t="str">
            <v>Mortice lock with handle</v>
          </cell>
          <cell r="C2729" t="str">
            <v>No</v>
          </cell>
          <cell r="D2729">
            <v>1</v>
          </cell>
          <cell r="E2729">
            <v>0</v>
          </cell>
          <cell r="F2729">
            <v>0</v>
          </cell>
        </row>
        <row r="2730">
          <cell r="B2730" t="str">
            <v>Iron oxide tower bolts</v>
          </cell>
          <cell r="C2730" t="str">
            <v>No</v>
          </cell>
          <cell r="D2730">
            <v>1</v>
          </cell>
          <cell r="E2730">
            <v>0</v>
          </cell>
          <cell r="F2730">
            <v>0</v>
          </cell>
        </row>
        <row r="2731">
          <cell r="B2731" t="str">
            <v>Door stoper</v>
          </cell>
          <cell r="C2731" t="str">
            <v>No</v>
          </cell>
          <cell r="D2731">
            <v>1</v>
          </cell>
          <cell r="E2731">
            <v>0</v>
          </cell>
          <cell r="F2731">
            <v>0</v>
          </cell>
        </row>
        <row r="2732">
          <cell r="F2732">
            <v>951.73925000000008</v>
          </cell>
          <cell r="G2732">
            <v>951.73925000000008</v>
          </cell>
        </row>
        <row r="2734">
          <cell r="A2734" t="str">
            <v>B</v>
          </cell>
          <cell r="B2734" t="str">
            <v>LABOUR</v>
          </cell>
          <cell r="C2734" t="str">
            <v>Sqm</v>
          </cell>
          <cell r="D2734">
            <v>1.8517999999999999</v>
          </cell>
          <cell r="E2734">
            <v>0</v>
          </cell>
          <cell r="F2734">
            <v>0</v>
          </cell>
          <cell r="G2734">
            <v>0</v>
          </cell>
        </row>
        <row r="2736">
          <cell r="A2736" t="str">
            <v>C</v>
          </cell>
          <cell r="B2736" t="str">
            <v>PAINTING</v>
          </cell>
          <cell r="C2736" t="str">
            <v>Sqm</v>
          </cell>
          <cell r="D2736">
            <v>3.7035999999999998</v>
          </cell>
          <cell r="E2736">
            <v>0</v>
          </cell>
          <cell r="F2736">
            <v>0</v>
          </cell>
          <cell r="G2736">
            <v>0</v>
          </cell>
        </row>
        <row r="2737">
          <cell r="G2737">
            <v>951.73925000000008</v>
          </cell>
        </row>
        <row r="2739">
          <cell r="A2739" t="str">
            <v>D</v>
          </cell>
          <cell r="B2739" t="str">
            <v>Add for water &amp; electrical charges</v>
          </cell>
          <cell r="D2739">
            <v>951.73925000000008</v>
          </cell>
          <cell r="E2739">
            <v>0.01</v>
          </cell>
          <cell r="F2739">
            <v>9.5173925000000015</v>
          </cell>
          <cell r="G2739">
            <v>9.5173925000000015</v>
          </cell>
        </row>
        <row r="2741">
          <cell r="A2741" t="str">
            <v>E</v>
          </cell>
          <cell r="B2741" t="str">
            <v>Add for tools and plants</v>
          </cell>
          <cell r="D2741">
            <v>951.73925000000008</v>
          </cell>
          <cell r="E2741">
            <v>0.03</v>
          </cell>
          <cell r="F2741">
            <v>28.552177500000003</v>
          </cell>
          <cell r="G2741">
            <v>28.552177500000003</v>
          </cell>
        </row>
        <row r="2742">
          <cell r="G2742">
            <v>989.80882000000008</v>
          </cell>
        </row>
        <row r="2744">
          <cell r="A2744" t="str">
            <v>F</v>
          </cell>
          <cell r="B2744" t="str">
            <v>Add contractor's profit</v>
          </cell>
          <cell r="D2744">
            <v>989.80882000000008</v>
          </cell>
          <cell r="E2744">
            <v>0.15</v>
          </cell>
          <cell r="F2744">
            <v>148.47132300000001</v>
          </cell>
          <cell r="G2744">
            <v>148.47132300000001</v>
          </cell>
        </row>
        <row r="2745">
          <cell r="G2745">
            <v>1138.2801430000002</v>
          </cell>
        </row>
        <row r="2747">
          <cell r="B2747" t="str">
            <v>Rate per Sqm</v>
          </cell>
          <cell r="G2747">
            <v>614.68848849767812</v>
          </cell>
        </row>
        <row r="2750">
          <cell r="A2750">
            <v>72</v>
          </cell>
          <cell r="B2750" t="str">
            <v>HARD WOOD FULLY GLAZED DOOR SHUTTER</v>
          </cell>
          <cell r="E2750" t="str">
            <v>QTY -</v>
          </cell>
          <cell r="F2750">
            <v>1.4578000000000002</v>
          </cell>
          <cell r="G2750" t="str">
            <v>SQM</v>
          </cell>
        </row>
        <row r="2752">
          <cell r="B2752" t="str">
            <v>Shutter Size including deduction</v>
          </cell>
          <cell r="C2752">
            <v>0.74</v>
          </cell>
          <cell r="D2752">
            <v>1.9700000000000002</v>
          </cell>
        </row>
        <row r="2753">
          <cell r="B2753" t="str">
            <v>for frame</v>
          </cell>
        </row>
        <row r="2755">
          <cell r="B2755" t="str">
            <v>MATERIAL</v>
          </cell>
        </row>
        <row r="2757">
          <cell r="B2757" t="str">
            <v xml:space="preserve">Wood </v>
          </cell>
        </row>
        <row r="2758">
          <cell r="B2758" t="str">
            <v xml:space="preserve">Top rail 100mm X 40mm </v>
          </cell>
          <cell r="C2758" t="str">
            <v>Cum</v>
          </cell>
          <cell r="D2758">
            <v>2.96E-3</v>
          </cell>
        </row>
        <row r="2759">
          <cell r="B2759" t="str">
            <v>Bottom &amp; lock rail 200mm X 40mm</v>
          </cell>
          <cell r="C2759" t="str">
            <v>Cum</v>
          </cell>
          <cell r="D2759">
            <v>1.184E-2</v>
          </cell>
        </row>
        <row r="2760">
          <cell r="B2760" t="str">
            <v>Vertical styles 100mm X 40mm</v>
          </cell>
          <cell r="C2760" t="str">
            <v>Cum</v>
          </cell>
          <cell r="D2760">
            <v>1.5760000000000003E-2</v>
          </cell>
        </row>
        <row r="2761">
          <cell r="B2761" t="str">
            <v xml:space="preserve">Total wood </v>
          </cell>
          <cell r="D2761">
            <v>3.0560000000000004E-2</v>
          </cell>
        </row>
        <row r="2763">
          <cell r="B2763" t="str">
            <v>Panel size</v>
          </cell>
          <cell r="D2763">
            <v>0.57000000000000006</v>
          </cell>
          <cell r="E2763">
            <v>0.76500000000000012</v>
          </cell>
        </row>
        <row r="2765">
          <cell r="B2765" t="str">
            <v xml:space="preserve">5mm thk clear glass </v>
          </cell>
          <cell r="D2765">
            <v>0.87210000000000021</v>
          </cell>
        </row>
        <row r="2767">
          <cell r="B2767" t="str">
            <v>Painting</v>
          </cell>
          <cell r="D2767">
            <v>2.3324800000000003</v>
          </cell>
        </row>
        <row r="2770">
          <cell r="B2770" t="str">
            <v>HARD WOOD FULLY GLAZED DOOR SHUTTER</v>
          </cell>
          <cell r="E2770" t="str">
            <v>QTY -</v>
          </cell>
          <cell r="F2770">
            <v>1.4578000000000002</v>
          </cell>
          <cell r="G2770" t="str">
            <v>SQM</v>
          </cell>
        </row>
        <row r="2772">
          <cell r="B2772" t="str">
            <v xml:space="preserve">MATERIAL </v>
          </cell>
        </row>
        <row r="2774">
          <cell r="B2774" t="str">
            <v xml:space="preserve">Wood </v>
          </cell>
          <cell r="C2774" t="str">
            <v>Cum</v>
          </cell>
          <cell r="D2774">
            <v>3.0560000000000004E-2</v>
          </cell>
          <cell r="E2774">
            <v>35315</v>
          </cell>
          <cell r="F2774">
            <v>1079.2264000000002</v>
          </cell>
        </row>
        <row r="2775">
          <cell r="B2775" t="str">
            <v xml:space="preserve">5mm thk clear glass </v>
          </cell>
          <cell r="C2775" t="str">
            <v>Sqm</v>
          </cell>
          <cell r="D2775">
            <v>0.87210000000000021</v>
          </cell>
          <cell r="E2775">
            <v>0</v>
          </cell>
          <cell r="F2775">
            <v>0</v>
          </cell>
        </row>
        <row r="2776">
          <cell r="B2776" t="str">
            <v>Iron oxidised hinges</v>
          </cell>
          <cell r="C2776" t="str">
            <v>No</v>
          </cell>
          <cell r="D2776">
            <v>3</v>
          </cell>
          <cell r="E2776">
            <v>0</v>
          </cell>
          <cell r="F2776">
            <v>0</v>
          </cell>
        </row>
        <row r="2777">
          <cell r="B2777" t="str">
            <v>Iron oxidised tower bolts</v>
          </cell>
          <cell r="C2777" t="str">
            <v>No</v>
          </cell>
          <cell r="D2777">
            <v>1</v>
          </cell>
          <cell r="E2777">
            <v>0</v>
          </cell>
          <cell r="F2777">
            <v>0</v>
          </cell>
        </row>
        <row r="2778">
          <cell r="B2778" t="str">
            <v>Iron oxidised aldrop 250mm long</v>
          </cell>
          <cell r="C2778" t="str">
            <v>No</v>
          </cell>
          <cell r="D2778">
            <v>2</v>
          </cell>
          <cell r="E2778">
            <v>0</v>
          </cell>
          <cell r="F2778">
            <v>0</v>
          </cell>
        </row>
        <row r="2779">
          <cell r="F2779">
            <v>1079.2264000000002</v>
          </cell>
          <cell r="G2779">
            <v>1079.2264000000002</v>
          </cell>
        </row>
        <row r="2781">
          <cell r="A2781" t="str">
            <v>B</v>
          </cell>
          <cell r="B2781" t="str">
            <v>LABOUR</v>
          </cell>
          <cell r="C2781" t="str">
            <v>Sqm</v>
          </cell>
          <cell r="D2781">
            <v>1.4578000000000002</v>
          </cell>
          <cell r="E2781">
            <v>0</v>
          </cell>
          <cell r="F2781">
            <v>0</v>
          </cell>
          <cell r="G2781">
            <v>0</v>
          </cell>
        </row>
        <row r="2783">
          <cell r="A2783" t="str">
            <v>C</v>
          </cell>
          <cell r="B2783" t="str">
            <v>PAINTING</v>
          </cell>
          <cell r="C2783" t="str">
            <v>Sqm</v>
          </cell>
          <cell r="D2783">
            <v>2.3324800000000003</v>
          </cell>
          <cell r="E2783">
            <v>0</v>
          </cell>
          <cell r="F2783">
            <v>0</v>
          </cell>
          <cell r="G2783">
            <v>0</v>
          </cell>
        </row>
        <row r="2784">
          <cell r="G2784">
            <v>1079.2264000000002</v>
          </cell>
        </row>
        <row r="2786">
          <cell r="A2786" t="str">
            <v>D</v>
          </cell>
          <cell r="B2786" t="str">
            <v>Add for water &amp; electrical charges</v>
          </cell>
          <cell r="D2786">
            <v>1079.2264000000002</v>
          </cell>
          <cell r="E2786">
            <v>0.01</v>
          </cell>
          <cell r="F2786">
            <v>10.792264000000003</v>
          </cell>
          <cell r="G2786">
            <v>10.792264000000003</v>
          </cell>
        </row>
        <row r="2788">
          <cell r="A2788" t="str">
            <v>E</v>
          </cell>
          <cell r="B2788" t="str">
            <v>Add for tools and plants</v>
          </cell>
          <cell r="D2788">
            <v>1079.2264000000002</v>
          </cell>
          <cell r="E2788">
            <v>0.03</v>
          </cell>
          <cell r="F2788">
            <v>32.376792000000009</v>
          </cell>
          <cell r="G2788">
            <v>32.376792000000009</v>
          </cell>
        </row>
        <row r="2789">
          <cell r="G2789">
            <v>1122.3954560000002</v>
          </cell>
        </row>
        <row r="2791">
          <cell r="A2791" t="str">
            <v>F</v>
          </cell>
          <cell r="B2791" t="str">
            <v>Add contractor's profit</v>
          </cell>
          <cell r="D2791">
            <v>1122.3954560000002</v>
          </cell>
          <cell r="E2791">
            <v>0.15</v>
          </cell>
          <cell r="F2791">
            <v>168.35931840000003</v>
          </cell>
          <cell r="G2791">
            <v>168.35931840000003</v>
          </cell>
        </row>
        <row r="2792">
          <cell r="G2792">
            <v>1290.7547744000003</v>
          </cell>
        </row>
        <row r="2794">
          <cell r="B2794" t="str">
            <v>Rate per Sqm</v>
          </cell>
          <cell r="G2794">
            <v>885.41279626834967</v>
          </cell>
        </row>
        <row r="2797">
          <cell r="A2797">
            <v>74</v>
          </cell>
          <cell r="B2797" t="str">
            <v>40MM THK FLUSH DOOR SHUTTER</v>
          </cell>
          <cell r="E2797" t="str">
            <v>QTY -</v>
          </cell>
          <cell r="F2797">
            <v>1.8900000000000001</v>
          </cell>
          <cell r="G2797" t="str">
            <v>SQM</v>
          </cell>
        </row>
        <row r="2799">
          <cell r="B2799" t="str">
            <v>MATERIAL</v>
          </cell>
        </row>
        <row r="2801">
          <cell r="B2801" t="str">
            <v>40MM flush door shutter</v>
          </cell>
          <cell r="C2801" t="str">
            <v>Sqm</v>
          </cell>
          <cell r="D2801">
            <v>1.8900000000000001</v>
          </cell>
          <cell r="E2801">
            <v>2117</v>
          </cell>
          <cell r="F2801">
            <v>4001.13</v>
          </cell>
        </row>
        <row r="2802">
          <cell r="B2802" t="str">
            <v>Hard wares</v>
          </cell>
          <cell r="C2802" t="str">
            <v>LS</v>
          </cell>
          <cell r="F2802">
            <v>750</v>
          </cell>
        </row>
        <row r="2803">
          <cell r="F2803">
            <v>4751.13</v>
          </cell>
          <cell r="G2803">
            <v>4751.13</v>
          </cell>
        </row>
        <row r="2805">
          <cell r="A2805" t="str">
            <v>B</v>
          </cell>
          <cell r="B2805" t="str">
            <v>LABOUR</v>
          </cell>
          <cell r="C2805" t="str">
            <v>Sqm</v>
          </cell>
          <cell r="D2805">
            <v>1.8900000000000001</v>
          </cell>
          <cell r="E2805">
            <v>90</v>
          </cell>
          <cell r="F2805">
            <v>170.10000000000002</v>
          </cell>
          <cell r="G2805">
            <v>170.10000000000002</v>
          </cell>
        </row>
        <row r="2807">
          <cell r="A2807" t="str">
            <v>C</v>
          </cell>
          <cell r="B2807" t="str">
            <v>PAINTING</v>
          </cell>
          <cell r="C2807" t="str">
            <v>Sqm</v>
          </cell>
          <cell r="D2807">
            <v>4.5360000000000005</v>
          </cell>
          <cell r="E2807">
            <v>45</v>
          </cell>
          <cell r="F2807">
            <v>204.12000000000003</v>
          </cell>
          <cell r="G2807">
            <v>204.12000000000003</v>
          </cell>
        </row>
        <row r="2808">
          <cell r="G2808">
            <v>5125.3500000000004</v>
          </cell>
        </row>
        <row r="2810">
          <cell r="A2810" t="str">
            <v>D</v>
          </cell>
          <cell r="B2810" t="str">
            <v>Add for water &amp; electrical charges</v>
          </cell>
          <cell r="D2810">
            <v>5125.3500000000004</v>
          </cell>
          <cell r="E2810">
            <v>0.01</v>
          </cell>
          <cell r="F2810">
            <v>51.253500000000003</v>
          </cell>
          <cell r="G2810">
            <v>51.253500000000003</v>
          </cell>
        </row>
        <row r="2812">
          <cell r="A2812" t="str">
            <v>E</v>
          </cell>
          <cell r="B2812" t="str">
            <v>Add for tools and plants</v>
          </cell>
          <cell r="D2812">
            <v>5125.3500000000004</v>
          </cell>
          <cell r="E2812">
            <v>0.03</v>
          </cell>
          <cell r="F2812">
            <v>153.76050000000001</v>
          </cell>
          <cell r="G2812">
            <v>153.76050000000001</v>
          </cell>
        </row>
        <row r="2813">
          <cell r="G2813">
            <v>5330.3640000000005</v>
          </cell>
        </row>
        <row r="2815">
          <cell r="A2815" t="str">
            <v>F</v>
          </cell>
          <cell r="B2815" t="str">
            <v>Add contractor's profit</v>
          </cell>
          <cell r="D2815">
            <v>5330.3640000000005</v>
          </cell>
          <cell r="E2815">
            <v>0.15</v>
          </cell>
          <cell r="F2815">
            <v>799.55460000000005</v>
          </cell>
          <cell r="G2815">
            <v>799.55460000000005</v>
          </cell>
        </row>
        <row r="2816">
          <cell r="G2816">
            <v>6129.9186000000009</v>
          </cell>
        </row>
        <row r="2818">
          <cell r="A2818" t="str">
            <v>F</v>
          </cell>
          <cell r="B2818" t="str">
            <v xml:space="preserve">WCT </v>
          </cell>
          <cell r="D2818">
            <v>6129.9186000000009</v>
          </cell>
          <cell r="E2818">
            <v>0.04</v>
          </cell>
          <cell r="F2818">
            <v>245.19674400000005</v>
          </cell>
          <cell r="G2818">
            <v>245.19674400000005</v>
          </cell>
        </row>
        <row r="2819">
          <cell r="G2819">
            <v>6375.1153440000007</v>
          </cell>
        </row>
        <row r="2821">
          <cell r="B2821" t="str">
            <v>Rate per Sqm</v>
          </cell>
          <cell r="D2821">
            <v>6375.1153440000007</v>
          </cell>
          <cell r="E2821">
            <v>1.8900000000000001</v>
          </cell>
          <cell r="F2821">
            <v>3373.0769015873016</v>
          </cell>
          <cell r="G2821">
            <v>3374</v>
          </cell>
        </row>
        <row r="2825">
          <cell r="A2825">
            <v>75</v>
          </cell>
          <cell r="B2825" t="str">
            <v>40MM THK FLUSH DOOR SHUTTER</v>
          </cell>
          <cell r="E2825" t="str">
            <v>QTY -</v>
          </cell>
          <cell r="F2825">
            <v>1.8900000000000001</v>
          </cell>
          <cell r="G2825" t="str">
            <v>SQM</v>
          </cell>
        </row>
        <row r="2827">
          <cell r="B2827" t="str">
            <v>MATERIAL</v>
          </cell>
        </row>
        <row r="2829">
          <cell r="B2829" t="str">
            <v>40MM flush door shutter including hardwares</v>
          </cell>
          <cell r="C2829" t="str">
            <v>Sqm</v>
          </cell>
          <cell r="D2829">
            <v>1.8900000000000001</v>
          </cell>
          <cell r="E2829">
            <v>635</v>
          </cell>
          <cell r="F2829">
            <v>1200.1500000000001</v>
          </cell>
        </row>
        <row r="2831">
          <cell r="F2831">
            <v>1200.1500000000001</v>
          </cell>
          <cell r="G2831">
            <v>1200.1500000000001</v>
          </cell>
        </row>
        <row r="2833">
          <cell r="A2833" t="str">
            <v>B</v>
          </cell>
          <cell r="B2833" t="str">
            <v>LABOUR (for fixing)</v>
          </cell>
          <cell r="C2833" t="str">
            <v>Sqm</v>
          </cell>
          <cell r="D2833">
            <v>1.8900000000000001</v>
          </cell>
          <cell r="E2833">
            <v>90</v>
          </cell>
          <cell r="F2833">
            <v>170.10000000000002</v>
          </cell>
          <cell r="G2833">
            <v>170.10000000000002</v>
          </cell>
        </row>
        <row r="2835">
          <cell r="A2835" t="str">
            <v>C</v>
          </cell>
          <cell r="B2835" t="str">
            <v>PAINTING</v>
          </cell>
          <cell r="C2835" t="str">
            <v>Sqm</v>
          </cell>
          <cell r="D2835">
            <v>4.5360000000000005</v>
          </cell>
          <cell r="E2835">
            <v>40</v>
          </cell>
          <cell r="F2835">
            <v>181.44000000000003</v>
          </cell>
          <cell r="G2835">
            <v>181.44000000000003</v>
          </cell>
        </row>
        <row r="2836">
          <cell r="G2836">
            <v>1551.69</v>
          </cell>
        </row>
        <row r="2838">
          <cell r="A2838" t="str">
            <v>D</v>
          </cell>
          <cell r="B2838" t="str">
            <v>Add for water &amp; electrical charges</v>
          </cell>
          <cell r="D2838">
            <v>1551.69</v>
          </cell>
          <cell r="E2838">
            <v>0.01</v>
          </cell>
          <cell r="F2838">
            <v>15.516900000000001</v>
          </cell>
          <cell r="G2838">
            <v>15.516900000000001</v>
          </cell>
        </row>
        <row r="2840">
          <cell r="A2840" t="str">
            <v>E</v>
          </cell>
          <cell r="B2840" t="str">
            <v>Add for tools and plants</v>
          </cell>
          <cell r="D2840">
            <v>1551.69</v>
          </cell>
          <cell r="E2840">
            <v>0.03</v>
          </cell>
          <cell r="F2840">
            <v>46.550699999999999</v>
          </cell>
          <cell r="G2840">
            <v>46.550699999999999</v>
          </cell>
        </row>
        <row r="2841">
          <cell r="G2841">
            <v>1613.7576000000001</v>
          </cell>
        </row>
        <row r="2843">
          <cell r="A2843" t="str">
            <v>F</v>
          </cell>
          <cell r="B2843" t="str">
            <v>Add contractor's profit</v>
          </cell>
          <cell r="D2843">
            <v>1613.7576000000001</v>
          </cell>
          <cell r="E2843">
            <v>0.15</v>
          </cell>
          <cell r="F2843">
            <v>242.06364000000002</v>
          </cell>
          <cell r="G2843">
            <v>242.06364000000002</v>
          </cell>
        </row>
        <row r="2844">
          <cell r="G2844">
            <v>1855.8212400000002</v>
          </cell>
        </row>
        <row r="2846">
          <cell r="A2846" t="str">
            <v>F</v>
          </cell>
          <cell r="B2846" t="str">
            <v xml:space="preserve">WCT </v>
          </cell>
          <cell r="D2846">
            <v>1855.8212400000002</v>
          </cell>
          <cell r="E2846">
            <v>0.04</v>
          </cell>
          <cell r="F2846">
            <v>74.232849600000009</v>
          </cell>
          <cell r="G2846">
            <v>74.232849600000009</v>
          </cell>
        </row>
        <row r="2847">
          <cell r="G2847">
            <v>1930.0540896000002</v>
          </cell>
        </row>
        <row r="2849">
          <cell r="B2849" t="str">
            <v>Rate per Sqm</v>
          </cell>
          <cell r="D2849">
            <v>1930.0540896000002</v>
          </cell>
          <cell r="E2849">
            <v>1.8900000000000001</v>
          </cell>
          <cell r="F2849">
            <v>1021.1926400000001</v>
          </cell>
          <cell r="G2849">
            <v>1022</v>
          </cell>
        </row>
        <row r="2852">
          <cell r="A2852">
            <v>74</v>
          </cell>
          <cell r="B2852" t="str">
            <v>35MM THK FLUSH DOOR SHUTTER</v>
          </cell>
          <cell r="E2852" t="str">
            <v>QTY -</v>
          </cell>
          <cell r="F2852">
            <v>1.8900000000000001</v>
          </cell>
          <cell r="G2852" t="str">
            <v>SQM</v>
          </cell>
        </row>
        <row r="2854">
          <cell r="B2854" t="str">
            <v>MATERIAL</v>
          </cell>
        </row>
        <row r="2856">
          <cell r="B2856" t="str">
            <v>35MM flush door shutter</v>
          </cell>
          <cell r="C2856" t="str">
            <v>Sqm</v>
          </cell>
          <cell r="D2856">
            <v>1.8900000000000001</v>
          </cell>
          <cell r="E2856">
            <v>900</v>
          </cell>
          <cell r="F2856">
            <v>1701</v>
          </cell>
        </row>
        <row r="2857">
          <cell r="B2857" t="str">
            <v>Hard wares</v>
          </cell>
          <cell r="C2857" t="str">
            <v>L S</v>
          </cell>
          <cell r="F2857">
            <v>350</v>
          </cell>
        </row>
        <row r="2858">
          <cell r="F2858">
            <v>2051</v>
          </cell>
          <cell r="G2858">
            <v>2051</v>
          </cell>
        </row>
        <row r="2860">
          <cell r="A2860" t="str">
            <v>B</v>
          </cell>
          <cell r="B2860" t="str">
            <v>LABOUR (For fixing)</v>
          </cell>
          <cell r="C2860" t="str">
            <v>Sqm</v>
          </cell>
          <cell r="D2860">
            <v>1.8900000000000001</v>
          </cell>
          <cell r="E2860">
            <v>90</v>
          </cell>
          <cell r="F2860">
            <v>170.10000000000002</v>
          </cell>
          <cell r="G2860">
            <v>170.10000000000002</v>
          </cell>
        </row>
        <row r="2862">
          <cell r="A2862" t="str">
            <v>C</v>
          </cell>
          <cell r="B2862" t="str">
            <v>PAINTING</v>
          </cell>
          <cell r="C2862" t="str">
            <v>Sqm</v>
          </cell>
          <cell r="D2862">
            <v>4.5360000000000005</v>
          </cell>
          <cell r="E2862">
            <v>40</v>
          </cell>
          <cell r="F2862">
            <v>181.44000000000003</v>
          </cell>
          <cell r="G2862">
            <v>181.44000000000003</v>
          </cell>
        </row>
        <row r="2863">
          <cell r="G2863">
            <v>2402.54</v>
          </cell>
        </row>
        <row r="2865">
          <cell r="A2865" t="str">
            <v>D</v>
          </cell>
          <cell r="B2865" t="str">
            <v>Add for water &amp; electrical charges</v>
          </cell>
          <cell r="D2865">
            <v>2402.54</v>
          </cell>
          <cell r="E2865">
            <v>0.01</v>
          </cell>
          <cell r="F2865">
            <v>24.025400000000001</v>
          </cell>
          <cell r="G2865">
            <v>24.025400000000001</v>
          </cell>
        </row>
        <row r="2867">
          <cell r="A2867" t="str">
            <v>E</v>
          </cell>
          <cell r="B2867" t="str">
            <v>Add for tools and plants</v>
          </cell>
          <cell r="D2867">
            <v>2402.54</v>
          </cell>
          <cell r="E2867">
            <v>0.03</v>
          </cell>
          <cell r="F2867">
            <v>72.0762</v>
          </cell>
          <cell r="G2867">
            <v>72.0762</v>
          </cell>
        </row>
        <row r="2868">
          <cell r="G2868">
            <v>2498.6415999999999</v>
          </cell>
        </row>
        <row r="2870">
          <cell r="A2870" t="str">
            <v>F</v>
          </cell>
          <cell r="B2870" t="str">
            <v>Add contractor's profit</v>
          </cell>
          <cell r="D2870">
            <v>2498.6415999999999</v>
          </cell>
          <cell r="E2870">
            <v>0.15</v>
          </cell>
          <cell r="F2870">
            <v>374.79623999999995</v>
          </cell>
          <cell r="G2870">
            <v>374.79623999999995</v>
          </cell>
        </row>
        <row r="2871">
          <cell r="G2871">
            <v>2873.4378400000001</v>
          </cell>
        </row>
        <row r="2873">
          <cell r="A2873" t="str">
            <v>F</v>
          </cell>
          <cell r="B2873" t="str">
            <v xml:space="preserve">WCT </v>
          </cell>
          <cell r="D2873">
            <v>2873.4378400000001</v>
          </cell>
          <cell r="E2873">
            <v>0.04</v>
          </cell>
          <cell r="F2873">
            <v>114.9375136</v>
          </cell>
          <cell r="G2873">
            <v>114.9375136</v>
          </cell>
        </row>
        <row r="2874">
          <cell r="G2874">
            <v>2988.3753535999999</v>
          </cell>
        </row>
        <row r="2876">
          <cell r="B2876" t="str">
            <v>Rate per Sqm</v>
          </cell>
          <cell r="D2876">
            <v>2988.3753535999999</v>
          </cell>
          <cell r="E2876">
            <v>1.8900000000000001</v>
          </cell>
          <cell r="F2876">
            <v>1581.1509807407406</v>
          </cell>
          <cell r="G2876">
            <v>1582</v>
          </cell>
        </row>
        <row r="2879">
          <cell r="A2879">
            <v>75</v>
          </cell>
          <cell r="B2879" t="str">
            <v>45MM THK FLUSH DOOR SHUTTER DOUBLE LEAF</v>
          </cell>
          <cell r="E2879" t="str">
            <v>QTY -</v>
          </cell>
          <cell r="F2879">
            <v>3.1500000000000004</v>
          </cell>
          <cell r="G2879" t="str">
            <v>SQM</v>
          </cell>
        </row>
        <row r="2881">
          <cell r="B2881" t="str">
            <v>MATERIAL</v>
          </cell>
        </row>
        <row r="2883">
          <cell r="B2883" t="str">
            <v>45MM flush door shutter</v>
          </cell>
          <cell r="C2883" t="str">
            <v>Sqm</v>
          </cell>
          <cell r="D2883">
            <v>3.1500000000000004</v>
          </cell>
          <cell r="E2883">
            <v>0</v>
          </cell>
          <cell r="F2883">
            <v>0</v>
          </cell>
        </row>
        <row r="2884">
          <cell r="B2884" t="str">
            <v>Beading</v>
          </cell>
          <cell r="C2884" t="str">
            <v>Rmt</v>
          </cell>
          <cell r="D2884">
            <v>7.2</v>
          </cell>
          <cell r="E2884">
            <v>0</v>
          </cell>
          <cell r="F2884">
            <v>0</v>
          </cell>
        </row>
        <row r="2885">
          <cell r="B2885" t="str">
            <v xml:space="preserve">Brass hinges </v>
          </cell>
          <cell r="C2885" t="str">
            <v>No</v>
          </cell>
          <cell r="D2885">
            <v>4</v>
          </cell>
          <cell r="E2885">
            <v>25</v>
          </cell>
          <cell r="F2885">
            <v>100</v>
          </cell>
        </row>
        <row r="2886">
          <cell r="B2886" t="str">
            <v>Brass oxidised handle</v>
          </cell>
          <cell r="C2886" t="str">
            <v>No</v>
          </cell>
          <cell r="D2886">
            <v>2</v>
          </cell>
          <cell r="E2886">
            <v>60</v>
          </cell>
          <cell r="F2886">
            <v>120</v>
          </cell>
        </row>
        <row r="2887">
          <cell r="B2887" t="str">
            <v>Brass oxidised tower bolt</v>
          </cell>
          <cell r="C2887" t="str">
            <v>No</v>
          </cell>
          <cell r="D2887">
            <v>1</v>
          </cell>
          <cell r="E2887">
            <v>30</v>
          </cell>
          <cell r="F2887">
            <v>30</v>
          </cell>
        </row>
        <row r="2888">
          <cell r="B2888" t="str">
            <v>Aldrop</v>
          </cell>
          <cell r="C2888" t="str">
            <v>No</v>
          </cell>
          <cell r="D2888">
            <v>2</v>
          </cell>
          <cell r="E2888">
            <v>200</v>
          </cell>
          <cell r="F2888">
            <v>400</v>
          </cell>
        </row>
        <row r="2889">
          <cell r="B2889" t="str">
            <v>Door stopper</v>
          </cell>
          <cell r="C2889" t="str">
            <v>No</v>
          </cell>
          <cell r="D2889">
            <v>2</v>
          </cell>
          <cell r="E2889">
            <v>35</v>
          </cell>
          <cell r="F2889">
            <v>70</v>
          </cell>
        </row>
        <row r="2890">
          <cell r="F2890">
            <v>720</v>
          </cell>
        </row>
        <row r="2892">
          <cell r="A2892" t="str">
            <v>B</v>
          </cell>
          <cell r="B2892" t="str">
            <v>LABOUR</v>
          </cell>
          <cell r="C2892" t="str">
            <v>Sqm</v>
          </cell>
          <cell r="D2892">
            <v>3.1500000000000004</v>
          </cell>
          <cell r="E2892">
            <v>0</v>
          </cell>
          <cell r="F2892">
            <v>0</v>
          </cell>
          <cell r="G2892">
            <v>0</v>
          </cell>
        </row>
        <row r="2894">
          <cell r="A2894" t="str">
            <v>C</v>
          </cell>
          <cell r="B2894" t="str">
            <v>PAINTING</v>
          </cell>
          <cell r="C2894" t="str">
            <v>Sqm</v>
          </cell>
          <cell r="D2894">
            <v>7.5600000000000005</v>
          </cell>
          <cell r="E2894">
            <v>0</v>
          </cell>
          <cell r="F2894">
            <v>0</v>
          </cell>
          <cell r="G2894">
            <v>0</v>
          </cell>
        </row>
        <row r="2895">
          <cell r="G2895">
            <v>0</v>
          </cell>
        </row>
        <row r="2897">
          <cell r="A2897" t="str">
            <v>D</v>
          </cell>
          <cell r="B2897" t="str">
            <v>Add for water &amp; electrical charges</v>
          </cell>
          <cell r="D2897">
            <v>0</v>
          </cell>
          <cell r="E2897">
            <v>0.01</v>
          </cell>
          <cell r="F2897">
            <v>0</v>
          </cell>
          <cell r="G2897">
            <v>0</v>
          </cell>
        </row>
        <row r="2899">
          <cell r="A2899" t="str">
            <v>E</v>
          </cell>
          <cell r="B2899" t="str">
            <v>Add for tools and plants</v>
          </cell>
          <cell r="D2899">
            <v>0</v>
          </cell>
          <cell r="E2899">
            <v>0.03</v>
          </cell>
          <cell r="F2899">
            <v>0</v>
          </cell>
          <cell r="G2899">
            <v>0</v>
          </cell>
        </row>
        <row r="2900">
          <cell r="G2900">
            <v>0</v>
          </cell>
        </row>
        <row r="2902">
          <cell r="A2902" t="str">
            <v>F</v>
          </cell>
          <cell r="B2902" t="str">
            <v>Add contractor's profit</v>
          </cell>
          <cell r="D2902">
            <v>0</v>
          </cell>
          <cell r="E2902">
            <v>0.15</v>
          </cell>
          <cell r="F2902">
            <v>0</v>
          </cell>
          <cell r="G2902">
            <v>0</v>
          </cell>
        </row>
        <row r="2903">
          <cell r="G2903">
            <v>0</v>
          </cell>
        </row>
        <row r="2905">
          <cell r="B2905" t="str">
            <v>Rate per Sqm</v>
          </cell>
          <cell r="G2905">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MN T.B."/>
      <sheetName val="Summary"/>
      <sheetName val="Flooring"/>
      <sheetName val="ELEC_BOQ"/>
      <sheetName val="GBW"/>
      <sheetName val="final abstract"/>
      <sheetName val="currency"/>
      <sheetName val="Switch costs lookup"/>
      <sheetName val="jobhist"/>
      <sheetName val="Fill this out first..."/>
      <sheetName val="p&amp;m"/>
      <sheetName val="PRELIM5"/>
      <sheetName val="Budget"/>
      <sheetName val="Measurements"/>
      <sheetName val="Tables"/>
      <sheetName val="Ceilings"/>
      <sheetName val="ACAD Finishes"/>
      <sheetName val="Site Details"/>
      <sheetName val="Chair"/>
      <sheetName val="Site Area Statement"/>
      <sheetName val="Doors"/>
      <sheetName val="Estimate"/>
      <sheetName val="F1a-Pile"/>
      <sheetName val="SUMMARY OPTION"/>
      <sheetName val="IMPORTED EQUIPMENTS"/>
      <sheetName val="VRV"/>
      <sheetName val="VRV Install"/>
      <sheetName val="Cu Tube with insulation "/>
      <sheetName val="Fan"/>
      <sheetName val="PVC PIPE"/>
      <sheetName val="Nitrile Ins for CHW Pipe &amp; Duct"/>
      <sheetName val="Fire Damper"/>
      <sheetName val="COSMOS"/>
      <sheetName val="Grill, Diffuser Revised"/>
      <sheetName val="DUCT INSULATION"/>
      <sheetName val="Lock Former Ducting"/>
      <sheetName val="Insulated Flexible Ducts"/>
      <sheetName val=" B1"/>
      <sheetName val="Cost summary"/>
      <sheetName val="RA-markate"/>
      <sheetName val="Data sheet"/>
      <sheetName val="Per Unit"/>
      <sheetName val="1-Internal electrical"/>
      <sheetName val="3. Elemental Summary"/>
      <sheetName val="12a. CFTable"/>
      <sheetName val="Meas.-Hotel Part"/>
      <sheetName val="Lintel"/>
      <sheetName val="Cod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MN T.B."/>
      <sheetName val="Summary"/>
      <sheetName val="Flooring"/>
      <sheetName val="ELEC_BOQ"/>
      <sheetName val="GBW"/>
      <sheetName val="final abstract"/>
      <sheetName val="currency"/>
      <sheetName val="Switch costs lookup"/>
      <sheetName val="jobhist"/>
      <sheetName val="Fill this out first..."/>
      <sheetName val="p&amp;m"/>
      <sheetName val="PRELIM5"/>
      <sheetName val="Budget"/>
      <sheetName val="Measurements"/>
      <sheetName val="Tables"/>
      <sheetName val="Ceilings"/>
      <sheetName val="ACAD Finishes"/>
      <sheetName val="Site Details"/>
      <sheetName val="Chair"/>
      <sheetName val="Site Area Statement"/>
      <sheetName val="Doors"/>
      <sheetName val="Estimate"/>
      <sheetName val="F1a-Pile"/>
      <sheetName val="SUMMARY OPTION"/>
      <sheetName val="IMPORTED EQUIPMENTS"/>
      <sheetName val="VRV"/>
      <sheetName val="VRV Install"/>
      <sheetName val="Cu Tube with insulation "/>
      <sheetName val="Fan"/>
      <sheetName val="PVC PIPE"/>
      <sheetName val="Nitrile Ins for CHW Pipe &amp; Duct"/>
      <sheetName val="Fire Damper"/>
      <sheetName val="COSMOS"/>
      <sheetName val="Grill, Diffuser Revised"/>
      <sheetName val="DUCT INSULATION"/>
      <sheetName val="Lock Former Ducting"/>
      <sheetName val="Insulated Flexible Ducts"/>
      <sheetName val=" B1"/>
      <sheetName val="Cost summary"/>
      <sheetName val="RA-markate"/>
      <sheetName val="Data sheet"/>
      <sheetName val="Per Unit"/>
      <sheetName val="1-Internal electrical"/>
      <sheetName val="3. Elemental Summary"/>
      <sheetName val="12a. CFTable"/>
      <sheetName val="Meas.-Hotel Part"/>
      <sheetName val="Lintel"/>
      <sheetName val="Cod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MN T.B."/>
      <sheetName val="Summary"/>
      <sheetName val="Flooring"/>
      <sheetName val="ELEC_BOQ"/>
      <sheetName val="GBW"/>
      <sheetName val="final abstract"/>
      <sheetName val="currency"/>
      <sheetName val="Switch costs lookup"/>
      <sheetName val="jobhist"/>
      <sheetName val="Fill this out first..."/>
      <sheetName val="p&amp;m"/>
      <sheetName val="PRELIM5"/>
      <sheetName val="Budget"/>
      <sheetName val="Measurements"/>
      <sheetName val="Tables"/>
      <sheetName val="Ceilings"/>
      <sheetName val="ACAD Finishes"/>
      <sheetName val="Site Details"/>
      <sheetName val="Chair"/>
      <sheetName val="Site Area Statement"/>
      <sheetName val="Doors"/>
      <sheetName val="Estimate"/>
      <sheetName val="F1a-Pile"/>
      <sheetName val="SUMMARY OPTION"/>
      <sheetName val="IMPORTED EQUIPMENTS"/>
      <sheetName val="VRV"/>
      <sheetName val="VRV Install"/>
      <sheetName val="Cu Tube with insulation "/>
      <sheetName val="Fan"/>
      <sheetName val="PVC PIPE"/>
      <sheetName val="Nitrile Ins for CHW Pipe &amp; Duct"/>
      <sheetName val="Fire Damper"/>
      <sheetName val="COSMOS"/>
      <sheetName val="Grill, Diffuser Revised"/>
      <sheetName val="DUCT INSULATION"/>
      <sheetName val="Lock Former Ducting"/>
      <sheetName val="Insulated Flexible Ducts"/>
      <sheetName val=" B1"/>
      <sheetName val="Cost summary"/>
      <sheetName val="RA-markate"/>
      <sheetName val="Data sheet"/>
      <sheetName val="Per Unit"/>
      <sheetName val="1-Internal electrical"/>
      <sheetName val="3. Elemental Summary"/>
      <sheetName val="12a. CFTable"/>
      <sheetName val="Meas.-Hotel Part"/>
      <sheetName val="Lintel"/>
      <sheetName val="Cod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INDIGINEOUS ITEMS "/>
      <sheetName val="Outgoing"/>
      <sheetName val="Incoming"/>
      <sheetName val="RA"/>
      <sheetName val="Site Dev BOQ"/>
      <sheetName val="RA-markate"/>
      <sheetName val="HEAD"/>
      <sheetName val="GBW"/>
      <sheetName val="Set"/>
      <sheetName val="Macro1"/>
      <sheetName val="MASTER_RATE ANALYSIS"/>
      <sheetName val="BOQ"/>
      <sheetName val="Booking Form"/>
      <sheetName val="Cal"/>
      <sheetName val="Data"/>
      <sheetName val="Voucher"/>
      <sheetName val="loadcal"/>
      <sheetName val="Material "/>
      <sheetName val="Intro"/>
      <sheetName val="Labour &amp; Plant"/>
      <sheetName val="Balustrade"/>
      <sheetName val="Detail"/>
      <sheetName val="EST-CIVIL"/>
      <sheetName val="CFForecast detail"/>
      <sheetName val="Basement Budget"/>
      <sheetName val="analysis"/>
      <sheetName val="fco"/>
      <sheetName val="Erection grider"/>
      <sheetName val="LOCAL RATES"/>
      <sheetName val="concrete"/>
      <sheetName val="Break up Sheet"/>
      <sheetName val="재1"/>
      <sheetName val="Report"/>
      <sheetName val="Design"/>
      <sheetName val="beam-reinft"/>
      <sheetName val="horizontal"/>
      <sheetName val="Staircase-All Floors"/>
      <sheetName val="IO LIST"/>
      <sheetName val="INPUT SHEET"/>
      <sheetName val="Extra Item"/>
      <sheetName val="RES-PLANNING"/>
    </sheetNames>
    <sheetDataSet>
      <sheetData sheetId="0">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INDIGINEOUS ITEMS "/>
      <sheetName val="Outgoing"/>
      <sheetName val="Incoming"/>
      <sheetName val="RA"/>
      <sheetName val="Site Dev BOQ"/>
      <sheetName val="RA-markate"/>
      <sheetName val="HEAD"/>
      <sheetName val="GBW"/>
      <sheetName val="Set"/>
      <sheetName val="Macro1"/>
      <sheetName val="MASTER_RATE ANALYSIS"/>
      <sheetName val="BOQ"/>
      <sheetName val="Booking Form"/>
      <sheetName val="Cal"/>
      <sheetName val="Data"/>
      <sheetName val="Voucher"/>
      <sheetName val="loadcal"/>
      <sheetName val="Material "/>
      <sheetName val="Intro"/>
      <sheetName val="Labour &amp; Plant"/>
      <sheetName val="Balustrade"/>
      <sheetName val="Detail"/>
      <sheetName val="EST-CIVIL"/>
      <sheetName val="CFForecast detail"/>
      <sheetName val="Basement Budget"/>
      <sheetName val="analysis"/>
      <sheetName val="fco"/>
      <sheetName val="Erection grider"/>
      <sheetName val="LOCAL RATES"/>
      <sheetName val="concrete"/>
      <sheetName val="Break up Sheet"/>
      <sheetName val="재1"/>
      <sheetName val="Report"/>
      <sheetName val="Design"/>
      <sheetName val="beam-reinft"/>
      <sheetName val="horizontal"/>
      <sheetName val="Staircase-All Floors"/>
      <sheetName val="IO LIST"/>
      <sheetName val="INPUT SHEET"/>
      <sheetName val="Extra Item"/>
      <sheetName val="RES-PLANNING"/>
    </sheetNames>
    <sheetDataSet>
      <sheetData sheetId="0">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02"/>
      <sheetName val="03"/>
      <sheetName val="04"/>
      <sheetName val="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_Cost"/>
      <sheetName val="Cost_Any."/>
      <sheetName val="Price_any"/>
      <sheetName val="Price_sche"/>
      <sheetName val="Cost_Any_"/>
    </sheetNames>
    <sheetDataSet>
      <sheetData sheetId="0">
        <row r="30">
          <cell r="G30">
            <v>763895</v>
          </cell>
        </row>
        <row r="53">
          <cell r="G53">
            <v>395250</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BOM"/>
      <sheetName val="Price Schedule"/>
      <sheetName val="Costing"/>
      <sheetName val="Mat_Cost"/>
    </sheetNames>
    <sheetDataSet>
      <sheetData sheetId="0">
        <row r="52">
          <cell r="B52" t="str">
            <v>Main Panel</v>
          </cell>
        </row>
        <row r="163">
          <cell r="G163">
            <v>3156000</v>
          </cell>
        </row>
      </sheetData>
      <sheetData sheetId="1" refreshError="1"/>
      <sheetData sheetId="2" refreshError="1"/>
      <sheetData sheetId="3">
        <row r="52">
          <cell r="B52" t="str">
            <v>Main Panel</v>
          </cell>
        </row>
      </sheetData>
      <sheetData sheetId="4">
        <row r="52">
          <cell r="B52" t="str">
            <v>Main Panel</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er-A"/>
      <sheetName val="Tower-B"/>
      <sheetName val="GE"/>
      <sheetName val="ABB"/>
      <sheetName val="Price_Sch"/>
      <sheetName val="Price_Comp"/>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0 kVA AMF Panel"/>
      <sheetName val="Cost_any"/>
      <sheetName val="Name List"/>
    </sheetNames>
    <sheetDataSet>
      <sheetData sheetId="0">
        <row r="14">
          <cell r="B14">
            <v>6820</v>
          </cell>
        </row>
      </sheetData>
      <sheetData sheetId="1">
        <row r="14">
          <cell r="B14">
            <v>6820</v>
          </cell>
        </row>
        <row r="31">
          <cell r="B31">
            <v>33075</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_Cost"/>
      <sheetName val="Costing"/>
      <sheetName val="Price_sche_ME"/>
      <sheetName val="Comp"/>
    </sheetNames>
    <sheetDataSet>
      <sheetData sheetId="0"/>
      <sheetData sheetId="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Costing"/>
      <sheetName val="MFG"/>
    </sheetNames>
    <sheetDataSet>
      <sheetData sheetId="0">
        <row r="13">
          <cell r="B13">
            <v>15410</v>
          </cell>
        </row>
      </sheetData>
      <sheetData sheetId="1">
        <row r="13">
          <cell r="B13">
            <v>15410</v>
          </cell>
        </row>
        <row r="39">
          <cell r="B39">
            <v>29020</v>
          </cell>
          <cell r="D39">
            <v>4135</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T.B."/>
      <sheetName val="717 L&amp;E"/>
      <sheetName val="717 A"/>
      <sheetName val="717 IS"/>
      <sheetName val="Names&amp;Cases"/>
      <sheetName val="MASTER_RATE ANALYSIS"/>
      <sheetName val="sheet6"/>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Coalmine"/>
      <sheetName val="Code"/>
      <sheetName val="CASHFLOWS"/>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PLC"/>
      <sheetName val="Costing"/>
      <sheetName val="ABB_Alt1"/>
      <sheetName val="Price Schedule_ME"/>
      <sheetName val="Price Schedule_ME (2)"/>
      <sheetName val="DetEst"/>
      <sheetName val="labour"/>
    </sheetNames>
    <sheetDataSet>
      <sheetData sheetId="0"/>
      <sheetData sheetId="1">
        <row r="179">
          <cell r="H179">
            <v>540</v>
          </cell>
        </row>
      </sheetData>
      <sheetData sheetId="2">
        <row r="179">
          <cell r="H179">
            <v>540</v>
          </cell>
          <cell r="I179">
            <v>280</v>
          </cell>
        </row>
      </sheetData>
      <sheetData sheetId="3"/>
      <sheetData sheetId="4"/>
      <sheetData sheetId="5"/>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Type 1 2BHK budget"/>
      <sheetName val="Annexture 1 consultant"/>
      <sheetName val="Annexure 2 Civil Work "/>
      <sheetName val="Annexure 3 Finishing Work "/>
      <sheetName val="Annexture 4 services"/>
      <sheetName val="Material List "/>
      <sheetName val="Labour Rate "/>
      <sheetName val="(M+L)"/>
      <sheetName val="Guidelines"/>
      <sheetName val="Consumption of Materials"/>
      <sheetName val="Summary"/>
      <sheetName val="Details"/>
      <sheetName val="B.W."/>
      <sheetName val="Finishing"/>
      <sheetName val="W.P."/>
      <sheetName val="Internal Plaster"/>
      <sheetName val="BW BK up"/>
      <sheetName val="Elect (2)"/>
      <sheetName val="Automation"/>
    </sheetNames>
    <sheetDataSet>
      <sheetData sheetId="0" refreshError="1"/>
      <sheetData sheetId="1" refreshError="1"/>
      <sheetData sheetId="2" refreshError="1"/>
      <sheetData sheetId="3" refreshError="1"/>
      <sheetData sheetId="4" refreshError="1"/>
      <sheetData sheetId="5" refreshError="1"/>
      <sheetData sheetId="6" refreshError="1">
        <row r="4">
          <cell r="M4" t="str">
            <v>M</v>
          </cell>
        </row>
        <row r="5">
          <cell r="M5" t="str">
            <v>L</v>
          </cell>
        </row>
        <row r="6">
          <cell r="M6" t="str">
            <v>M+L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OBYYASHI BREAKDOWN"/>
    </sheetNames>
    <sheetDataSet>
      <sheetData sheetId="0">
        <row r="7">
          <cell r="E7">
            <v>5600</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_Cost"/>
      <sheetName val="MG"/>
      <sheetName val="Pri_any"/>
      <sheetName val="Price_Comp"/>
      <sheetName val="DG C&amp;R Pnl"/>
      <sheetName val="Panel_Details"/>
      <sheetName val="Comments"/>
      <sheetName val="Comments (2)"/>
      <sheetName val="DG Pnl ind"/>
      <sheetName val="PLC Panel"/>
      <sheetName val="PLC Pumps"/>
    </sheetNames>
    <sheetDataSet>
      <sheetData sheetId="0" refreshError="1"/>
      <sheetData sheetId="1" refreshError="1">
        <row r="15">
          <cell r="C15">
            <v>170375</v>
          </cell>
        </row>
        <row r="83">
          <cell r="H83">
            <v>14190</v>
          </cell>
        </row>
        <row r="86">
          <cell r="C86">
            <v>53890</v>
          </cell>
        </row>
        <row r="101">
          <cell r="D101">
            <v>30590</v>
          </cell>
        </row>
        <row r="214">
          <cell r="B214">
            <v>58000</v>
          </cell>
          <cell r="C214">
            <v>95390</v>
          </cell>
          <cell r="D214">
            <v>178350</v>
          </cell>
          <cell r="E214">
            <v>18125</v>
          </cell>
          <cell r="F214">
            <v>4300</v>
          </cell>
          <cell r="G214">
            <v>62140</v>
          </cell>
          <cell r="H214">
            <v>2800</v>
          </cell>
          <cell r="I214">
            <v>88035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I"/>
      <sheetName val="Corr-spt"/>
      <sheetName val="Obs-spt"/>
      <sheetName val="SPT vs PHI"/>
      <sheetName val="Indices"/>
      <sheetName val="Concrete"/>
      <sheetName val="reinft"/>
      <sheetName val="glass project concrete"/>
      <sheetName val="glass project reift"/>
      <sheetName val="glass project indices"/>
      <sheetName val="Lab"/>
      <sheetName val="office"/>
      <sheetName val="Material&amp;equipment"/>
      <sheetName val="Boq"/>
      <sheetName val="SBC-BH-1"/>
      <sheetName val="gen"/>
      <sheetName val="SBC-BH 19"/>
      <sheetName val="SBC-BH-16"/>
      <sheetName val="BH-20"/>
      <sheetName val="BH-15"/>
      <sheetName val="BH-14"/>
      <sheetName val="BH-16"/>
      <sheetName val="BH-17"/>
      <sheetName val="sbc-ABH-1"/>
      <sheetName val="ABH-1"/>
      <sheetName val="BH-19"/>
      <sheetName val="BH-1"/>
      <sheetName val="SBC-BH-3"/>
      <sheetName val="BH-3"/>
      <sheetName val="Sheet4"/>
      <sheetName val="Rate Analysis"/>
      <sheetName val="sept-plan"/>
      <sheetName val="Table10"/>
      <sheetName val="Table11"/>
      <sheetName val="Table12"/>
      <sheetName val="Table9"/>
      <sheetName val="Mix Design"/>
      <sheetName val="std-rates"/>
      <sheetName val="Spt-BH"/>
      <sheetName val="Summary 0506"/>
      <sheetName val="Summary 0607- 31.MAR"/>
      <sheetName val="Civil Boq"/>
      <sheetName val="FitOutConfCentre"/>
      <sheetName val="Other"/>
      <sheetName val="Summary"/>
      <sheetName val="#REF!"/>
      <sheetName val="Qty"/>
      <sheetName val="SPT_vs_PHI"/>
      <sheetName val="glass_project_concrete"/>
      <sheetName val="glass_project_reift"/>
      <sheetName val="glass_project_indices"/>
      <sheetName val="Pile cap"/>
      <sheetName val="Sheet1"/>
      <sheetName val="BH 12-11-10-13"/>
      <sheetName val="BH 12-11-10-9"/>
      <sheetName val="BH 36-15-37"/>
      <sheetName val="BH 16-35-25-17"/>
      <sheetName val="BH 35-25-17"/>
      <sheetName val="Sheet1 (2)"/>
      <sheetName val="Sheet2"/>
      <sheetName val="PRECAST lightconc-II"/>
      <sheetName val="SPT_vs_PHI1"/>
      <sheetName val="glass_project_concrete1"/>
      <sheetName val="glass_project_reift1"/>
      <sheetName val="glass_project_indices1"/>
      <sheetName val="SBC-BH_19"/>
      <sheetName val="Rate_Analysis"/>
      <sheetName val="BH_12-11-10-13"/>
      <sheetName val="BH_12-11-10-9"/>
      <sheetName val="BH_36-15-37"/>
      <sheetName val="BH_16-35-25-17"/>
      <sheetName val="BH_35-25-17"/>
      <sheetName val="Sheet1_(2)"/>
      <sheetName val="d-safe DELUXE"/>
      <sheetName val="RCC,Ret. Wall"/>
      <sheetName val="Form 6"/>
      <sheetName val="PointNo.5"/>
      <sheetName val="Design"/>
      <sheetName val="Fill this out first..."/>
      <sheetName val="LABOUR"/>
      <sheetName val="REVISED4A PROG PERF-SITE 1"/>
      <sheetName val="Legal Risk Analysis"/>
      <sheetName val="BLK2"/>
      <sheetName val="BLK3"/>
      <sheetName val="E &amp; R"/>
      <sheetName val="radar"/>
      <sheetName val="UG"/>
      <sheetName val="Break up Sheet"/>
      <sheetName val="TBAL9697 -group wise  sdpl"/>
      <sheetName val="Abstract Sheet"/>
      <sheetName val="V.O.4 - PCC Qty"/>
      <sheetName val="BOQ (2)"/>
      <sheetName val="Input"/>
      <sheetName val="Activity"/>
      <sheetName val="Staff Acco."/>
      <sheetName val="Crew"/>
      <sheetName val="Piping"/>
      <sheetName val="Pipe Supports"/>
      <sheetName val="BOQ_Direct_selling cost"/>
      <sheetName val="WWR"/>
      <sheetName val="GBW"/>
      <sheetName val="8"/>
      <sheetName val="Load Details-220kV"/>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analysis"/>
      <sheetName val="except wiring"/>
      <sheetName val="CABLE DATA"/>
      <sheetName val="Stock-II"/>
      <sheetName val="R20_R30_work"/>
      <sheetName val="Flight-1"/>
      <sheetName val="Publicbuilding"/>
      <sheetName val="FT-05-02IsoBOM"/>
      <sheetName val="final abstract"/>
      <sheetName val="B@[_x0000__x0004_@_x0000__x0000__x0000_:/$_x0000__x0000_"/>
      <sheetName val=""/>
      <sheetName val="Rev S1 Abstract"/>
      <sheetName val="Quantity Abstract"/>
      <sheetName val="Abstract"/>
      <sheetName val="M-Book for Conc"/>
      <sheetName val="M-Book for FW"/>
      <sheetName val="BS1"/>
      <sheetName val="#REF"/>
      <sheetName val="RA"/>
      <sheetName val="11-hsd"/>
      <sheetName val="13-septic"/>
      <sheetName val="7-ug"/>
      <sheetName val="2-utility"/>
      <sheetName val="18-misc"/>
      <sheetName val="5-pipe"/>
      <sheetName val="VCH-SLC"/>
      <sheetName val="Supplier"/>
      <sheetName val="Parapet"/>
      <sheetName val="sheet6"/>
      <sheetName val="RA-markate"/>
      <sheetName val="B@[?_x0004_@???:/$??"/>
      <sheetName val="B@__x005f_x0000__x005f_x0004_@_x005f_x0000__x0000"/>
      <sheetName val="Project Budget Worksheet"/>
      <sheetName val="beam-reinft-IIInd floor"/>
      <sheetName val="INPUT SHEET"/>
      <sheetName val="RES-PLANNING"/>
      <sheetName val="Footings"/>
      <sheetName val="Sump"/>
      <sheetName val="COLUMN"/>
      <sheetName val="Summary_0506"/>
      <sheetName val="Summary_0607-_31_MAR"/>
      <sheetName val="Form_6"/>
      <sheetName val="B@_"/>
      <sheetName val="cubes_M20"/>
      <sheetName val="BOQ -II ph 2"/>
      <sheetName val="A-General"/>
      <sheetName val="switch"/>
      <sheetName val="B@___x0004_@_____$__"/>
      <sheetName val="Sheet3"/>
      <sheetName val="Macro1"/>
      <sheetName val="Fee Rate Summary"/>
      <sheetName val="STAFFSCHED "/>
      <sheetName val="SUMM"/>
      <sheetName val="DADAN-1"/>
      <sheetName val="dummy"/>
      <sheetName val="d-safe specs"/>
      <sheetName val="class &amp; category"/>
      <sheetName val="Rein-Final (Ph 1+Ph2)"/>
      <sheetName val="Cost_any"/>
      <sheetName val="Process"/>
      <sheetName val="pt_cw"/>
      <sheetName val="Metso - Forth &amp; Slurry 11.02.10"/>
      <sheetName val="AOR"/>
      <sheetName val="1"/>
      <sheetName val="Lead"/>
      <sheetName val="India F&amp;S Template"/>
      <sheetName val="Site wise NADs"/>
      <sheetName val="col-reinft1"/>
      <sheetName val="FUNDFLOW"/>
      <sheetName val="220 11  BS "/>
      <sheetName val="Build-up"/>
      <sheetName val="TBAL9697_-group_wise__sdpl"/>
      <sheetName val="Headings"/>
      <sheetName val="Formulas"/>
      <sheetName val="SBC-BH_191"/>
      <sheetName val="2gii"/>
      <sheetName val="HPL"/>
      <sheetName val="Costing"/>
      <sheetName val="T&amp;M"/>
      <sheetName val="SOR"/>
      <sheetName val="PriceSummary"/>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Rate_Analysis1"/>
      <sheetName val="Civil_Boq"/>
      <sheetName val="Pile_cap"/>
      <sheetName val="PRECAST_lightconc-II"/>
      <sheetName val="d-safe_DELUXE"/>
      <sheetName val="Mix_Design"/>
      <sheetName val="RCC,Ret__Wall"/>
      <sheetName val="PointNo_5"/>
      <sheetName val="Abstract_Sheet"/>
      <sheetName val="E_&amp;_R"/>
      <sheetName val="Legal_Risk_Analysis"/>
      <sheetName val="Break_up_Sheet"/>
      <sheetName val="V_O_4_-_PCC_Qty"/>
      <sheetName val="maingirder"/>
      <sheetName val="basic-data"/>
      <sheetName val="Title"/>
      <sheetName val="Summary_05061"/>
      <sheetName val="Summary_0607-_31_MAR1"/>
      <sheetName val="Form_61"/>
      <sheetName val="Fill_this_out_first___"/>
      <sheetName val="REVISED4A_PROG_PERF-SITE_1"/>
      <sheetName val="BOQ_Direct_selling_cost"/>
      <sheetName val="Load_Details-220kV"/>
      <sheetName val="beam-reinft-IIInd_floor"/>
      <sheetName val="BOQ_(2)"/>
      <sheetName val="CABLE_DATA"/>
      <sheetName val="final_abstract"/>
      <sheetName val="Rev_S1_Abstract"/>
      <sheetName val="Quantity_Abstract"/>
      <sheetName val="B@[@:/$"/>
      <sheetName val="Staff_Acco_"/>
      <sheetName val="Pipe_Supports"/>
      <sheetName val="M-Book_for_Conc"/>
      <sheetName val="M-Book_for_FW"/>
      <sheetName val="B@[?@???:/$??"/>
      <sheetName val="INPUT_SHEET"/>
      <sheetName val="SANJAY_PAL"/>
      <sheetName val="P_A_SELVAM"/>
      <sheetName val="ANSARI_"/>
      <sheetName val="abdesh_pal"/>
      <sheetName val="sujay_bagchi"/>
      <sheetName val="S_K_SINHA_BASU"/>
      <sheetName val="KRISHNA_PRASAD"/>
      <sheetName val="BARATH_&amp;_CO"/>
      <sheetName val="L_B_YADAV"/>
      <sheetName val="DEEPAK_KUMAR"/>
      <sheetName val="MUKLAL_YADAV"/>
      <sheetName val="MADHU_SUDHAN"/>
      <sheetName val="SAUD_ALAM_"/>
      <sheetName val="RAMESH_BABU"/>
      <sheetName val="SAILEN_SARKAR"/>
      <sheetName val="SANJAY_JENA1"/>
      <sheetName val="upendra_saw_"/>
      <sheetName val="ALLOK_KUMAR_"/>
      <sheetName val="except_wiring"/>
      <sheetName val="B@__@_____$__"/>
      <sheetName val="Project_Budget_Worksheet"/>
      <sheetName val="BOQ_-II_ph_2"/>
      <sheetName val="C"/>
      <sheetName val="B"/>
      <sheetName val="Mx1012a"/>
    </sheetNames>
    <sheetDataSet>
      <sheetData sheetId="0">
        <row r="1">
          <cell r="J1">
            <v>1.7453292519943295E-2</v>
          </cell>
        </row>
      </sheetData>
      <sheetData sheetId="1">
        <row r="2">
          <cell r="B2">
            <v>1</v>
          </cell>
        </row>
      </sheetData>
      <sheetData sheetId="2">
        <row r="2">
          <cell r="B2">
            <v>1</v>
          </cell>
        </row>
      </sheetData>
      <sheetData sheetId="3" refreshError="1">
        <row r="1">
          <cell r="J1">
            <v>1.7453292519943295E-2</v>
          </cell>
        </row>
        <row r="2">
          <cell r="B2">
            <v>1</v>
          </cell>
          <cell r="C2">
            <v>25</v>
          </cell>
          <cell r="E2">
            <v>1</v>
          </cell>
          <cell r="F2">
            <v>1.72</v>
          </cell>
        </row>
        <row r="3">
          <cell r="B3">
            <v>2</v>
          </cell>
          <cell r="C3">
            <v>25</v>
          </cell>
          <cell r="E3">
            <v>2</v>
          </cell>
          <cell r="F3">
            <v>1.55</v>
          </cell>
        </row>
        <row r="4">
          <cell r="B4">
            <v>3</v>
          </cell>
          <cell r="C4">
            <v>25</v>
          </cell>
          <cell r="E4">
            <v>3</v>
          </cell>
          <cell r="F4">
            <v>1.4</v>
          </cell>
        </row>
        <row r="5">
          <cell r="B5">
            <v>4</v>
          </cell>
          <cell r="C5">
            <v>25</v>
          </cell>
          <cell r="E5">
            <v>4</v>
          </cell>
          <cell r="F5">
            <v>1.28</v>
          </cell>
        </row>
        <row r="6">
          <cell r="B6">
            <v>5</v>
          </cell>
          <cell r="C6">
            <v>28</v>
          </cell>
          <cell r="E6">
            <v>5</v>
          </cell>
          <cell r="F6">
            <v>1.2</v>
          </cell>
        </row>
        <row r="7">
          <cell r="B7">
            <v>6</v>
          </cell>
          <cell r="C7">
            <v>28.5</v>
          </cell>
          <cell r="E7">
            <v>6</v>
          </cell>
          <cell r="F7">
            <v>1.1200000000000001</v>
          </cell>
        </row>
        <row r="8">
          <cell r="B8">
            <v>7</v>
          </cell>
          <cell r="C8">
            <v>29</v>
          </cell>
          <cell r="E8">
            <v>7</v>
          </cell>
          <cell r="F8">
            <v>1.0900000000000001</v>
          </cell>
        </row>
        <row r="9">
          <cell r="B9">
            <v>8</v>
          </cell>
          <cell r="C9">
            <v>29</v>
          </cell>
          <cell r="E9">
            <v>8</v>
          </cell>
          <cell r="F9">
            <v>1.05</v>
          </cell>
        </row>
        <row r="10">
          <cell r="B10">
            <v>9</v>
          </cell>
          <cell r="C10">
            <v>30</v>
          </cell>
          <cell r="E10">
            <v>9</v>
          </cell>
          <cell r="F10">
            <v>1.02</v>
          </cell>
        </row>
        <row r="11">
          <cell r="B11">
            <v>10</v>
          </cell>
          <cell r="C11">
            <v>30</v>
          </cell>
          <cell r="E11">
            <v>10</v>
          </cell>
          <cell r="F11">
            <v>1</v>
          </cell>
        </row>
        <row r="12">
          <cell r="B12">
            <v>11</v>
          </cell>
          <cell r="C12">
            <v>30</v>
          </cell>
          <cell r="E12">
            <v>11</v>
          </cell>
          <cell r="F12">
            <v>0.98</v>
          </cell>
        </row>
        <row r="13">
          <cell r="B13">
            <v>12</v>
          </cell>
          <cell r="C13">
            <v>31</v>
          </cell>
          <cell r="E13">
            <v>12</v>
          </cell>
          <cell r="F13">
            <v>0.95</v>
          </cell>
        </row>
        <row r="14">
          <cell r="B14">
            <v>13</v>
          </cell>
          <cell r="C14">
            <v>31</v>
          </cell>
          <cell r="E14">
            <v>13</v>
          </cell>
          <cell r="F14">
            <v>0.91</v>
          </cell>
        </row>
        <row r="15">
          <cell r="B15">
            <v>14</v>
          </cell>
          <cell r="C15">
            <v>31</v>
          </cell>
          <cell r="E15">
            <v>14</v>
          </cell>
          <cell r="F15">
            <v>0.9</v>
          </cell>
        </row>
        <row r="16">
          <cell r="B16">
            <v>15</v>
          </cell>
          <cell r="C16">
            <v>32</v>
          </cell>
          <cell r="E16">
            <v>15</v>
          </cell>
          <cell r="F16">
            <v>0.88</v>
          </cell>
        </row>
        <row r="17">
          <cell r="B17">
            <v>16</v>
          </cell>
          <cell r="C17">
            <v>32</v>
          </cell>
          <cell r="E17">
            <v>16</v>
          </cell>
          <cell r="F17">
            <v>0.85</v>
          </cell>
        </row>
        <row r="18">
          <cell r="B18">
            <v>17</v>
          </cell>
          <cell r="C18">
            <v>32</v>
          </cell>
          <cell r="E18">
            <v>17</v>
          </cell>
          <cell r="F18">
            <v>0.83</v>
          </cell>
        </row>
        <row r="19">
          <cell r="B19">
            <v>18</v>
          </cell>
          <cell r="C19">
            <v>33</v>
          </cell>
          <cell r="E19">
            <v>18</v>
          </cell>
          <cell r="F19">
            <v>0.81</v>
          </cell>
        </row>
        <row r="20">
          <cell r="B20">
            <v>19</v>
          </cell>
          <cell r="C20">
            <v>33</v>
          </cell>
          <cell r="E20">
            <v>19</v>
          </cell>
          <cell r="F20">
            <v>0.8</v>
          </cell>
        </row>
        <row r="21">
          <cell r="B21">
            <v>20</v>
          </cell>
          <cell r="C21">
            <v>33</v>
          </cell>
          <cell r="E21">
            <v>20</v>
          </cell>
          <cell r="F21">
            <v>0.78</v>
          </cell>
        </row>
        <row r="22">
          <cell r="B22">
            <v>21</v>
          </cell>
          <cell r="C22">
            <v>33</v>
          </cell>
          <cell r="E22">
            <v>21</v>
          </cell>
          <cell r="F22">
            <v>0.76</v>
          </cell>
        </row>
        <row r="23">
          <cell r="B23">
            <v>22</v>
          </cell>
          <cell r="C23">
            <v>34</v>
          </cell>
          <cell r="E23">
            <v>22</v>
          </cell>
          <cell r="F23">
            <v>0.75</v>
          </cell>
        </row>
        <row r="24">
          <cell r="B24">
            <v>23</v>
          </cell>
          <cell r="C24">
            <v>34</v>
          </cell>
          <cell r="E24">
            <v>23</v>
          </cell>
          <cell r="F24">
            <v>0.73</v>
          </cell>
        </row>
        <row r="25">
          <cell r="B25">
            <v>24</v>
          </cell>
          <cell r="C25">
            <v>35</v>
          </cell>
          <cell r="E25">
            <v>24</v>
          </cell>
          <cell r="F25">
            <v>0.72</v>
          </cell>
        </row>
        <row r="26">
          <cell r="B26">
            <v>25</v>
          </cell>
          <cell r="C26">
            <v>35</v>
          </cell>
          <cell r="E26">
            <v>25</v>
          </cell>
          <cell r="F26">
            <v>0.71</v>
          </cell>
        </row>
        <row r="27">
          <cell r="B27">
            <v>26</v>
          </cell>
          <cell r="C27">
            <v>35</v>
          </cell>
          <cell r="E27">
            <v>26</v>
          </cell>
          <cell r="F27">
            <v>0.69799999999999995</v>
          </cell>
        </row>
        <row r="28">
          <cell r="B28">
            <v>27</v>
          </cell>
          <cell r="C28">
            <v>35</v>
          </cell>
          <cell r="E28">
            <v>27</v>
          </cell>
          <cell r="F28">
            <v>0.68600000000000005</v>
          </cell>
        </row>
        <row r="29">
          <cell r="B29">
            <v>28</v>
          </cell>
          <cell r="C29">
            <v>36</v>
          </cell>
          <cell r="E29">
            <v>28</v>
          </cell>
          <cell r="F29">
            <v>0.67400000000000004</v>
          </cell>
        </row>
        <row r="30">
          <cell r="B30">
            <v>29</v>
          </cell>
          <cell r="C30">
            <v>36</v>
          </cell>
          <cell r="E30">
            <v>29</v>
          </cell>
          <cell r="F30">
            <v>0.66200000000000003</v>
          </cell>
        </row>
        <row r="31">
          <cell r="B31">
            <v>30</v>
          </cell>
          <cell r="C31">
            <v>36</v>
          </cell>
          <cell r="E31">
            <v>30</v>
          </cell>
          <cell r="F31">
            <v>0.65</v>
          </cell>
        </row>
        <row r="32">
          <cell r="B32">
            <v>31</v>
          </cell>
          <cell r="C32">
            <v>36</v>
          </cell>
          <cell r="E32">
            <v>31</v>
          </cell>
          <cell r="F32">
            <v>0.64</v>
          </cell>
        </row>
        <row r="33">
          <cell r="B33">
            <v>32</v>
          </cell>
          <cell r="C33">
            <v>37</v>
          </cell>
          <cell r="E33">
            <v>32</v>
          </cell>
          <cell r="F33">
            <v>0.63</v>
          </cell>
        </row>
        <row r="34">
          <cell r="B34">
            <v>33</v>
          </cell>
          <cell r="C34">
            <v>36</v>
          </cell>
          <cell r="E34">
            <v>33</v>
          </cell>
          <cell r="F34">
            <v>0.62</v>
          </cell>
        </row>
        <row r="35">
          <cell r="B35">
            <v>34</v>
          </cell>
          <cell r="C35">
            <v>37</v>
          </cell>
          <cell r="E35">
            <v>34</v>
          </cell>
          <cell r="F35">
            <v>0.61</v>
          </cell>
        </row>
        <row r="36">
          <cell r="B36">
            <v>35</v>
          </cell>
          <cell r="C36">
            <v>37</v>
          </cell>
          <cell r="E36">
            <v>35</v>
          </cell>
          <cell r="F36">
            <v>0.6</v>
          </cell>
        </row>
        <row r="37">
          <cell r="B37">
            <v>36</v>
          </cell>
          <cell r="C37">
            <v>38</v>
          </cell>
          <cell r="E37">
            <v>36</v>
          </cell>
          <cell r="F37">
            <v>0.59</v>
          </cell>
        </row>
        <row r="38">
          <cell r="B38">
            <v>37</v>
          </cell>
          <cell r="C38">
            <v>38</v>
          </cell>
          <cell r="E38">
            <v>37</v>
          </cell>
          <cell r="F38">
            <v>0.57999999999999996</v>
          </cell>
        </row>
        <row r="39">
          <cell r="B39">
            <v>38</v>
          </cell>
          <cell r="C39">
            <v>38</v>
          </cell>
          <cell r="E39">
            <v>38</v>
          </cell>
          <cell r="F39">
            <v>0.56999999999999995</v>
          </cell>
        </row>
        <row r="40">
          <cell r="B40">
            <v>39</v>
          </cell>
          <cell r="C40">
            <v>38</v>
          </cell>
          <cell r="E40">
            <v>39</v>
          </cell>
          <cell r="F40">
            <v>0.56000000000000005</v>
          </cell>
        </row>
        <row r="41">
          <cell r="B41">
            <v>40</v>
          </cell>
          <cell r="C41">
            <v>39</v>
          </cell>
          <cell r="E41">
            <v>40</v>
          </cell>
          <cell r="F41">
            <v>0.55000000000000004</v>
          </cell>
        </row>
        <row r="42">
          <cell r="B42">
            <v>41</v>
          </cell>
          <cell r="C42">
            <v>39</v>
          </cell>
          <cell r="E42">
            <v>41</v>
          </cell>
          <cell r="F42">
            <v>0.54</v>
          </cell>
        </row>
        <row r="43">
          <cell r="B43">
            <v>42</v>
          </cell>
          <cell r="C43">
            <v>39</v>
          </cell>
          <cell r="E43">
            <v>42</v>
          </cell>
          <cell r="F43">
            <v>0.53</v>
          </cell>
        </row>
        <row r="44">
          <cell r="B44">
            <v>43</v>
          </cell>
          <cell r="C44">
            <v>39</v>
          </cell>
          <cell r="E44">
            <v>43</v>
          </cell>
          <cell r="F44">
            <v>0.52</v>
          </cell>
        </row>
        <row r="45">
          <cell r="B45">
            <v>44</v>
          </cell>
          <cell r="C45">
            <v>39</v>
          </cell>
          <cell r="E45">
            <v>44</v>
          </cell>
          <cell r="F45">
            <v>0.51</v>
          </cell>
        </row>
        <row r="46">
          <cell r="B46">
            <v>45</v>
          </cell>
          <cell r="C46">
            <v>39</v>
          </cell>
          <cell r="E46">
            <v>45</v>
          </cell>
          <cell r="F46">
            <v>0.5</v>
          </cell>
        </row>
        <row r="47">
          <cell r="B47">
            <v>46</v>
          </cell>
          <cell r="C47">
            <v>39</v>
          </cell>
          <cell r="E47">
            <v>50</v>
          </cell>
          <cell r="F47">
            <v>0.46</v>
          </cell>
        </row>
        <row r="48">
          <cell r="B48">
            <v>47</v>
          </cell>
          <cell r="C48">
            <v>40</v>
          </cell>
        </row>
        <row r="49">
          <cell r="B49">
            <v>48</v>
          </cell>
          <cell r="C49">
            <v>40</v>
          </cell>
        </row>
        <row r="50">
          <cell r="B50">
            <v>49</v>
          </cell>
          <cell r="C50">
            <v>40</v>
          </cell>
        </row>
        <row r="51">
          <cell r="B51">
            <v>50</v>
          </cell>
          <cell r="C51">
            <v>40</v>
          </cell>
        </row>
        <row r="52">
          <cell r="B52">
            <v>51</v>
          </cell>
          <cell r="C52">
            <v>41</v>
          </cell>
        </row>
        <row r="53">
          <cell r="B53">
            <v>52</v>
          </cell>
          <cell r="C53">
            <v>41</v>
          </cell>
        </row>
        <row r="54">
          <cell r="B54">
            <v>53</v>
          </cell>
          <cell r="C54">
            <v>41</v>
          </cell>
        </row>
        <row r="55">
          <cell r="B55">
            <v>54</v>
          </cell>
          <cell r="C55">
            <v>41</v>
          </cell>
        </row>
        <row r="56">
          <cell r="B56">
            <v>55</v>
          </cell>
          <cell r="C56">
            <v>42</v>
          </cell>
        </row>
        <row r="57">
          <cell r="B57">
            <v>56</v>
          </cell>
          <cell r="C57">
            <v>42</v>
          </cell>
        </row>
        <row r="58">
          <cell r="B58">
            <v>57</v>
          </cell>
          <cell r="C58">
            <v>42</v>
          </cell>
        </row>
        <row r="59">
          <cell r="B59">
            <v>58</v>
          </cell>
          <cell r="C59">
            <v>42</v>
          </cell>
        </row>
        <row r="60">
          <cell r="B60">
            <v>59</v>
          </cell>
          <cell r="C60">
            <v>42</v>
          </cell>
        </row>
        <row r="61">
          <cell r="B61">
            <v>60</v>
          </cell>
          <cell r="C61">
            <v>42</v>
          </cell>
        </row>
        <row r="62">
          <cell r="B62">
            <v>61</v>
          </cell>
          <cell r="C62">
            <v>42</v>
          </cell>
        </row>
        <row r="63">
          <cell r="B63">
            <v>62</v>
          </cell>
          <cell r="C63">
            <v>43</v>
          </cell>
        </row>
        <row r="64">
          <cell r="B64">
            <v>63</v>
          </cell>
          <cell r="C64">
            <v>43</v>
          </cell>
        </row>
        <row r="65">
          <cell r="B65">
            <v>64</v>
          </cell>
          <cell r="C65">
            <v>43</v>
          </cell>
        </row>
      </sheetData>
      <sheetData sheetId="4"/>
      <sheetData sheetId="5"/>
      <sheetData sheetId="6"/>
      <sheetData sheetId="7"/>
      <sheetData sheetId="8">
        <row r="2">
          <cell r="C2" t="str">
            <v>LARSEN &amp; TOUBRO LIMITED</v>
          </cell>
        </row>
      </sheetData>
      <sheetData sheetId="9"/>
      <sheetData sheetId="10" refreshError="1"/>
      <sheetData sheetId="11" refreshError="1"/>
      <sheetData sheetId="12" refreshError="1"/>
      <sheetData sheetId="13" refreshError="1"/>
      <sheetData sheetId="14">
        <row r="2">
          <cell r="B2">
            <v>1</v>
          </cell>
        </row>
      </sheetData>
      <sheetData sheetId="15">
        <row r="2">
          <cell r="B2">
            <v>1</v>
          </cell>
        </row>
      </sheetData>
      <sheetData sheetId="16">
        <row r="2">
          <cell r="B2">
            <v>1</v>
          </cell>
        </row>
      </sheetData>
      <sheetData sheetId="17">
        <row r="2">
          <cell r="B2">
            <v>1</v>
          </cell>
        </row>
      </sheetData>
      <sheetData sheetId="18">
        <row r="2">
          <cell r="B2">
            <v>1</v>
          </cell>
        </row>
      </sheetData>
      <sheetData sheetId="19">
        <row r="2">
          <cell r="B2">
            <v>1</v>
          </cell>
        </row>
      </sheetData>
      <sheetData sheetId="20">
        <row r="2">
          <cell r="B2">
            <v>1</v>
          </cell>
        </row>
      </sheetData>
      <sheetData sheetId="21">
        <row r="2">
          <cell r="B2">
            <v>1</v>
          </cell>
        </row>
      </sheetData>
      <sheetData sheetId="22">
        <row r="2">
          <cell r="B2">
            <v>1</v>
          </cell>
        </row>
      </sheetData>
      <sheetData sheetId="23">
        <row r="2">
          <cell r="B2">
            <v>1</v>
          </cell>
        </row>
      </sheetData>
      <sheetData sheetId="24">
        <row r="2">
          <cell r="B2">
            <v>1</v>
          </cell>
        </row>
      </sheetData>
      <sheetData sheetId="25">
        <row r="2">
          <cell r="B2">
            <v>1</v>
          </cell>
        </row>
      </sheetData>
      <sheetData sheetId="26">
        <row r="2">
          <cell r="B2">
            <v>1</v>
          </cell>
        </row>
      </sheetData>
      <sheetData sheetId="27">
        <row r="2">
          <cell r="B2">
            <v>1</v>
          </cell>
        </row>
      </sheetData>
      <sheetData sheetId="28">
        <row r="2">
          <cell r="B2">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B2">
            <v>1</v>
          </cell>
        </row>
      </sheetData>
      <sheetData sheetId="40">
        <row r="2">
          <cell r="B2">
            <v>1</v>
          </cell>
        </row>
      </sheetData>
      <sheetData sheetId="41">
        <row r="2">
          <cell r="B2">
            <v>1</v>
          </cell>
        </row>
      </sheetData>
      <sheetData sheetId="42" refreshError="1"/>
      <sheetData sheetId="43">
        <row r="2">
          <cell r="C2" t="str">
            <v>LARSEN &amp; TOUBRO LIMITED</v>
          </cell>
        </row>
      </sheetData>
      <sheetData sheetId="44">
        <row r="2">
          <cell r="C2" t="str">
            <v>LARSEN &amp; TOUBRO LIMITED</v>
          </cell>
        </row>
      </sheetData>
      <sheetData sheetId="45" refreshError="1"/>
      <sheetData sheetId="46">
        <row r="2">
          <cell r="B2">
            <v>1</v>
          </cell>
        </row>
      </sheetData>
      <sheetData sheetId="47" refreshError="1"/>
      <sheetData sheetId="48" refreshError="1"/>
      <sheetData sheetId="49" refreshError="1"/>
      <sheetData sheetId="50" refreshError="1"/>
      <sheetData sheetId="51">
        <row r="2">
          <cell r="B2">
            <v>1</v>
          </cell>
        </row>
      </sheetData>
      <sheetData sheetId="52"/>
      <sheetData sheetId="53">
        <row r="2">
          <cell r="B2">
            <v>1</v>
          </cell>
        </row>
      </sheetData>
      <sheetData sheetId="54">
        <row r="2">
          <cell r="B2">
            <v>1</v>
          </cell>
        </row>
      </sheetData>
      <sheetData sheetId="55">
        <row r="2">
          <cell r="B2">
            <v>1</v>
          </cell>
        </row>
      </sheetData>
      <sheetData sheetId="56">
        <row r="2">
          <cell r="B2">
            <v>1</v>
          </cell>
        </row>
      </sheetData>
      <sheetData sheetId="57" refreshError="1"/>
      <sheetData sheetId="58">
        <row r="2">
          <cell r="B2">
            <v>1</v>
          </cell>
        </row>
      </sheetData>
      <sheetData sheetId="59">
        <row r="2">
          <cell r="B2">
            <v>1</v>
          </cell>
        </row>
      </sheetData>
      <sheetData sheetId="60" refreshError="1"/>
      <sheetData sheetId="61">
        <row r="2">
          <cell r="B2">
            <v>1</v>
          </cell>
        </row>
      </sheetData>
      <sheetData sheetId="62">
        <row r="2">
          <cell r="B2">
            <v>1</v>
          </cell>
        </row>
      </sheetData>
      <sheetData sheetId="63">
        <row r="2">
          <cell r="B2">
            <v>1</v>
          </cell>
        </row>
      </sheetData>
      <sheetData sheetId="64">
        <row r="2">
          <cell r="B2">
            <v>1</v>
          </cell>
        </row>
      </sheetData>
      <sheetData sheetId="65">
        <row r="2">
          <cell r="B2">
            <v>1</v>
          </cell>
        </row>
      </sheetData>
      <sheetData sheetId="66">
        <row r="2">
          <cell r="B2">
            <v>1</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sheetData sheetId="175" refreshError="1"/>
      <sheetData sheetId="176"/>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PRECAST lightconc_II"/>
      <sheetName val="basic"/>
      <sheetName val="GN-ST-10"/>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八幡"/>
      <sheetName val="OVER HEADS"/>
      <sheetName val="Cover Sheet"/>
      <sheetName val="BOQ REV A"/>
      <sheetName val="BOQ"/>
      <sheetName val="PTB (IO)"/>
      <sheetName val="BMS "/>
      <sheetName val="SPT vs PHI"/>
      <sheetName val="TBAL9697 -group wise  sdpl"/>
      <sheetName val="PIPING"/>
      <sheetName val="A"/>
      <sheetName val="Sheet1"/>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300x500"/>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REF!"/>
      <sheetName val="Expenditure plan"/>
      <sheetName val="ORDER BOOKING"/>
      <sheetName val="zone-8"/>
      <sheetName val="MHNO_LEV"/>
      <sheetName val="M-Book for Conc"/>
      <sheetName val="M-Book for FW"/>
      <sheetName val="Site Dev BOQ"/>
      <sheetName val="labour coeff"/>
      <sheetName val="Sheet3"/>
      <sheetName val="SITE OVERHEADS"/>
      <sheetName val="VCH-SLC"/>
      <sheetName val="Supplier"/>
      <sheetName val="SILICATE"/>
      <sheetName val="Costing Upto Mar'11 (2)"/>
      <sheetName val="Tender Summary"/>
      <sheetName val="p&amp;m"/>
      <sheetName val="Headings"/>
      <sheetName val="upa"/>
      <sheetName val="Design"/>
      <sheetName val="Boq Block 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eas.-Hotel Part"/>
      <sheetName val="factors"/>
      <sheetName val="Meas__Hotel Part"/>
      <sheetName val="List"/>
      <sheetName val="22.12.2011"/>
      <sheetName val="BOQ (2)"/>
      <sheetName val="2gii"/>
      <sheetName val="공장별판관비배부"/>
      <sheetName val="BOQ_Direct_selling cost"/>
      <sheetName val="Build-up"/>
      <sheetName val="scurve calc (2)"/>
      <sheetName val="Direct cost shed A-2 "/>
      <sheetName val="dBase"/>
      <sheetName val="Contract Night Staff"/>
      <sheetName val="Contract Day Staff"/>
      <sheetName val="Day Shift"/>
      <sheetName val="Night Shift"/>
      <sheetName val="final abstract"/>
      <sheetName val="Detail"/>
      <sheetName val="Data"/>
      <sheetName val="Lead"/>
      <sheetName val="Sheet2"/>
      <sheetName val="INPUT SHEET"/>
      <sheetName val="Fee Rate Summary"/>
      <sheetName val="Civil Boq"/>
      <sheetName val="Fill this out first..."/>
      <sheetName val="temp"/>
      <sheetName val="GBW"/>
      <sheetName val="MN T.B."/>
      <sheetName val=" 09.07.10 M顅ᎆ뤀ᨇ԰_x0000_缀_x0000_"/>
      <sheetName val="beam-reinft"/>
      <sheetName val="master"/>
      <sheetName val="DataInput"/>
      <sheetName val="DataInput-1"/>
      <sheetName val="DI Rate Analysis"/>
      <sheetName val="Economic RisingMain  Ph-I"/>
      <sheetName val="inWords"/>
      <sheetName val=" 09.07.10 M顅ᎆ뤀ᨇ԰?缀?"/>
      <sheetName val="St.co.91.5lvl"/>
      <sheetName val="Sales &amp; Prod"/>
      <sheetName val="Staff Acco."/>
      <sheetName val="IO List"/>
      <sheetName val="Ave.wtd.rates"/>
      <sheetName val="Material "/>
      <sheetName val="Labour &amp; Plant"/>
      <sheetName val="Assumptions"/>
      <sheetName val="BS8007"/>
      <sheetName val="08.07.10헾】_x0005__x0000__x0000__x0000__x0000_ꎋ"/>
      <sheetName val="Cashflow projection"/>
      <sheetName val="Item- Compact"/>
      <sheetName val="PA- Consutant "/>
      <sheetName val="3cd Annexure"/>
      <sheetName val="08.07.10헾】_x0005_????ꎋ"/>
      <sheetName val="INDIGINEOUS ITEMS "/>
      <sheetName val="Civil Works"/>
      <sheetName val="SP Break Up"/>
      <sheetName val="Costing"/>
      <sheetName val="Analy_7-10"/>
      <sheetName val="HEAD"/>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TBAL9697 _group wise  sdpl"/>
      <sheetName val="Intake"/>
      <sheetName val="HVAC"/>
      <sheetName val="_18_07_10_N_SHIFT_MECH-TANK"/>
      <sheetName val="_18_07_10_RS_&amp;_SECURITY"/>
      <sheetName val="18_07_10_CIVIL_WET"/>
      <sheetName val="_18_07_10_CIVIL"/>
      <sheetName val="_18_07_10_MECH-FAB"/>
      <sheetName val="_18_07_10_MECH-TANK"/>
      <sheetName val="_17_07_10_N_SHIFT_MECH-FAB"/>
      <sheetName val="Rate analysis- BOQ 1 "/>
      <sheetName val="Driveway Beams"/>
      <sheetName val="Cost Index"/>
      <sheetName val="cash in flow Summary JV "/>
      <sheetName val="water prop."/>
      <sheetName val="GR.slab-reinft"/>
      <sheetName val="gen"/>
      <sheetName val="Fin. Assumpt. - Sensitivities"/>
      <sheetName val="Bill 1"/>
      <sheetName val="Bill 2"/>
      <sheetName val="Bill 3"/>
      <sheetName val="Bill 4"/>
      <sheetName val="Bill 5"/>
      <sheetName val="Bill 6"/>
      <sheetName val="Bill 7"/>
      <sheetName val="Labour productivity"/>
      <sheetName val=" 09.07.10 M顅ᎆ뤀ᨇ԰"/>
      <sheetName val=" 09.07.10 M顅ᎆ뤀ᨇ԰_缀_"/>
      <sheetName val="COST"/>
      <sheetName val="MASTER_RATE ANALYSIS"/>
      <sheetName val="Inputs"/>
      <sheetName val="Labour"/>
      <sheetName val="Prelims Breakup"/>
      <sheetName val="section"/>
      <sheetName val="Voucher"/>
      <sheetName val="col-reinft1"/>
      <sheetName val="Project Details.."/>
      <sheetName val="Prelims_Breakup"/>
      <sheetName val="box-12"/>
      <sheetName val=" _x000a_¢_x0002_&amp;_x0000__x0000__x0000_ú5#_x0000__x0000__x0000__x0000__x0000__x0000__x0000_"/>
      <sheetName val=""/>
      <sheetName val="AOR"/>
      <sheetName val="F20 Risk Analysis"/>
      <sheetName val="Change Order Log"/>
      <sheetName val="lookups"/>
      <sheetName val="ref"/>
      <sheetName val="Bin"/>
      <sheetName val="2000 MOR"/>
      <sheetName val="sheeet7"/>
      <sheetName val="Admin"/>
      <sheetName val="Rate Analysis"/>
      <sheetName val="L+M"/>
      <sheetName val="1.Civil-RA"/>
      <sheetName val="estm_mech"/>
      <sheetName val="T-P1, FINISHES WORKING "/>
      <sheetName val="Assumption &amp; Exclusion"/>
      <sheetName val="querries"/>
      <sheetName val="SUMMARY(E)"/>
      <sheetName val="wordsdata"/>
      <sheetName val="Structure Bills Qty"/>
      <sheetName val="dlvoid"/>
      <sheetName val="RA-markate"/>
      <sheetName val="External Doors"/>
      <sheetName val="T&amp;M"/>
      <sheetName val="DI_Rate_Analysis"/>
      <sheetName val="Economic_RisingMain__Ph-I"/>
      <sheetName val="Phase 1"/>
      <sheetName val="PRELIM5"/>
      <sheetName val="Background"/>
      <sheetName val=" _x000a_¢_x0002_&amp;???ú5#???????"/>
      <sheetName val="B3-B4-B5-B6"/>
      <sheetName val="Pacakges split"/>
      <sheetName val="DEINKING(ANNEX 1)"/>
      <sheetName val="Variables"/>
      <sheetName val="COLUMN"/>
      <sheetName val="AutoOpen Stub Data"/>
      <sheetName val="Cat A Change Control"/>
      <sheetName val="run"/>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Makro1"/>
      <sheetName val="Eqpmnt Plng"/>
      <sheetName val="LABOUR RATE"/>
      <sheetName val="Material Rate"/>
      <sheetName val="Assumption Inputs"/>
      <sheetName val="Final"/>
      <sheetName val="Summary-Price_New"/>
      <sheetName val="AN-2K"/>
      <sheetName val="Switch V16"/>
      <sheetName val="Theo Cons-June'10"/>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ACS(1)"/>
      <sheetName val="FAS-C(4)"/>
      <sheetName val="CCTV(old)"/>
      <sheetName val="Code"/>
      <sheetName val="Summary WG"/>
      <sheetName val="Wire"/>
      <sheetName val="Debits as on 12.04.08"/>
      <sheetName val="Cover"/>
      <sheetName val="Data Sheet"/>
      <sheetName val="analysis"/>
      <sheetName val="pol-60"/>
      <sheetName val="Cal"/>
      <sheetName val="STAFFSCHED "/>
      <sheetName val="Main-Material"/>
      <sheetName val="Form-B"/>
      <sheetName val="BOQ_Direct_selling_cost"/>
      <sheetName val="InputPO_Del"/>
      <sheetName val="India F&amp;S Template"/>
      <sheetName val="FitOutConfCentre"/>
      <sheetName val=" bus bay"/>
      <sheetName val="doq-10"/>
      <sheetName val="doq-I"/>
      <sheetName val="doq 4"/>
      <sheetName val="doq 2"/>
      <sheetName val="Grade Slab -1"/>
      <sheetName val="Grade Slab -2"/>
      <sheetName val="Grade slab-3"/>
      <sheetName val="Grade slab -4"/>
      <sheetName val="Grade slab -5"/>
      <sheetName val="Grade slab -6"/>
      <sheetName val="Factor Sheet"/>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Blr hire"/>
      <sheetName val="d-safe specs"/>
      <sheetName val="  ¢_x0002_&amp;_x0000__x0000__x0000_ú5#_x0000__x0000__x0000__x0000__x0000__x0000__x0000_"/>
      <sheetName val="  ¢_x0002_&amp;???ú5#???????"/>
      <sheetName val="detail'02"/>
      <sheetName val="환율"/>
      <sheetName val="Deduction of assets"/>
      <sheetName val="AFAS "/>
      <sheetName val="RDS &amp; WLD"/>
      <sheetName val="PA System"/>
      <sheetName val="ACC"/>
      <sheetName val="CCTV"/>
      <sheetName val="Server &amp; PAC Room"/>
      <sheetName val="BMS"/>
      <sheetName val="HVAC BOQ"/>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Sheet"/>
      <sheetName val="Asmp"/>
      <sheetName val="DP"/>
      <sheetName val="currency"/>
      <sheetName val="08.07.10헾】_x0005_"/>
      <sheetName val="PRECAST-conc-AI"/>
      <sheetName val="Miscellan%ous_x0008_civil"/>
      <sheetName val="b`sic"/>
      <sheetName val="PRECAST lig(tconc_II"/>
      <sheetName val="08.07.10헾】_x0005_????菈_x0013_"/>
      <sheetName val="08.07.10헾】_x0005__x0000__x0000"/>
      <sheetName val="08.07.10헾】_x0005_____ꎋ"/>
      <sheetName val="FT-05-02IsoBOM"/>
      <sheetName val="segment_topsheet"/>
      <sheetName val="Invoice Tracker"/>
      <sheetName val="Quote Sheet"/>
      <sheetName val="BLOCK-A (MEA.SHEET)"/>
      <sheetName val="Index"/>
      <sheetName val="BOQ LT"/>
      <sheetName val="14.07.10 CIVIL W ["/>
      <sheetName val="DSLP"/>
      <sheetName val="Load Details(B2)"/>
      <sheetName val="Works - Quote Sheet"/>
      <sheetName val="MG"/>
      <sheetName val="VALIDATIONS"/>
      <sheetName val="Mat_Cost"/>
      <sheetName val="Income Statement"/>
      <sheetName val="LMP"/>
      <sheetName val="sc-mar2000"/>
      <sheetName val="RCC,Ret. Wall"/>
      <sheetName val="CCTV_EST1"/>
      <sheetName val="KSt - Analysis "/>
      <sheetName val="est"/>
      <sheetName val="_21_07_10_N_SHIFT_MECH-FA"/>
      <sheetName val="Report"/>
      <sheetName val="14.07.10@^\_x0001_&amp;_x0000__x0000__x0000__x0012_8"/>
      <sheetName val="_x0000__x0000__x0000__x0000__x0000__x0000__x0000_Ü5)_x0000__x001e_bÝ/_x0012_8)_x0000__x0012_6)_x0000_&amp;_x0000__x0000__x0000_&amp;_x0000__x0000__x0000_"/>
      <sheetName val="_x0001__x0000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08.07.10헾】_x0005_??_x0005__x0000__x0000_"/>
      <sheetName val="08.07.10헾】_x0005_??壀&quot;夌&quot;"/>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Cost Basis"/>
    </sheetNames>
    <sheetDataSet>
      <sheetData sheetId="0" refreshError="1">
        <row r="19">
          <cell r="J19">
            <v>1.0499999999999999E-3</v>
          </cell>
          <cell r="K19">
            <v>1.3500000000000001E-3</v>
          </cell>
        </row>
        <row r="20">
          <cell r="J20">
            <v>0.15082999999999999</v>
          </cell>
          <cell r="K20">
            <v>0.10083</v>
          </cell>
        </row>
      </sheetData>
      <sheetData sheetId="1" refreshError="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sheetData sheetId="29"/>
      <sheetData sheetId="30"/>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9">
          <cell r="J19">
            <v>1.0499999999999999E-3</v>
          </cell>
        </row>
      </sheetData>
      <sheetData sheetId="63">
        <row r="19">
          <cell r="J19">
            <v>1.0499999999999999E-3</v>
          </cell>
        </row>
      </sheetData>
      <sheetData sheetId="64"/>
      <sheetData sheetId="65"/>
      <sheetData sheetId="66"/>
      <sheetData sheetId="67"/>
      <sheetData sheetId="68"/>
      <sheetData sheetId="69"/>
      <sheetData sheetId="70"/>
      <sheetData sheetId="71"/>
      <sheetData sheetId="72"/>
      <sheetData sheetId="73">
        <row r="19">
          <cell r="J19">
            <v>1.0499999999999999E-3</v>
          </cell>
        </row>
      </sheetData>
      <sheetData sheetId="74"/>
      <sheetData sheetId="75"/>
      <sheetData sheetId="76">
        <row r="19">
          <cell r="J19">
            <v>1.0499999999999999E-3</v>
          </cell>
        </row>
      </sheetData>
      <sheetData sheetId="77"/>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row r="19">
          <cell r="J19">
            <v>1.0499999999999999E-3</v>
          </cell>
        </row>
      </sheetData>
      <sheetData sheetId="89"/>
      <sheetData sheetId="90"/>
      <sheetData sheetId="91">
        <row r="19">
          <cell r="J19">
            <v>1.0499999999999999E-3</v>
          </cell>
        </row>
      </sheetData>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ow r="19">
          <cell r="J19">
            <v>1.0499999999999999E-3</v>
          </cell>
        </row>
      </sheetData>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CK-A (MEA.SHEET)"/>
      <sheetName val="BLOCK_A _MEA_SHEET_"/>
      <sheetName val="C Sum"/>
      <sheetName val="A Sum"/>
      <sheetName val="Fin Sum"/>
      <sheetName val="India F&amp;S Template"/>
      <sheetName val="Rate analysis"/>
      <sheetName val="RA-markate"/>
      <sheetName val="seT"/>
      <sheetName val="PRECAST lightconc-II"/>
      <sheetName val="Detail"/>
      <sheetName val="Voucher"/>
      <sheetName val="Data"/>
      <sheetName val="boq"/>
      <sheetName val="Form 6"/>
      <sheetName val="Meas.-Hotel Part"/>
      <sheetName val="INDIGINEOUS ITEMS "/>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 val="BLOCK-A (MEA.SHEET)"/>
    </sheetNames>
    <sheetDataSet>
      <sheetData sheetId="0"/>
      <sheetData sheetId="1"/>
      <sheetData sheetId="2"/>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 val="BLOCK-A (MEA.SHEET)"/>
    </sheetNames>
    <sheetDataSet>
      <sheetData sheetId="0"/>
      <sheetData sheetId="1"/>
      <sheetData sheetId="2"/>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lemental Summary"/>
      <sheetName val="Sum"/>
      <sheetName val="Detail"/>
      <sheetName val="Assumption"/>
      <sheetName val="Areas"/>
      <sheetName val="horizontal"/>
      <sheetName val="B1"/>
      <sheetName val="Design"/>
      <sheetName val="CFForecast detail"/>
      <sheetName val="Site Dev BOQ"/>
      <sheetName val="Balustrade"/>
      <sheetName val="HEAD"/>
      <sheetName val="Supplier"/>
      <sheetName val="GBW"/>
      <sheetName val="Data"/>
      <sheetName val="TBAL9697 -group wise  sdpl"/>
      <sheetName val="WORK TABLE"/>
      <sheetName val="Voucher"/>
      <sheetName val="Break up Sheet"/>
      <sheetName val="switch"/>
      <sheetName val="concrete"/>
      <sheetName val="girder"/>
      <sheetName val="PHE"/>
      <sheetName val="IO LIST"/>
      <sheetName val="9. Package split - Cost "/>
      <sheetName val="sept-plan"/>
      <sheetName val="Civil Boq"/>
      <sheetName val="beam-reinft"/>
      <sheetName val="PRECAST lightconc-II"/>
      <sheetName val="Assumption Inputs"/>
      <sheetName val="WACC Calculation"/>
      <sheetName val="hyperstatic-3"/>
      <sheetName val="RES-PLANNING"/>
      <sheetName val="98Price"/>
      <sheetName val="Varthur 1"/>
      <sheetName val="경비공통"/>
      <sheetName val="Fin Sum"/>
      <sheetName val="template"/>
      <sheetName val="Sheet2"/>
      <sheetName val="Citrix"/>
      <sheetName val="Sheet1"/>
      <sheetName val="Builtup Area"/>
      <sheetName val="BASIS -DEC 08"/>
      <sheetName val="Pay_Sep06"/>
      <sheetName val="final abstract"/>
      <sheetName val="Main-Material"/>
      <sheetName val="Elemental_Summary"/>
      <sheetName val="Fin_Sum"/>
      <sheetName val="BLK2"/>
      <sheetName val="BLK3"/>
      <sheetName val="E &amp; R"/>
      <sheetName val="radar"/>
      <sheetName val="UG"/>
      <sheetName val="upa"/>
      <sheetName val="India F&amp;S Template"/>
      <sheetName val="Stress Calculation"/>
      <sheetName val="Detail In Door Stad"/>
      <sheetName val="Lead"/>
      <sheetName val="analysi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In Door Stad"/>
      <sheetName val="Lead (SSR06-07)"/>
      <sheetName val="Datas(SSR06-07)"/>
      <sheetName val="Sheet1"/>
      <sheetName val="Gen Abstract"/>
      <sheetName val="Det of Lawn Develp (Det)"/>
      <sheetName val="Det of side drain (Det)"/>
      <sheetName val="Details of site Develp (Dets)"/>
      <sheetName val="Lawn Devlp (Abstr)"/>
      <sheetName val="Side drain (Abstr)"/>
      <sheetName val="Site Develp (Abstr)"/>
      <sheetName val="Electrical BOQ (Exter)"/>
      <sheetName val="Electrical BOQ (Inter)"/>
      <sheetName val="Roads (ABST)"/>
      <sheetName val="Roads(Dets)"/>
      <sheetName val="Compound wall (2nd final)"/>
      <sheetName val="Compound wall (Abstract)"/>
      <sheetName val="Det Est tank sump"/>
      <sheetName val="Tanks Abst Est"/>
      <sheetName val="Datas WS &amp; S"/>
      <sheetName val="Plumbing (External)"/>
      <sheetName val="Plumbing (Internal)"/>
      <sheetName val="leads Roads"/>
      <sheetName val="Date for roads"/>
      <sheetName val="Tennis courtDetailed Est"/>
      <sheetName val="Tennis court Abstract"/>
      <sheetName val="Detl Courts"/>
      <sheetName val="Abstract Courts"/>
      <sheetName val="Abstarct In door"/>
      <sheetName val="IO List"/>
      <sheetName val="Voucher"/>
      <sheetName val="Data"/>
      <sheetName val="Stress Calculation"/>
      <sheetName val="Copy Est HUDA Sports complex"/>
      <sheetName val="Boq"/>
      <sheetName val="BLOCK-A (MEA.SHEET)"/>
      <sheetName val="Design"/>
      <sheetName val="Detail"/>
      <sheetName val="BLK2"/>
      <sheetName val="BLK3"/>
      <sheetName val="E &amp; R"/>
      <sheetName val="radar"/>
      <sheetName val="UG"/>
      <sheetName val="Material Rates"/>
      <sheetName val="Sheet7"/>
      <sheetName val="B1"/>
      <sheetName val="PA- Consutant "/>
      <sheetName val="Co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In Door Stad"/>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In Door Stad"/>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Costing"/>
    </sheetNames>
    <sheetDataSet>
      <sheetData sheetId="0" refreshError="1"/>
      <sheetData sheetId="1" refreshError="1">
        <row r="13">
          <cell r="E13">
            <v>12950</v>
          </cell>
          <cell r="F13">
            <v>6215</v>
          </cell>
          <cell r="G13">
            <v>2070</v>
          </cell>
          <cell r="I13">
            <v>22790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G (Justified)"/>
      <sheetName val="DG"/>
      <sheetName val="C.T. Piping"/>
      <sheetName val="labour"/>
      <sheetName val="meas. sheet equip."/>
      <sheetName val="bus dUCT"/>
      <sheetName val="Earthing"/>
      <sheetName val="RATE-HV INST."/>
      <sheetName val="RATE-HV INST. (justified)"/>
      <sheetName val="BOQ"/>
      <sheetName val="HT CABLE"/>
      <sheetName val="battary charger"/>
      <sheetName val="Safety equipments"/>
      <sheetName val="HT Cable laying &amp; Termination"/>
      <sheetName val="control cables"/>
      <sheetName val="LAYING OF CABLE"/>
      <sheetName val="Control cable termination"/>
      <sheetName val="SUBSTATION panel"/>
      <sheetName val="Cos"/>
      <sheetName val="Breaker rating"/>
      <sheetName val="Detail In Door Stad"/>
    </sheetNames>
    <sheetDataSet>
      <sheetData sheetId="0" refreshError="1"/>
      <sheetData sheetId="1" refreshError="1"/>
      <sheetData sheetId="2" refreshError="1"/>
      <sheetData sheetId="3" refreshError="1"/>
      <sheetData sheetId="4" refreshError="1">
        <row r="7">
          <cell r="C7">
            <v>206.25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Pier -AC"/>
      <sheetName val="Cargo-AC"/>
      <sheetName val="renovation "/>
      <sheetName val="new piloty"/>
      <sheetName val="Pier -VENT"/>
      <sheetName val="BMS -pier"/>
      <sheetName val="Cargo -Vent"/>
      <sheetName val="BMS -cargo"/>
      <sheetName val="IDCCALHYD-GOO"/>
      <sheetName val="concrete"/>
      <sheetName val="precast RC element"/>
      <sheetName val="Package 2"/>
      <sheetName val=" working Sheet"/>
      <sheetName val="FT-05-02IsoBOM"/>
      <sheetName val="CONC"/>
      <sheetName val="EARTH"/>
      <sheetName val="GBW"/>
      <sheetName val="WSRSS"/>
      <sheetName val=" Steel Work"/>
      <sheetName val="ROADS"/>
      <sheetName val="TOTOL OF SECTION"/>
      <sheetName val="Fee Rate Summary"/>
      <sheetName val="PRECAST lightconc-II"/>
      <sheetName val="INDEX"/>
      <sheetName val="AREAS"/>
      <sheetName val="SITE OVERHEADS"/>
      <sheetName val="WORK TABLE"/>
      <sheetName val="3. Elemental Summary"/>
      <sheetName val="9. Package split - Cost "/>
      <sheetName val="12a. CFTable"/>
      <sheetName val="10. &amp; 11. Rate Code &amp; BQ"/>
      <sheetName val="dlvoid"/>
      <sheetName val="Data"/>
      <sheetName val="Lead"/>
      <sheetName val="Fill this out first..."/>
      <sheetName val="Design"/>
      <sheetName val="BOQ"/>
      <sheetName val="환율"/>
      <sheetName val="girder"/>
      <sheetName val="TBAL9697 -group wise  sdpl"/>
      <sheetName val="Cost summary"/>
      <sheetName val="Reference Information"/>
      <sheetName val="Employee List"/>
      <sheetName val="Sales Office"/>
      <sheetName val="PCS DATA"/>
      <sheetName val="Names&amp;Cases"/>
      <sheetName val="labour coeff"/>
      <sheetName val="p&amp;m"/>
      <sheetName val="Fin Sum"/>
      <sheetName val="INTRO"/>
      <sheetName val="Codes"/>
      <sheetName val="DP"/>
      <sheetName val="Input"/>
      <sheetName val="Phasing"/>
      <sheetName val="Site Dev BOQ"/>
      <sheetName val="Sheet2"/>
      <sheetName val="BOQ -Lab"/>
      <sheetName val="Sheet3"/>
      <sheetName val="VCH-SLC"/>
      <sheetName val="Supplier"/>
      <sheetName val="Build-up"/>
      <sheetName val="Analysis"/>
      <sheetName val="Rate analysis"/>
      <sheetName val="Background"/>
      <sheetName val="RA-markate"/>
      <sheetName val="Base data Security Procedures"/>
      <sheetName val="SCurv (3)"/>
      <sheetName val="INDIGINEOUS ITEMS "/>
      <sheetName val="calcul"/>
      <sheetName val="07"/>
      <sheetName val="Civil Boq"/>
      <sheetName val="Legend"/>
      <sheetName val="Cost of O &amp; O"/>
      <sheetName val="Sqn_Abs"/>
      <sheetName val="m"/>
      <sheetName val="Costing"/>
      <sheetName val="BOQ "/>
      <sheetName val="Flooring"/>
      <sheetName val="ELEC_BOQ"/>
      <sheetName val="PHE"/>
      <sheetName val="#REF"/>
      <sheetName val="Headings"/>
      <sheetName val="IO LIST"/>
      <sheetName val="Conc-Site"/>
      <sheetName val="Shut"/>
      <sheetName val="T Crane"/>
      <sheetName val="OH"/>
      <sheetName val="TS"/>
      <sheetName val="SDF I"/>
      <sheetName val="FORM7"/>
      <sheetName val="Labour productivity"/>
      <sheetName val="Tender Summary"/>
      <sheetName val="BOQ (2)"/>
      <sheetName val="final abstract"/>
      <sheetName val="Data Input"/>
      <sheetName val="SGS ACQ"/>
      <sheetName val="BOQ_Direct_selling cost"/>
      <sheetName val="_Steel_Work"/>
      <sheetName val="TOTOL_OF_SECTION"/>
      <sheetName val="Fee_Rate_Summary"/>
      <sheetName val="PRECAST_lightconc-II"/>
      <sheetName val="SITE_OVERHEADS"/>
      <sheetName val="Fill_this_out_first___"/>
      <sheetName val="Meas.-Hotel Part"/>
      <sheetName val="DSLP"/>
      <sheetName val="factors"/>
      <sheetName val="Detail"/>
      <sheetName val="SPT vs PHI"/>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lemental Summary"/>
      <sheetName val="Detail"/>
      <sheetName val="Classif"/>
      <sheetName val="Assumption"/>
      <sheetName val="Areas"/>
      <sheetName val="Area cal"/>
      <sheetName val="Staircase"/>
      <sheetName val="Perimeter"/>
      <sheetName val="Sheet1"/>
      <sheetName val="CABLERET"/>
      <sheetName val="B1"/>
      <sheetName val="girder"/>
      <sheetName val="Rocker"/>
      <sheetName val="CFForecast detail"/>
      <sheetName val="key dates"/>
      <sheetName val="Actuals"/>
      <sheetName val="Summary"/>
      <sheetName val="SECPROP"/>
      <sheetName val="05117 CP - Estimate sheet - Sta"/>
      <sheetName val="Design"/>
      <sheetName val="DC details (2)"/>
      <sheetName val="factors"/>
      <sheetName val="A-Property"/>
      <sheetName val="BLOCK-A (MEA.SHEET)"/>
      <sheetName val="DSLP"/>
      <sheetName val="Rate analysis"/>
      <sheetName val="Assumption Inputs"/>
      <sheetName val="Load Details(B2)"/>
      <sheetName val="Fin Sum"/>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lemental Summary"/>
      <sheetName val="Detail"/>
      <sheetName val="Classif"/>
      <sheetName val="Assumption"/>
      <sheetName val="Areas"/>
      <sheetName val="Area cal"/>
      <sheetName val="Staircase"/>
      <sheetName val="Perimeter"/>
      <sheetName val="Sheet1"/>
      <sheetName val="CABLERET"/>
      <sheetName val="B1"/>
      <sheetName val="girder"/>
      <sheetName val="Rocker"/>
      <sheetName val="CFForecast detail"/>
      <sheetName val="key dates"/>
      <sheetName val="Actuals"/>
      <sheetName val="Summary"/>
      <sheetName val="SECPROP"/>
      <sheetName val="05117 CP - Estimate sheet - Sta"/>
      <sheetName val="Design"/>
      <sheetName val="DC details (2)"/>
      <sheetName val="factors"/>
      <sheetName val="A-Property"/>
      <sheetName val="BLOCK-A (MEA.SHEET)"/>
      <sheetName val="DSLP"/>
      <sheetName val="Rate analysis"/>
      <sheetName val="Assumption Inputs"/>
      <sheetName val="Load Details(B2)"/>
      <sheetName val="Fin Sum"/>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s>
    <sheetDataSet>
      <sheetData sheetId="0"/>
      <sheetData sheetId="1"/>
      <sheetData sheetId="2"/>
      <sheetData sheetId="3"/>
      <sheetData sheetId="4"/>
      <sheetData sheetId="5"/>
      <sheetData sheetId="6"/>
      <sheetData sheetId="7"/>
      <sheetData sheetId="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s>
    <sheetDataSet>
      <sheetData sheetId="0"/>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負荷"/>
      <sheetName val="外気負荷"/>
      <sheetName val="構造体負荷"/>
      <sheetName val="C・R計算"/>
    </sheetNames>
    <sheetDataSet>
      <sheetData sheetId="0" refreshError="1"/>
      <sheetData sheetId="1">
        <row r="12">
          <cell r="F12">
            <v>12.678953333333334</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fer"/>
      <sheetName val="p&amp;m"/>
      <sheetName val="Detail In Door Stad"/>
      <sheetName val="girder"/>
      <sheetName val="IO List 4C08"/>
      <sheetName val="Deprec."/>
      <sheetName val="Basis"/>
      <sheetName val="Legal Risk Analysis"/>
      <sheetName val="01"/>
      <sheetName val="Ave.wtd.rates"/>
      <sheetName val="Material "/>
      <sheetName val="Labour &amp; Plant"/>
      <sheetName val="Label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Staff Acco_"/>
      <sheetName val="Control"/>
      <sheetName val="Detail In Door Stad"/>
      <sheetName val="4 Annex 1 Basic rate"/>
      <sheetName val="DETAILED  BOQ"/>
      <sheetName val="strain"/>
      <sheetName val="Design"/>
      <sheetName val="FT-05-02IsoBOM"/>
      <sheetName val="factors"/>
      <sheetName val="Project Details.."/>
      <sheetName val="RCC,Ret. Wall"/>
      <sheetName val="TBAL9697 -group wise  sdpl"/>
      <sheetName val="Load Details(B2)"/>
      <sheetName val="p&amp;m"/>
      <sheetName val="Build-up"/>
      <sheetName val="refer"/>
      <sheetName val="Detail P&amp;L"/>
      <sheetName val="Assumption Sheet"/>
      <sheetName val="scurve calc (2)"/>
      <sheetName val="Legal Risk Analysis"/>
      <sheetName val="COLUMN"/>
      <sheetName val="PRECAST lightconc-II"/>
      <sheetName val="APPENDIX B-1"/>
      <sheetName val="Bill 3.1"/>
      <sheetName val="BOQ"/>
      <sheetName val="2gii"/>
      <sheetName val="analysis"/>
      <sheetName val="SCHEDULE OF RATES"/>
      <sheetName val="CFLOW"/>
      <sheetName val="Gujrat"/>
      <sheetName val="Fill this out first..."/>
      <sheetName val="IO List"/>
      <sheetName val="S1BOQ"/>
      <sheetName val="Input"/>
      <sheetName val="Activity"/>
      <sheetName val="Crew"/>
      <sheetName val="Piping"/>
      <sheetName val="Pipe Supports"/>
      <sheetName val="BOQ (2)"/>
      <sheetName val="#REF"/>
      <sheetName val="Sheet3"/>
      <sheetName val="Bill 3 - Site Works"/>
      <sheetName val="RA-markate"/>
      <sheetName val="GR.slab-reinft"/>
      <sheetName val="SPT vs PHI"/>
      <sheetName val="sumary"/>
      <sheetName val="Rate Analysis"/>
      <sheetName val="Xenon(R2)"/>
      <sheetName val="Precalculation"/>
      <sheetName val="Costing"/>
      <sheetName val="CABLE"/>
      <sheetName val="number"/>
      <sheetName val="ANAL"/>
      <sheetName val="Staff_Acco_"/>
      <sheetName val="Tel__"/>
      <sheetName val="Ext_light"/>
      <sheetName val="Staff_Acco_1"/>
      <sheetName val="Cable data"/>
      <sheetName val="Table"/>
      <sheetName val="4-Int- ele(RA)"/>
      <sheetName val="INDIGINEOUS ITEMS "/>
      <sheetName val="schedule1"/>
      <sheetName val="Material "/>
      <sheetName val="basic-data"/>
      <sheetName val="mem-property"/>
      <sheetName val="FORM7"/>
      <sheetName val="Civil Works"/>
      <sheetName val="3MLKQ"/>
      <sheetName val="Basement Budget"/>
      <sheetName val="SCHEDULE (3)"/>
      <sheetName val="Database"/>
      <sheetName val="schedule nos"/>
      <sheetName val="INPUT-DATA"/>
      <sheetName val="Boq Block A"/>
      <sheetName val="estimate"/>
      <sheetName val="Sqn_Abs_G_6_ "/>
      <sheetName val="WO_Abs _G_2_ 6 DUs"/>
      <sheetName val="Air_Abs_G_6_ 23 DUs"/>
      <sheetName val="4_Annex_1_Basic_rate"/>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DLC lookups"/>
      <sheetName val="Parameter"/>
      <sheetName val="1_Project_Profile"/>
      <sheetName val="2004"/>
      <sheetName val="SITE OVERHEADS"/>
      <sheetName val="Detail 1A"/>
      <sheetName val="BLOCK-A (MEA.SHEET)"/>
      <sheetName val="Headings"/>
      <sheetName val="banilad"/>
      <sheetName val="Mactan"/>
      <sheetName val="Mandaue"/>
      <sheetName val="Asia Revised 10-1-07"/>
      <sheetName val="All Capital Plan P+L 10-1-07"/>
      <sheetName val="CP08 (2)"/>
      <sheetName val="Planning File 10-1-07"/>
      <sheetName val="std"/>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Detail"/>
      <sheetName val="Break up Sheet"/>
      <sheetName val="SPILL OVER"/>
      <sheetName val="s"/>
      <sheetName val="Loads"/>
      <sheetName val="Pile cap"/>
      <sheetName val="ABB"/>
      <sheetName val="GE"/>
      <sheetName val="Brand"/>
      <sheetName val="PackSize"/>
      <sheetName val="PackagingType"/>
      <sheetName val="Plant"/>
      <sheetName val="ProductHierarchy"/>
      <sheetName val="PurchGroup"/>
      <sheetName val="Sub-brand"/>
      <sheetName val="UOM"/>
      <sheetName val="Variant"/>
      <sheetName val="Bed Class"/>
      <sheetName val="Cd"/>
      <sheetName val="Rate"/>
      <sheetName val="UNP-NCW "/>
      <sheetName val="Codes"/>
      <sheetName val="BHANDUP"/>
      <sheetName val="macro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DATA"/>
      <sheetName val="DTF Summary"/>
      <sheetName val="GF Columns"/>
      <sheetName val="Sheet2"/>
      <sheetName val="Mat.Cost"/>
      <sheetName val="Form 6"/>
      <sheetName val="BOQ_Direct_selling cost"/>
      <sheetName val="#REF!"/>
      <sheetName val="VCH-SLC"/>
      <sheetName val="Supplier"/>
      <sheetName val="WWR"/>
      <sheetName val="jobhist"/>
      <sheetName val="Cable-data"/>
      <sheetName val="Summary"/>
      <sheetName val="Material"/>
      <sheetName val="ACS(1)"/>
      <sheetName val="FAS-C(4)"/>
      <sheetName val="Cover"/>
      <sheetName val="Zone"/>
      <sheetName val="Vendor"/>
      <sheetName val="BULook"/>
      <sheetName val="Intro"/>
      <sheetName val="사진"/>
      <sheetName val="Intro."/>
      <sheetName val="A.O.R."/>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vestor IRR"/>
      <sheetName val="Summary"/>
      <sheetName val="Cash Flow Statement"/>
      <sheetName val="P&amp;L Statement"/>
      <sheetName val="Phase wise "/>
      <sheetName val="Input Sheet"/>
      <sheetName val="Area Statement"/>
      <sheetName val="Calculation Sheet"/>
      <sheetName val="Product Summary"/>
      <sheetName val="Construction Plan"/>
      <sheetName val="Costing - Sale Building"/>
      <sheetName val="Costing - Rehab"/>
      <sheetName val="Price Benchmarking"/>
      <sheetName val="Risk Analysis"/>
      <sheetName val="Cos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Q4" t="str">
            <v>Social infrastructure</v>
          </cell>
        </row>
        <row r="8">
          <cell r="S8">
            <v>3</v>
          </cell>
        </row>
      </sheetData>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vestor IRR"/>
      <sheetName val="Summary"/>
      <sheetName val="Cash Flow Statement"/>
      <sheetName val="P&amp;L Statement"/>
      <sheetName val="Phase wise "/>
      <sheetName val="Input Sheet"/>
      <sheetName val="Area Statement"/>
      <sheetName val="Calculation Sheet"/>
      <sheetName val="Product Summary"/>
      <sheetName val="Construction Plan"/>
      <sheetName val="Costing - Sale Building"/>
      <sheetName val="Costing - Rehab"/>
      <sheetName val="Price Benchmarking"/>
      <sheetName val="Risk Analysis"/>
      <sheetName val="Cos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Q4" t="str">
            <v>Social infrastructure</v>
          </cell>
        </row>
        <row r="8">
          <cell r="S8">
            <v>3</v>
          </cell>
        </row>
      </sheetData>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factors"/>
      <sheetName val="Balance works - Direct Cost"/>
      <sheetName val="Staff Acco."/>
      <sheetName val="Expenditure plan"/>
      <sheetName val="from q2"/>
      <sheetName val="#REF!"/>
      <sheetName val="SOR"/>
      <sheetName val="Parameter"/>
      <sheetName val="1_Project_Profile"/>
      <sheetName val="Financials"/>
      <sheetName val="Operating Statistics"/>
      <sheetName val="Revenues assumptions "/>
      <sheetName val="gen"/>
      <sheetName val="SBC-BH 19"/>
      <sheetName val="SBC-BH-16"/>
      <sheetName val="BH-20"/>
      <sheetName val="BH-15"/>
      <sheetName val="BH-14"/>
      <sheetName val="BH-16"/>
      <sheetName val="BH-17"/>
      <sheetName val="sbc-ABH-1"/>
      <sheetName val="ABH-1"/>
      <sheetName val="BH-19"/>
      <sheetName val="SBC-BH-1"/>
      <sheetName val="BH-1"/>
      <sheetName val="SBC-BH-3"/>
      <sheetName val="BH-3"/>
      <sheetName val="Sheet4"/>
      <sheetName val="SPT vs PHI"/>
      <sheetName val="Annex"/>
      <sheetName val="SPILL OVER"/>
      <sheetName val="Staff Acco_"/>
      <sheetName val="basic-data"/>
      <sheetName val="mem-property"/>
      <sheetName val="Detail In Door Stad"/>
      <sheetName val="Intro"/>
      <sheetName val="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an maint"/>
      <sheetName val="coimbatore"/>
      <sheetName val="PRASAD"/>
      <sheetName val="paipay"/>
      <sheetName val="MIS"/>
      <sheetName val="CRtbobpljuly"/>
      <sheetName val="TBOBPLJul98"/>
      <sheetName val="CORPN OCT"/>
      <sheetName val="inout consol-nov"/>
      <sheetName val="inout consol (2)"/>
      <sheetName val="AS ON DT EXPS Mar"/>
      <sheetName val="J_fix asst"/>
      <sheetName val="J_fix asst sdpl"/>
      <sheetName val="f a_obpl"/>
      <sheetName val="J_fix asst obpl"/>
      <sheetName val="J_fix asst scc"/>
      <sheetName val="J_fix asst ripl"/>
      <sheetName val="fa-pl &amp; mach-site"/>
      <sheetName val="fa-veh"/>
      <sheetName val="fa_off eqp"/>
      <sheetName val="fa_fur&amp; fix"/>
      <sheetName val="fa_comp"/>
      <sheetName val="omantopaz"/>
      <sheetName val="I_Con WIP (2)"/>
      <sheetName val="TBAL9596 -IIIIRUN"/>
      <sheetName val="TBCRSsdpl July98"/>
      <sheetName val="TBSDPLJuly98"/>
      <sheetName val="G-1"/>
      <sheetName val="Other Proj Schdl"/>
      <sheetName val="OT CLIENTS"/>
      <sheetName val="inout consol July 98"/>
      <sheetName val="consol flow"/>
      <sheetName val="A_EQUITY-OBPL"/>
      <sheetName val="B_Equity-sdpl INC"/>
      <sheetName val="inout consol wkg"/>
      <sheetName val="inout consol WKNG"/>
      <sheetName val="B_Sheet 97"/>
      <sheetName val="P&amp;L 97 "/>
      <sheetName val="B_Sheet 97-BEXP"/>
      <sheetName val="P&amp;L 97 -BEXP"/>
      <sheetName val="consol flows"/>
      <sheetName val="G-1_sdpl_work"/>
      <sheetName val="G_1_obpl_Work"/>
      <sheetName val="sdpl_oth Liab"/>
      <sheetName val="obpl-oth liab"/>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TBCRSSdplmar98"/>
      <sheetName val="TB9798OBPL07"/>
      <sheetName val="D_Loan  Prom"/>
      <sheetName val="E_Bank Loan"/>
      <sheetName val="F_Adv-Client"/>
      <sheetName val="G_work Cap "/>
      <sheetName val="H_land adv"/>
      <sheetName val="detai Wip 2"/>
      <sheetName val="detai Wip I "/>
      <sheetName val="WIP"/>
      <sheetName val="J_Con WIP"/>
      <sheetName val="K_L_Oth Co "/>
      <sheetName val="fix asst_Obpl"/>
      <sheetName val="fixass-scc-obpl"/>
      <sheetName val="TBAL9697 _group wise  sdpl"/>
      <sheetName val="[sept98.xlsUomantopaz"/>
      <sheetName val="TBS_x0004_PLJuly98"/>
      <sheetName val="[sept98.xls_x001d_B_Sheet 97"/>
      <sheetName val="_sept98.xlsUomantopaz"/>
      <sheetName val="_sept98.xls_x001d_B_Sheet 97"/>
      <sheetName val="TBS_x005f_x0004_PLJuly98"/>
      <sheetName val="_sept98.xls_x005f_x001d_B_Sheet 97"/>
      <sheetName val="Boq"/>
      <sheetName val="[sept98.xls_x005f_x001d_B_Sheet 97"/>
      <sheetName val="CODE"/>
      <sheetName val="Design"/>
      <sheetName val="PRECAST lightconc-II"/>
      <sheetName val="Staff Acco."/>
      <sheetName val="SITE OVERHEADS"/>
      <sheetName val="Data"/>
      <sheetName val="Precalculation"/>
      <sheetName val="TBS_x005f_x005f_x005f_x0004_PLJuly98"/>
      <sheetName val="_sept98.xls_x005f_x005f_x005f_x001d_B_Sheet"/>
      <sheetName val="[sept98.xls_x005f_x005f_x005f_x001d_B_Sheet"/>
      <sheetName val="RCC,Ret. Wall"/>
      <sheetName val="LIST OF MAKES"/>
      <sheetName val="Sheet1"/>
      <sheetName val="Project Details.."/>
      <sheetName val="scurve calc (2)"/>
      <sheetName val="PULSATOR"/>
      <sheetName val="Sheet3"/>
      <sheetName val="TOS-F"/>
      <sheetName val="Boq Block A"/>
      <sheetName val="#REF!"/>
      <sheetName val="key dates"/>
      <sheetName val="Actuals"/>
      <sheetName val="col-reinft1"/>
      <sheetName val="_sept98.xls_x005f_x001d_B_Sheet"/>
      <sheetName val="Costing"/>
      <sheetName val="Labels"/>
      <sheetName val="Cost_any"/>
      <sheetName val="IO LIST"/>
      <sheetName val="#REF"/>
      <sheetName val="Detail In Door Stad"/>
      <sheetName val="TBS_x005f_x005f_x005f_x0004_PLJ"/>
      <sheetName val="_sept98.xls_x001d_B_Sheet"/>
      <sheetName val="_sept98.xls_x005f_x005f_x"/>
      <sheetName val="ABB"/>
      <sheetName val="GE"/>
      <sheetName val="[sept98.xls࡝sdpl_oth Liab"/>
      <sheetName val="INPUT SHEET"/>
      <sheetName val="MASTER_RATE ANALYSIS"/>
      <sheetName val="BEAM INPUT"/>
      <sheetName val="STD"/>
      <sheetName val="LTG-STG"/>
      <sheetName val="Plinth beam"/>
      <sheetName val="salestax9697-t_x0000_"/>
      <sheetName val="crs -G-1_x001a__x0000__x0000_TBAL9697 -group wise"/>
      <sheetName val="salestax9697-t?"/>
      <sheetName val="crs -G-1_x001a_??TBAL9697 -group wise"/>
      <sheetName val="final abstract"/>
      <sheetName val="_sept98.xls࡝sdpl_oth Liab"/>
      <sheetName val="salestax9697-t"/>
      <sheetName val="crs -G-1_x001a_"/>
      <sheetName val="Labor abs-NMR"/>
      <sheetName val="oman_maint"/>
      <sheetName val="CORPN_OCT"/>
      <sheetName val="inout_consol-nov"/>
      <sheetName val="inout_consol_(2)"/>
      <sheetName val="AS_ON_DT_EXPS_Mar"/>
      <sheetName val="J_fix_asst"/>
      <sheetName val="J_fix_asst_sdpl"/>
      <sheetName val="f_a_obpl"/>
      <sheetName val="J_fix_asst_obpl"/>
      <sheetName val="J_fix_asst_scc"/>
      <sheetName val="J_fix_asst_ripl"/>
      <sheetName val="fa-pl_&amp;_mach-site"/>
      <sheetName val="fa_off_eqp"/>
      <sheetName val="fa_fur&amp;_fix"/>
      <sheetName val="I_Con_WIP_(2)"/>
      <sheetName val="TBAL9596_-IIIIRUN"/>
      <sheetName val="TBCRSsdpl_July98"/>
      <sheetName val="Other_Proj_Schdl"/>
      <sheetName val="OT_CLIENTS"/>
      <sheetName val="inout_consol_July_98"/>
      <sheetName val="consol_flow"/>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D_Loan__Prom"/>
      <sheetName val="E_Bank_Loan"/>
      <sheetName val="G_work_Cap_"/>
      <sheetName val="H_land_adv"/>
      <sheetName val="detai_Wip_2"/>
      <sheetName val="detai_Wip_I_"/>
      <sheetName val="J_Con_WIP"/>
      <sheetName val="K_L_Oth_Co_"/>
      <sheetName val="fix_asst_Obpl"/>
      <sheetName val="TBAL9697__group_wise__sdpl"/>
      <sheetName val="[sept98_xlsUomantopaz"/>
      <sheetName val="TBSPLJuly98"/>
      <sheetName val="[sept98_xlsB_Sheet_97"/>
      <sheetName val="_sept98_xlsUomantopaz"/>
      <sheetName val="_sept98_xlsB_Sheet_97"/>
      <sheetName val="_sept98_xls_x005f_x001d_B_Sheet_97"/>
      <sheetName val="[sept98_xls_x005f_x001d_B_Sheet_97"/>
      <sheetName val="PRECAST_lightconc-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214">
          <cell r="A214" t="str">
            <v>ADMINISTRATIVE &amp; MANAGEMENT EXPENSES</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L_Oth Bo"/>
      <sheetName val="3‰AL9697 -group wise  onpl"/>
      <sheetName val=""/>
      <sheetName val="Boq"/>
      <sheetName val="Civil Boq"/>
      <sheetName val="p&amp;m"/>
      <sheetName val="Staff Acco."/>
      <sheetName val="STEEL"/>
      <sheetName val="Sheet3"/>
      <sheetName val="SITE OVERHEADS"/>
      <sheetName val="Boq Block A"/>
      <sheetName val="Sheet1"/>
      <sheetName val="analysis"/>
      <sheetName val="Headings"/>
      <sheetName val="Precalculation"/>
      <sheetName val="G-�"/>
      <sheetName val="3�AL9697 -group wise  onpl"/>
      <sheetName val="PRECAST lightconc-II"/>
      <sheetName val="sept-plan"/>
      <sheetName val="Project-Material "/>
      <sheetName val="Build-up"/>
      <sheetName val="1. PayRec"/>
      <sheetName val="PL"/>
      <sheetName val="PRW"/>
      <sheetName val="Cashflow projection"/>
      <sheetName val="SPT vs PHI"/>
      <sheetName val="factors"/>
      <sheetName val="key dates"/>
      <sheetName val="Actuals"/>
      <sheetName val="Main-Material"/>
      <sheetName val="Design"/>
      <sheetName val="TBL9798_x0010_DPL03"/>
      <sheetName val="CORPN O_x0000_T"/>
      <sheetName val="ino4t conso,-nov"/>
      <sheetName val="(nout co,sol (2)"/>
      <sheetName val="Blr hire"/>
      <sheetName val="INPUT SHEET"/>
      <sheetName val="A-General"/>
      <sheetName val="VCH-SLC"/>
      <sheetName val="Supplier"/>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d_grotp wise "/>
      <sheetName val="G_1_obpl_x005f_x000b_Wori"/>
      <sheetName val="_x005f_x0003_dpl_oth Lia`"/>
      <sheetName val="TBAL9697 _x005f_x000d_grotp wise "/>
      <sheetName val="St.co.91.5lvl"/>
      <sheetName val="目录"/>
      <sheetName val="Names&amp;Cases"/>
      <sheetName val="Stress Calculation"/>
      <sheetName val="3MLKQ"/>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ivil_Boq"/>
      <sheetName val="Staff_Acco_"/>
      <sheetName val="SITE_OVERHEADS"/>
      <sheetName val="PRECAST_lightconc-II"/>
      <sheetName val="CORPN O"/>
      <sheetName val="template"/>
      <sheetName val="R2"/>
      <sheetName val="CORPN O_T"/>
      <sheetName val="BOQ (2)"/>
      <sheetName val="DG "/>
      <sheetName val="MAR98"/>
      <sheetName val="TBAL9697 _grotp wise "/>
      <sheetName val="CORPN O?T"/>
      <sheetName val="TBAL9697 _x000a_grotp wise "/>
      <sheetName val="FORM7"/>
      <sheetName val="data"/>
      <sheetName val="Sun E Type"/>
      <sheetName val="PCC"/>
      <sheetName val="Fin Sum"/>
      <sheetName val="Labor abs-NMR"/>
      <sheetName val="Control"/>
      <sheetName val="Inventory"/>
      <sheetName val="Costing"/>
      <sheetName val="Annex"/>
      <sheetName val="Input"/>
      <sheetName val="TBL9798_x005f_x0010_DPL03"/>
      <sheetName val="CORPN O_x005f_x0000_T"/>
      <sheetName val="External"/>
      <sheetName val="SUPPLY -Sanitary Fixtures"/>
      <sheetName val="ITEMS FOR CIVIL TENDER"/>
      <sheetName val="BS1"/>
      <sheetName val="CCTV_EST1"/>
      <sheetName val="환율"/>
      <sheetName val="gen"/>
      <sheetName val="Pay_Sep06"/>
      <sheetName val="labour coeff"/>
      <sheetName val="beam-reinft"/>
      <sheetName val="Shuttering Analysis"/>
      <sheetName val="General P+M"/>
      <sheetName val="Curing Analysis "/>
      <sheetName val="Concrete P+M ( RMC )"/>
      <sheetName val="P+M ( SMC )"/>
      <sheetName val="P+M -EW"/>
      <sheetName val="P&amp;L - AD"/>
      <sheetName val="1__PayRec"/>
      <sheetName val="Boq_Block_A"/>
      <sheetName val="Cashflow_projection"/>
      <sheetName val="G_1_obpl_x005f_x005f_x005f_x000b_Wori"/>
      <sheetName val="_x005f_x005f_x005f_x0003_dpl_oth Lia`"/>
      <sheetName val="TBAL9697 _x005f_x005f_x005f_x000d_grotp wis"/>
      <sheetName val="CASHFLOWS"/>
      <sheetName val="Fin. Assumpt. - Sensitivities"/>
      <sheetName val="LOAD SHEET "/>
      <sheetName val="Fill this out first..."/>
      <sheetName val="Labour productivity"/>
      <sheetName val="RCC,Ret. Wall"/>
      <sheetName val="Basic"/>
      <sheetName val="Labour"/>
      <sheetName val="Area &amp; Cate. Master"/>
      <sheetName val="SILICATE"/>
      <sheetName val="Driveway Beams"/>
      <sheetName val="DLC lookups"/>
      <sheetName val="RA-markate"/>
      <sheetName val="GBW"/>
      <sheetName val="Fee Rate Summary"/>
      <sheetName val="Name List"/>
      <sheetName val="nanjprofit"/>
      <sheetName val="Detail"/>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細目"/>
      <sheetName val="2004"/>
      <sheetName val="Form 6"/>
      <sheetName val="acevsSp (ABC)"/>
      <sheetName val="A.O.R."/>
      <sheetName val="LIST OF MAKES"/>
      <sheetName val="TBAL9697  grotp wise "/>
      <sheetName val="Quote Sheet"/>
      <sheetName val="d-safe DELUXE"/>
      <sheetName val="Works - Quote Sheet"/>
      <sheetName val="IO LIST"/>
      <sheetName val="TBAL9697 _x005f_x000d_grotp wis"/>
      <sheetName val="#REF"/>
      <sheetName val="Bill No.5"/>
      <sheetName val="Config"/>
      <sheetName val="Break Dw"/>
      <sheetName val="basic-data"/>
      <sheetName val="mem-property"/>
      <sheetName val="Detail 1A"/>
      <sheetName val="Rate"/>
      <sheetName val="11B "/>
      <sheetName val="12A"/>
      <sheetName val="12B"/>
      <sheetName val="6B"/>
      <sheetName val="7A"/>
      <sheetName val="7B"/>
      <sheetName val="1"/>
      <sheetName val="Sheet2"/>
      <sheetName val="TBL9798_x005f_x005f_x005f_x0010_DPL03"/>
      <sheetName val="CORPN O_x005f_x005f_x005f_x0000_T"/>
      <sheetName val="BLOCK-A (MEA.SHEET)"/>
      <sheetName val="Structure Bills Qty"/>
      <sheetName val="220 11  BS "/>
      <sheetName val="dBase"/>
      <sheetName val="inWords"/>
      <sheetName val="Cat A Change Control"/>
      <sheetName val="#REF!"/>
      <sheetName val="concrete"/>
      <sheetName val="Boq-Con"/>
      <sheetName val="Break up Sheet"/>
      <sheetName val="Manmaster"/>
      <sheetName val="Summary of P &amp; M"/>
      <sheetName val="TBAL9697 _x005f_x000a_grotp wise "/>
      <sheetName val="ISO.Reconcilation Statment"/>
      <sheetName val="AVG pur rate"/>
      <sheetName val="Sheet 1"/>
      <sheetName val="3BPA00132-5-3 W plan HVPNL"/>
      <sheetName val="Mix Design"/>
      <sheetName val="std-rates"/>
      <sheetName val="keyword"/>
      <sheetName val="입력"/>
      <sheetName val="FITZ MORT 94"/>
    </sheetNames>
    <sheetDataSet>
      <sheetData sheetId="0">
        <row r="34">
          <cell r="A34" t="str">
            <v>Investments Govt Securities</v>
          </cell>
        </row>
      </sheetData>
      <sheetData sheetId="1">
        <row r="34">
          <cell r="A34" t="str">
            <v>Investments Govt Securities</v>
          </cell>
        </row>
      </sheetData>
      <sheetData sheetId="2">
        <row r="34">
          <cell r="A34" t="str">
            <v>Investments Govt Securities</v>
          </cell>
        </row>
      </sheetData>
      <sheetData sheetId="3">
        <row r="34">
          <cell r="A34" t="str">
            <v>Investments Govt Securities</v>
          </cell>
        </row>
      </sheetData>
      <sheetData sheetId="4">
        <row r="34">
          <cell r="A34" t="str">
            <v>Investments Govt Securities</v>
          </cell>
        </row>
      </sheetData>
      <sheetData sheetId="5">
        <row r="34">
          <cell r="A34" t="str">
            <v>Investments Govt Securities</v>
          </cell>
        </row>
      </sheetData>
      <sheetData sheetId="6">
        <row r="34">
          <cell r="A34" t="str">
            <v>Investments Govt Securities</v>
          </cell>
        </row>
      </sheetData>
      <sheetData sheetId="7">
        <row r="34">
          <cell r="A34" t="str">
            <v>Investments Govt Securities</v>
          </cell>
        </row>
      </sheetData>
      <sheetData sheetId="8">
        <row r="34">
          <cell r="A34" t="str">
            <v>Investments Govt Securities</v>
          </cell>
        </row>
      </sheetData>
      <sheetData sheetId="9">
        <row r="34">
          <cell r="A34" t="str">
            <v>Investments Govt Securities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4">
          <cell r="A34" t="str">
            <v>Investments Govt Securities</v>
          </cell>
        </row>
      </sheetData>
      <sheetData sheetId="44" refreshError="1">
        <row r="34">
          <cell r="A34" t="str">
            <v>Investments Govt Securities</v>
          </cell>
        </row>
      </sheetData>
      <sheetData sheetId="45">
        <row r="34">
          <cell r="A34" t="str">
            <v>Investments Govt Securities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Inc.St.-Link"/>
      <sheetName val="Portfolio Summary"/>
      <sheetName val="Builtup Area"/>
      <sheetName val="Project Budget Worksheet"/>
      <sheetName val="MASTER_RATE ANALYSIS"/>
      <sheetName val="BLOCK-A (MEA.SHEET)"/>
      <sheetName val="MM"/>
      <sheetName val="Headings"/>
      <sheetName val="TBAL9697 -group wise  sdpl"/>
      <sheetName val="Names&amp;Cases"/>
      <sheetName val="COST"/>
      <sheetName val="Meas.-Hotel Part"/>
      <sheetName val="Results"/>
      <sheetName val="PLGroupings"/>
      <sheetName val="BOQ_Direct_selling cost"/>
      <sheetName val="Desgn(zone I)"/>
      <sheetName val="Fill this out first..."/>
      <sheetName val="9. Package split - Cost "/>
      <sheetName val="10. &amp; 11. Rate Code &amp; BQ"/>
      <sheetName val="Pay_Sep06"/>
      <sheetName val="BASIS -DEC 08"/>
      <sheetName val="SCHEDULE"/>
      <sheetName val="VAL"/>
      <sheetName val="Labor abs-NMR"/>
      <sheetName val="BOQ"/>
      <sheetName val="Labour productivity"/>
      <sheetName val="nVision"/>
      <sheetName val="purpose&amp;input"/>
      <sheetName val="TBAL9697 _group wise  sdpl"/>
      <sheetName val="Staff Acco."/>
      <sheetName val="oresreqsum"/>
      <sheetName val="7 Other Costs"/>
      <sheetName val="RECAPITULATION"/>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Inc.St.-Link"/>
      <sheetName val="Portfolio Summary"/>
      <sheetName val="Builtup Area"/>
      <sheetName val="Project Budget Worksheet"/>
      <sheetName val="MASTER_RATE ANALYSIS"/>
      <sheetName val="BLOCK-A (MEA.SHEET)"/>
      <sheetName val="MM"/>
      <sheetName val="Headings"/>
      <sheetName val="TBAL9697 -group wise  sdpl"/>
      <sheetName val="Names&amp;Cases"/>
      <sheetName val="COST"/>
      <sheetName val="Meas.-Hotel Part"/>
      <sheetName val="Results"/>
      <sheetName val="PLGroupings"/>
      <sheetName val="BOQ_Direct_selling cost"/>
      <sheetName val="Desgn(zone I)"/>
      <sheetName val="Fill this out first..."/>
      <sheetName val="9. Package split - Cost "/>
      <sheetName val="10. &amp; 11. Rate Code &amp; BQ"/>
      <sheetName val="Pay_Sep06"/>
      <sheetName val="BASIS -DEC 08"/>
      <sheetName val="SCHEDULE"/>
      <sheetName val="VAL"/>
      <sheetName val="Labor abs-NMR"/>
      <sheetName val="BOQ"/>
      <sheetName val="Labour productivity"/>
      <sheetName val="nVision"/>
      <sheetName val="purpose&amp;input"/>
      <sheetName val="TBAL9697 _group wise  sdpl"/>
      <sheetName val="Staff Acco."/>
      <sheetName val="oresreqsum"/>
      <sheetName val="7 Other Costs"/>
      <sheetName val="RECAPITULATION"/>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emolition"/>
      <sheetName val="Ground Works"/>
      <sheetName val="Overall Excavation"/>
      <sheetName val="Footing"/>
      <sheetName val="Pile Cap"/>
      <sheetName val="Grade Beam"/>
      <sheetName val="RCC or STP Wall"/>
      <sheetName val="Retain wall"/>
      <sheetName val="Column"/>
      <sheetName val="Slab"/>
      <sheetName val="Drop panel"/>
      <sheetName val="RCC Beam"/>
      <sheetName val="Fin Sum"/>
      <sheetName val="Wall Sum"/>
      <sheetName val="Wall"/>
      <sheetName val="Finishes"/>
      <sheetName val="Staircase &amp; Ramp"/>
      <sheetName val="RA-mark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Floor Finishes</v>
          </cell>
          <cell r="E1" t="str">
            <v>Skirting</v>
          </cell>
          <cell r="H1" t="str">
            <v>Ceiling Finishes</v>
          </cell>
          <cell r="K1" t="str">
            <v>Wall Finishes</v>
          </cell>
        </row>
        <row r="2">
          <cell r="B2" t="str">
            <v>Carpet</v>
          </cell>
          <cell r="K2" t="str">
            <v>Paint</v>
          </cell>
        </row>
        <row r="3">
          <cell r="K3" t="str">
            <v>Tile</v>
          </cell>
        </row>
      </sheetData>
      <sheetData sheetId="14"/>
      <sheetData sheetId="15"/>
      <sheetData sheetId="16"/>
      <sheetData sheetId="17"/>
      <sheetData sheetId="1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emolition"/>
      <sheetName val="Ground Works"/>
      <sheetName val="Overall Excavation"/>
      <sheetName val="Footing"/>
      <sheetName val="Pile Cap"/>
      <sheetName val="Grade Beam"/>
      <sheetName val="RCC or STP Wall"/>
      <sheetName val="Retain wall"/>
      <sheetName val="Column"/>
      <sheetName val="Slab"/>
      <sheetName val="Drop panel"/>
      <sheetName val="RCC Beam"/>
      <sheetName val="Fin Sum"/>
      <sheetName val="Wall Sum"/>
      <sheetName val="Wall"/>
      <sheetName val="Finishes"/>
      <sheetName val="Staircase &amp; Ramp"/>
      <sheetName val="RA-mark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Floor Finishes</v>
          </cell>
          <cell r="E1" t="str">
            <v>Skirting</v>
          </cell>
          <cell r="H1" t="str">
            <v>Ceiling Finishes</v>
          </cell>
          <cell r="K1" t="str">
            <v>Wall Finishes</v>
          </cell>
        </row>
        <row r="2">
          <cell r="B2" t="str">
            <v>Carpet</v>
          </cell>
          <cell r="K2" t="str">
            <v>Paint</v>
          </cell>
        </row>
        <row r="3">
          <cell r="K3" t="str">
            <v>Tile</v>
          </cell>
        </row>
      </sheetData>
      <sheetData sheetId="14"/>
      <sheetData sheetId="15"/>
      <sheetData sheetId="16"/>
      <sheetData sheetId="17"/>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List"/>
      <sheetName val="BLOCK MASONARY"/>
    </sheetNames>
    <sheetDataSet>
      <sheetData sheetId="0">
        <row r="2">
          <cell r="A2" t="str">
            <v>C.M. 1:1</v>
          </cell>
        </row>
        <row r="3">
          <cell r="A3" t="str">
            <v>C.M. 1:2</v>
          </cell>
        </row>
        <row r="4">
          <cell r="A4" t="str">
            <v>C.M. 1:3</v>
          </cell>
        </row>
        <row r="5">
          <cell r="A5" t="str">
            <v>C.M. 1:4</v>
          </cell>
        </row>
        <row r="6">
          <cell r="A6" t="str">
            <v>C.M. 1:5</v>
          </cell>
        </row>
        <row r="7">
          <cell r="A7" t="str">
            <v>C.M. 1:6</v>
          </cell>
        </row>
      </sheetData>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List"/>
      <sheetName val="BLOCK MASONARY"/>
    </sheetNames>
    <sheetDataSet>
      <sheetData sheetId="0">
        <row r="2">
          <cell r="A2" t="str">
            <v>C.M. 1:1</v>
          </cell>
        </row>
        <row r="3">
          <cell r="A3" t="str">
            <v>C.M. 1:2</v>
          </cell>
        </row>
        <row r="4">
          <cell r="A4" t="str">
            <v>C.M. 1:3</v>
          </cell>
        </row>
        <row r="5">
          <cell r="A5" t="str">
            <v>C.M. 1:4</v>
          </cell>
        </row>
        <row r="6">
          <cell r="A6" t="str">
            <v>C.M. 1:5</v>
          </cell>
        </row>
        <row r="7">
          <cell r="A7" t="str">
            <v>C.M. 1:6</v>
          </cell>
        </row>
      </sheetData>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
      <sheetName val="RISING MAINS"/>
      <sheetName val="LAYING OF CABLE"/>
      <sheetName val="cable termination"/>
      <sheetName val="PT_WIRING &amp; raceway"/>
      <sheetName val="cable tray"/>
      <sheetName val="EST"/>
      <sheetName val="Summary"/>
      <sheetName val="labour rates"/>
      <sheetName val="LIGHTINING"/>
      <sheetName val="CAB-Cu"/>
      <sheetName val="cab-Al"/>
      <sheetName val="EXTERNAL &amp; HDPE Pipe"/>
      <sheetName val="LIGHT FIXTURE"/>
      <sheetName val="DB"/>
      <sheetName val="LT-PANEL"/>
      <sheetName val="Lift"/>
      <sheetName val="UPS"/>
    </sheetNames>
    <sheetDataSet>
      <sheetData sheetId="0"/>
      <sheetData sheetId="1"/>
      <sheetData sheetId="2"/>
      <sheetData sheetId="3"/>
      <sheetData sheetId="4"/>
      <sheetData sheetId="5"/>
      <sheetData sheetId="6"/>
      <sheetData sheetId="7" refreshError="1"/>
      <sheetData sheetId="8">
        <row r="7">
          <cell r="C7">
            <v>293.02999999999997</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
      <sheetName val="RISING MAINS"/>
      <sheetName val="LAYING OF CABLE"/>
      <sheetName val="cable termination"/>
      <sheetName val="PT_WIRING &amp; raceway"/>
      <sheetName val="cable tray"/>
      <sheetName val="EST"/>
      <sheetName val="Summary"/>
      <sheetName val="labour rates"/>
      <sheetName val="LIGHTINING"/>
      <sheetName val="CAB-Cu"/>
      <sheetName val="cab-Al"/>
      <sheetName val="EXTERNAL &amp; HDPE Pipe"/>
      <sheetName val="LIGHT FIXTURE"/>
      <sheetName val="DB"/>
      <sheetName val="LT-PANEL"/>
      <sheetName val="Lift"/>
      <sheetName val="UPS"/>
    </sheetNames>
    <sheetDataSet>
      <sheetData sheetId="0"/>
      <sheetData sheetId="1"/>
      <sheetData sheetId="2"/>
      <sheetData sheetId="3"/>
      <sheetData sheetId="4"/>
      <sheetData sheetId="5"/>
      <sheetData sheetId="6"/>
      <sheetData sheetId="7" refreshError="1"/>
      <sheetData sheetId="8">
        <row r="7">
          <cell r="C7">
            <v>293.02999999999997</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환율"/>
      <sheetName val="TBAL9697 -group wise  sdpl"/>
      <sheetName val="zone-8"/>
      <sheetName val="MHNO_LEV"/>
      <sheetName val="Civil_Works"/>
      <sheetName val="pilecap"/>
      <sheetName val="concrete"/>
      <sheetName val="beam-reinft-IIInd floor"/>
      <sheetName val="gen"/>
      <sheetName val="Factors"/>
      <sheetName val="Config"/>
      <sheetName val="Break Dw"/>
      <sheetName val="RATE ANALYSIS HYDRAULIC 17-03-2"/>
      <sheetName val="refer"/>
      <sheetName val="cables - Warmshell"/>
      <sheetName val="Summary_Bank"/>
      <sheetName val="Fin Sum"/>
      <sheetName val="key dates"/>
      <sheetName val="Actuals"/>
      <sheetName val="CCTV_EST1"/>
      <sheetName val="Staff Acco."/>
      <sheetName val="GR.slab-reinft"/>
      <sheetName val="Name List"/>
      <sheetName val="Profile"/>
      <sheetName val="Sheet3"/>
      <sheetName val="co_5"/>
      <sheetName val="Cash Flow Input Data_ISC"/>
      <sheetName val="Interface_SC"/>
      <sheetName val="Calc_ISC"/>
      <sheetName val="Calc_SC"/>
      <sheetName val="Interface_ISC"/>
      <sheetName val="GD"/>
      <sheetName val="zone-2"/>
      <sheetName val="key info"/>
      <sheetName val="Res Sheet"/>
      <sheetName val="Civil BOQ"/>
      <sheetName val="Sheet1"/>
      <sheetName val="Cash Flow"/>
      <sheetName val="VCH-SLC"/>
      <sheetName val="Supplier"/>
      <sheetName val="labour rates"/>
      <sheetName val="Data sheet"/>
      <sheetName val="coa_ramco_168"/>
      <sheetName val="Mat.-Rates"/>
      <sheetName val="DESIGN"/>
      <sheetName val="Assumptions"/>
      <sheetName val="Assmpns"/>
      <sheetName val="FINOLEX"/>
      <sheetName val="Sheet 1"/>
      <sheetName val="Set"/>
      <sheetName val="Civil_Work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ummary"/>
      <sheetName val="Fees"/>
      <sheetName val="Cash Flow"/>
      <sheetName val="BT Direct Works"/>
      <sheetName val="Cat A Exec Summary"/>
      <sheetName val="Cat A Supp Auth"/>
      <sheetName val="Cat A AI's"/>
      <sheetName val="CAT A Anticipated"/>
      <sheetName val="Cat A Change Control"/>
      <sheetName val="Developers Fees"/>
      <sheetName val="Cat A Contingency Schedule"/>
      <sheetName val="Cat B Exec Summary"/>
      <sheetName val="Cat B Supp Auth"/>
      <sheetName val="Cat B AI's"/>
      <sheetName val="Cat B Change Control"/>
      <sheetName val="Data"/>
      <sheetName val="Name List"/>
      <sheetName val="Sheet3"/>
      <sheetName val="gen"/>
      <sheetName val="Civil Works"/>
      <sheetName val="Fin Sum"/>
      <sheetName val="TBAL9697 -group wise  sdpl"/>
      <sheetName val="CBS"/>
      <sheetName val="Standard S-Curve Data"/>
      <sheetName val="4.03 Recommendations &amp; Cashflow"/>
      <sheetName val="Development_Summary"/>
      <sheetName val="Cash_Flow"/>
      <sheetName val="BT_Direct_Works"/>
      <sheetName val="Cat_A_Exec_Summary"/>
      <sheetName val="Cat_A_Supp_Auth"/>
      <sheetName val="Cat_A_AI's"/>
      <sheetName val="CAT_A_Anticipated"/>
      <sheetName val="Cat_A_Change_Control"/>
      <sheetName val="Developers_Fees"/>
      <sheetName val="Cat_A_Contingency_Schedule"/>
      <sheetName val="Cat_B_Exec_Summary"/>
      <sheetName val="Cat_B_Supp_Auth"/>
      <sheetName val="Cat_B_AI's"/>
      <sheetName val="Cat_B_Change_Control"/>
      <sheetName val="Development_Summary1"/>
      <sheetName val="Cash_Flow1"/>
      <sheetName val="BT_Direct_Works1"/>
      <sheetName val="Cat_A_Exec_Summary1"/>
      <sheetName val="Cat_A_Supp_Auth1"/>
      <sheetName val="Cat_A_AI's1"/>
      <sheetName val="CAT_A_Anticipated1"/>
      <sheetName val="Cat_A_Change_Control1"/>
      <sheetName val="Developers_Fees1"/>
      <sheetName val="Cat_A_Contingency_Schedule1"/>
      <sheetName val="Cat_B_Exec_Summary1"/>
      <sheetName val="Cat_B_Supp_Auth1"/>
      <sheetName val="Cat_B_AI's1"/>
      <sheetName val="Cat_B_Change_Control1"/>
      <sheetName val="Mat_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Cost"/>
      <sheetName val="Costing"/>
      <sheetName val="PS_ME"/>
      <sheetName val="Data"/>
      <sheetName val="Cost_any"/>
      <sheetName val="Name List"/>
    </sheetNames>
    <sheetDataSet>
      <sheetData sheetId="0"/>
      <sheetData sheetId="1"/>
      <sheetData sheetId="2"/>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HPlanM2"/>
      <sheetName val="Sheet1"/>
      <sheetName val="Sheet2"/>
      <sheetName val="Sheet3"/>
    </sheetNames>
    <sheetDataSet>
      <sheetData sheetId="0"/>
      <sheetData sheetId="1"/>
      <sheetData sheetId="2"/>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HPlanM2"/>
      <sheetName val="Sheet1"/>
      <sheetName val="Sheet2"/>
      <sheetName val="Sheet3"/>
    </sheetNames>
    <sheetDataSet>
      <sheetData sheetId="0"/>
      <sheetData sheetId="1"/>
      <sheetData sheetId="2"/>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TBAL9697 -group wise  sdpl"/>
      <sheetName val="Recommended Spares"/>
      <sheetName val="Civil Works"/>
      <sheetName val="Sheet3"/>
      <sheetName val="Name List"/>
      <sheetName val="Servers"/>
      <sheetName val="VCH-SLC"/>
      <sheetName val="Supplier"/>
      <sheetName val="Input"/>
      <sheetName val="Pay_Sep06"/>
      <sheetName val="Sheet1"/>
      <sheetName val="s"/>
      <sheetName val="Pacakges split"/>
      <sheetName val="gen"/>
      <sheetName val="Cos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Fill this out first..."/>
      <sheetName val="Structure Bills Qty"/>
      <sheetName val="Break up Sheet"/>
      <sheetName val="Digestion"/>
      <sheetName val="Consolidated"/>
      <sheetName val="p&amp;m"/>
      <sheetName val="Basement Budget"/>
      <sheetName val="Discount"/>
      <sheetName val="COMP"/>
      <sheetName val="coa_ramco_168"/>
    </sheetNames>
    <sheetDataSet>
      <sheetData sheetId="0">
        <row r="8">
          <cell r="J8">
            <v>1.17746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_Cost"/>
      <sheetName val="Costany"/>
      <sheetName val="Pri_any"/>
      <sheetName val="Price_Comp"/>
      <sheetName val="factors"/>
    </sheetNames>
    <sheetDataSet>
      <sheetData sheetId="0">
        <row r="3">
          <cell r="A3" t="str">
            <v>Consultants :  M/s. ACE CONSULTANTS &amp; ENGINEERS</v>
          </cell>
        </row>
      </sheetData>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Sheet1"/>
      <sheetName val="Sheet2"/>
      <sheetName val="Sheet3"/>
      <sheetName val="labour coeff"/>
      <sheetName val="PRECAST lightconc-II"/>
      <sheetName val="Sebtion 1 SumMary"/>
      <sheetName val="DLA Standard Cost Report1"/>
      <sheetName val="Design"/>
      <sheetName val="IO List"/>
      <sheetName val="Macro custom function"/>
      <sheetName val="p&amp;m"/>
      <sheetName val="boq"/>
      <sheetName val="Cat A Change Control"/>
      <sheetName val="RA-markate"/>
      <sheetName val="A-General"/>
      <sheetName val="Staff Acco."/>
      <sheetName val="dBase"/>
      <sheetName val="Meas.-Hotel Part"/>
      <sheetName val="Bill-AAC_old"/>
      <sheetName val="TBAL9697 -group wise  sdpl"/>
      <sheetName val="factors"/>
      <sheetName val="Cashflow projection"/>
      <sheetName val="Pacakges split"/>
      <sheetName val="Data"/>
      <sheetName val="Basement Budget"/>
      <sheetName val="Lead"/>
      <sheetName val="Extra Item"/>
      <sheetName val="Tender Summary"/>
      <sheetName val="Detail"/>
      <sheetName val="RCC,Ret. Wall"/>
      <sheetName val="공장별판관비배부"/>
      <sheetName val="Labour"/>
      <sheetName val="VCH-SLC"/>
      <sheetName val="Supplier"/>
      <sheetName val="Deduction of assets"/>
      <sheetName val="Database"/>
      <sheetName val="SCHEDULE"/>
      <sheetName val="schedule nos"/>
      <sheetName val="INPUT SHEET"/>
      <sheetName val="RES-PLANNING"/>
      <sheetName val="Voucher"/>
      <sheetName val="DEPTH CHART (ORR) L.S."/>
      <sheetName val="Name List"/>
      <sheetName val="Stress Calculation"/>
      <sheetName val="PA- Consutant "/>
      <sheetName val="Raft"/>
      <sheetName val="Break up Sheet"/>
      <sheetName val="Intro"/>
      <sheetName val="strand"/>
      <sheetName val="Pay_Sep06"/>
      <sheetName val="DetEst"/>
      <sheetName val="Driveway Beams"/>
      <sheetName val="2gii"/>
      <sheetName val="Contract Night Staff"/>
      <sheetName val="Contract Day Staff"/>
      <sheetName val="Day Shift"/>
      <sheetName val="Night Shift"/>
      <sheetName val="1st flr"/>
      <sheetName val="REL"/>
      <sheetName val="sort2"/>
      <sheetName val="#REF"/>
      <sheetName val="Labour productivity"/>
      <sheetName val="Fin Sum"/>
      <sheetName val="Civil Works"/>
      <sheetName val="Formulas"/>
      <sheetName val="Input"/>
      <sheetName val="SUMRY"/>
      <sheetName val="1st Slab"/>
      <sheetName val="Sun E Type"/>
      <sheetName val="box-12"/>
      <sheetName val="PrintManager"/>
      <sheetName val="Assumption"/>
      <sheetName val="BLOCK-A (MEA.SHEET)"/>
      <sheetName val="Costing"/>
      <sheetName val="Order Info"/>
      <sheetName val="As per PCA"/>
      <sheetName val="Project Plan - WWW"/>
      <sheetName val="Invoice"/>
      <sheetName val="Data-Month"/>
      <sheetName val="BHANDUP"/>
      <sheetName val="analysis"/>
      <sheetName val="FORM7"/>
      <sheetName val="Scope Reconciliation"/>
      <sheetName val="LMP"/>
      <sheetName val="01"/>
      <sheetName val="Inputs"/>
      <sheetName val="Details"/>
      <sheetName val="Project Budget Worksheet"/>
      <sheetName val="Approved MTD Proj #'s"/>
      <sheetName val="Mar09"/>
      <sheetName val="FITZ MORT 94"/>
      <sheetName val="P&amp;L - AD"/>
      <sheetName val="SPT vs PHI"/>
      <sheetName val="dummy"/>
      <sheetName val="MASTER_RATE ANALYSIS"/>
      <sheetName val="Fee Rate Summary"/>
      <sheetName val="Deprec."/>
      <sheetName val="gen"/>
      <sheetName val="Capex - Hry"/>
      <sheetName val="Lowside"/>
      <sheetName val="SILICATE"/>
      <sheetName val="Rate analysis"/>
      <sheetName val="LEVEL SHEET"/>
      <sheetName val="Mat_Cost"/>
      <sheetName val="DETAILED  BOQ"/>
      <sheetName val="WORK"/>
      <sheetName val="Total Quote"/>
      <sheetName val="FT-05-02IsoBOM"/>
      <sheetName val="Parameter"/>
      <sheetName val="SITE OVERHEADS"/>
      <sheetName val="girder"/>
      <sheetName val="WORK TABLE"/>
      <sheetName val="Parameters"/>
      <sheetName val="Sheet3 (2)"/>
      <sheetName val="Site Dev BOQ"/>
      <sheetName val="Results"/>
      <sheetName val="PLGroupings"/>
      <sheetName val="FORM-16"/>
      <sheetName val="verrous"/>
      <sheetName val="Annexure"/>
      <sheetName val="list"/>
      <sheetName val="Structure Bills Qty"/>
      <sheetName val="WWR"/>
      <sheetName val="Adimi bldg"/>
      <sheetName val="Pump House"/>
      <sheetName val="Fuel Regu Station"/>
      <sheetName val="Works - Quote Sheet"/>
      <sheetName val="Item- Comp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ALL"/>
      <sheetName val="Builtup Area"/>
      <sheetName val="Car parking"/>
      <sheetName val="Meas.-Mall Part"/>
      <sheetName val="Meas.-Hotel Part"/>
      <sheetName val="Meas.-Office Part"/>
      <sheetName val="Meas.-Bazar Mall"/>
      <sheetName val="Assu. for Market City Pune"/>
      <sheetName val="Cat A Change Control"/>
      <sheetName val="Fill this out first..."/>
    </sheetNames>
    <sheetDataSet>
      <sheetData sheetId="0" refreshError="1"/>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ALL"/>
      <sheetName val="Builtup Area"/>
      <sheetName val="Car parking"/>
      <sheetName val="Meas.-Mall Part"/>
      <sheetName val="Meas.-Hotel Part"/>
      <sheetName val="Meas.-Office Part"/>
      <sheetName val="Meas.-Bazar Mall"/>
      <sheetName val="Assu. for Market City Pune"/>
      <sheetName val="Cat A Change Control"/>
      <sheetName val="Fill this out first..."/>
    </sheetNames>
    <sheetDataSet>
      <sheetData sheetId="0" refreshError="1"/>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Costing"/>
      <sheetName val="Meas.-Hotel Part"/>
      <sheetName val="MFG"/>
      <sheetName val="inWords"/>
    </sheetNames>
    <sheetDataSet>
      <sheetData sheetId="0"/>
      <sheetData sheetId="1" refreshError="1">
        <row r="13">
          <cell r="H13">
            <v>38320</v>
          </cell>
        </row>
      </sheetData>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UMMARY"/>
      <sheetName val="Summary - Shell  &amp; Core"/>
      <sheetName val="BOQ-Shell &amp; Core works"/>
      <sheetName val="Summary - Waterproofing work "/>
      <sheetName val="BoQ - Waterproofing work"/>
      <sheetName val="Alternate Offer - AANC "/>
      <sheetName val="Summary - Finishing work"/>
      <sheetName val="BoQ - Finishing Work"/>
      <sheetName val="Summary - Hardscape Work"/>
      <sheetName val="BoQ - Hardscape"/>
      <sheetName val="SUMMARY BOQ-Electrical"/>
      <sheetName val="BOQ - Electrical"/>
      <sheetName val="Summary -Plumbing works "/>
      <sheetName val="BoQ -Plumbing work"/>
      <sheetName val="Summary -Fire fighting works"/>
      <sheetName val="BoQ- Fire Fighting work"/>
      <sheetName val="Summary-HVAC works"/>
      <sheetName val="BoQ-HVAC works"/>
      <sheetName val="Summary- FAPA works "/>
      <sheetName val="BoQ- FAPA work"/>
      <sheetName val="VAT Set off"/>
      <sheetName val="Sheet3"/>
      <sheetName val="Addendum-3 Tender-Complete"/>
      <sheetName val="Meas.-Hotel Part"/>
    </sheetNames>
    <definedNames>
      <definedName name="Data.Top.Left"/>
    </definedNames>
    <sheetDataSet>
      <sheetData sheetId="0" refreshError="1"/>
      <sheetData sheetId="1" refreshError="1"/>
      <sheetData sheetId="2" refreshError="1"/>
      <sheetData sheetId="3" refreshError="1"/>
      <sheetData sheetId="4" refreshError="1"/>
      <sheetData sheetId="5">
        <row r="96">
          <cell r="F96">
            <v>20412243.835000001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UMMARY"/>
      <sheetName val="Summary - Shell  &amp; Core"/>
      <sheetName val="BOQ-Shell &amp; Core works"/>
      <sheetName val="Summary - Waterproofing work "/>
      <sheetName val="BoQ - Waterproofing work"/>
      <sheetName val="Alternate Offer - AANC "/>
      <sheetName val="Summary - Finishing work"/>
      <sheetName val="BoQ - Finishing Work"/>
      <sheetName val="Summary - Hardscape Work"/>
      <sheetName val="BoQ - Hardscape"/>
      <sheetName val="SUMMARY BOQ-Electrical"/>
      <sheetName val="BOQ - Electrical"/>
      <sheetName val="Summary -Plumbing works "/>
      <sheetName val="BoQ -Plumbing work"/>
      <sheetName val="Summary -Fire fighting works"/>
      <sheetName val="BoQ- Fire Fighting work"/>
      <sheetName val="Summary-HVAC works"/>
      <sheetName val="BoQ-HVAC works"/>
      <sheetName val="Summary- FAPA works "/>
      <sheetName val="BoQ- FAPA work"/>
      <sheetName val="VAT Set off"/>
      <sheetName val="Sheet3"/>
      <sheetName val="Addendum-3 Tender-Complete"/>
      <sheetName val="Meas.-Hotel Part"/>
    </sheetNames>
    <definedNames>
      <definedName name="Data.Top.Left"/>
    </definedNames>
    <sheetDataSet>
      <sheetData sheetId="0" refreshError="1"/>
      <sheetData sheetId="1" refreshError="1"/>
      <sheetData sheetId="2" refreshError="1"/>
      <sheetData sheetId="3" refreshError="1"/>
      <sheetData sheetId="4" refreshError="1"/>
      <sheetData sheetId="5">
        <row r="96">
          <cell r="F96">
            <v>20412243.835000001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s>
    <sheetDataSet>
      <sheetData sheetId="0"/>
      <sheetData sheetId="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nnai"/>
      <sheetName val="Mumbai"/>
      <sheetName val="Pune"/>
      <sheetName val="Delhi"/>
      <sheetName val="MIS-March07 Pune unaudited"/>
    </sheetNames>
    <sheetDataSet>
      <sheetData sheetId="0"/>
      <sheetData sheetId="1"/>
      <sheetData sheetId="2"/>
      <sheetData sheetId="3"/>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nnai"/>
      <sheetName val="Mumbai"/>
      <sheetName val="Pune"/>
      <sheetName val="Delhi"/>
      <sheetName val="MIS-March07 Pune unaudited"/>
    </sheetNames>
    <sheetDataSet>
      <sheetData sheetId="0"/>
      <sheetData sheetId="1"/>
      <sheetData sheetId="2"/>
      <sheetData sheetId="3"/>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Purchase Order"/>
      <sheetName val="Purchase Order"/>
      <sheetName val="Macros"/>
      <sheetName val="ATW"/>
      <sheetName val="Lock"/>
      <sheetName val="Intl Data Table"/>
      <sheetName val="TemplateInformation"/>
      <sheetName val="DETAIL "/>
      <sheetName val="Chennai"/>
    </sheetNames>
    <sheetDataSet>
      <sheetData sheetId="0" refreshError="1"/>
      <sheetData sheetId="1" refreshError="1">
        <row r="23">
          <cell r="F23" t="str">
            <v>State</v>
          </cell>
        </row>
        <row r="24">
          <cell r="F24">
            <v>0.05</v>
          </cell>
        </row>
        <row r="25">
          <cell r="E25" t="b">
            <v>1</v>
          </cell>
        </row>
        <row r="29">
          <cell r="E29" t="b">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Model"/>
      <sheetName val="CONSTRUCTION COMPONENT"/>
      <sheetName val="Fill this out first..."/>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Modified Store"/>
      <sheetName val="BOQ_Direct_selling cost"/>
      <sheetName val="Site Dev BOQ"/>
      <sheetName val="Chennai"/>
      <sheetName val="Customize Your Purchase Order"/>
      <sheetName val="CASHFL1"/>
      <sheetName val="Data"/>
      <sheetName val="Register"/>
      <sheetName val="RA-markate"/>
      <sheetName val="Boq"/>
      <sheetName val="Civil Boq"/>
      <sheetName val="Sch. Areas"/>
      <sheetName val="Other_Costs"/>
      <sheetName val="procurement_contingency"/>
      <sheetName val="Other_Costs1"/>
      <sheetName val="procurement_contingency1"/>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AVK Relays"/>
      <sheetName val="Costing"/>
      <sheetName val="DG(KVVN)"/>
      <sheetName val="Model"/>
      <sheetName val="CONSTRUCTION COMPONENT"/>
      <sheetName val="DetEst"/>
      <sheetName val="labour"/>
    </sheetNames>
    <sheetDataSet>
      <sheetData sheetId="0">
        <row r="13">
          <cell r="K13">
            <v>35215</v>
          </cell>
        </row>
      </sheetData>
      <sheetData sheetId="1">
        <row r="13">
          <cell r="K13">
            <v>35215</v>
          </cell>
        </row>
      </sheetData>
      <sheetData sheetId="2"/>
      <sheetData sheetId="3" refreshError="1"/>
      <sheetData sheetId="4" refreshError="1"/>
      <sheetData sheetId="5" refreshError="1"/>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 val="Model"/>
      <sheetName val="CONSTRUCTION COMPONENT"/>
      <sheetName val="Costing"/>
      <sheetName val="Chennai"/>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 val="Model"/>
      <sheetName val="CONSTRUCTION COMPONENT"/>
      <sheetName val="Costing"/>
      <sheetName val="Chennai"/>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Documentation"/>
      <sheetName val="Instructions"/>
      <sheetName val="Colours"/>
      <sheetName val="Analysis ToolPak"/>
      <sheetName val="FunctionList"/>
      <sheetName val=" Time Calculation"/>
      <sheetName val=" TimeSheet For Flexi"/>
      <sheetName val=" Split ForenameSurname"/>
      <sheetName val=" Percentages"/>
      <sheetName val=" Show all formula"/>
      <sheetName val="SUM_using_names"/>
      <sheetName val=" Instant Charts"/>
      <sheetName val=" Filename formula"/>
      <sheetName val=" Brackets in formula"/>
      <sheetName val=" Age Calculation"/>
      <sheetName val=" AutoSum Shortcut Key"/>
      <sheetName val="ABS"/>
      <sheetName val="ADDRESS"/>
      <sheetName val="AND"/>
      <sheetName val="AREAS"/>
      <sheetName val="AVERAGE"/>
      <sheetName val="BIN2DEC"/>
      <sheetName val="CEILING"/>
      <sheetName val="CELL"/>
      <sheetName val="CHAR"/>
      <sheetName val="CHOOSE"/>
      <sheetName val="CLEAN"/>
      <sheetName val="CODE"/>
      <sheetName val="COMBIN"/>
      <sheetName val="CONCATENATE"/>
      <sheetName val="CONVERT"/>
      <sheetName val="CORREL"/>
      <sheetName val="COUNT"/>
      <sheetName val="COUNTA"/>
      <sheetName val="COUNTBLANK"/>
      <sheetName val="COUNTIF"/>
      <sheetName val="DATE"/>
      <sheetName val="DATEDIF"/>
      <sheetName val="DATEVALUE"/>
      <sheetName val="DAVERAGE"/>
      <sheetName val="DAY"/>
      <sheetName val="DAYS360"/>
      <sheetName val="DB"/>
      <sheetName val="DCOUNT"/>
      <sheetName val="DCOUNTA"/>
      <sheetName val="DEC2BIN"/>
      <sheetName val="DEC2HEX"/>
      <sheetName val="DELTA"/>
      <sheetName val="DGET"/>
      <sheetName val="DMAX"/>
      <sheetName val="DMIN"/>
      <sheetName val="DOLLAR"/>
      <sheetName val="DSUM"/>
      <sheetName val="EAST"/>
      <sheetName val="EDATE"/>
      <sheetName val="EOMONTH"/>
      <sheetName val="ERROR.TYPE"/>
      <sheetName val="EVEN"/>
      <sheetName val="EXACT"/>
      <sheetName val="FACT"/>
      <sheetName val="FIND"/>
      <sheetName val="FIXED"/>
      <sheetName val="FLOOR"/>
      <sheetName val="FORECAST"/>
      <sheetName val="FREQUENCY"/>
      <sheetName val="FREQUENCY 2"/>
      <sheetName val="GCD"/>
      <sheetName val="GESTEP"/>
      <sheetName val="HEX2DEC"/>
      <sheetName val="HLOOKUP"/>
      <sheetName val="HOUR"/>
      <sheetName val="IF"/>
      <sheetName val="INDEX"/>
      <sheetName val="INDIRECT"/>
      <sheetName val="INFO"/>
      <sheetName val="INT"/>
      <sheetName val="ISBLANK"/>
      <sheetName val="ISERR"/>
      <sheetName val="ISERROR"/>
      <sheetName val="ISEVEN"/>
      <sheetName val="ISLOGICAL"/>
      <sheetName val="ISNA"/>
      <sheetName val="ISNONTEXT"/>
      <sheetName val="ISNUMBER"/>
      <sheetName val="ISODD"/>
      <sheetName val="ISREF"/>
      <sheetName val="ISTEXT"/>
      <sheetName val="LARGE"/>
      <sheetName val="LCM"/>
      <sheetName val="LEFT"/>
      <sheetName val="LEN"/>
      <sheetName val="LOOKUP (Array)"/>
      <sheetName val="LOOKUP (Vector)"/>
      <sheetName val="LOWER"/>
      <sheetName val="MATCH"/>
      <sheetName val="MAX"/>
      <sheetName val="MEDIAN"/>
      <sheetName val="MID"/>
      <sheetName val="MIN"/>
      <sheetName val="MINUTE"/>
      <sheetName val="MMULT"/>
      <sheetName val="MOD"/>
      <sheetName val="MODE"/>
      <sheetName val="MONTH"/>
      <sheetName val="MROUND"/>
      <sheetName val="N"/>
      <sheetName val="NA"/>
      <sheetName val="NETWORKDAYS"/>
      <sheetName val="NORTH"/>
      <sheetName val="NOT"/>
      <sheetName val="NOW"/>
      <sheetName val="ODD"/>
      <sheetName val="OR"/>
      <sheetName val=" Ordering Stock"/>
      <sheetName val="PACKERS"/>
      <sheetName val="PERMUT"/>
      <sheetName val="PI"/>
      <sheetName val="POWER"/>
      <sheetName val="PRODUCT"/>
      <sheetName val="PROPER"/>
      <sheetName val="QUARTILE"/>
      <sheetName val="QUOTIENT"/>
      <sheetName val="RAND"/>
      <sheetName val="RANDBETWEEN"/>
      <sheetName val="RANK"/>
      <sheetName val="REPLACE"/>
      <sheetName val="REPT"/>
      <sheetName val="RIGHT"/>
      <sheetName val="ROMAN"/>
      <sheetName val="ROUND"/>
      <sheetName val="ROUNDDOWN"/>
      <sheetName val="ROUNDUP"/>
      <sheetName val="SECOND"/>
      <sheetName val="SIGN"/>
      <sheetName val="SLN"/>
      <sheetName val="SMALL"/>
      <sheetName val="SOUTH"/>
      <sheetName val="STDEV"/>
      <sheetName val="STDEVP"/>
      <sheetName val="SUBSTITUTE"/>
      <sheetName val="SUM"/>
      <sheetName val="SUM_as_Running_Total"/>
      <sheetName val="SUM_with_OFFSET"/>
      <sheetName val="SUMIF"/>
      <sheetName val="SUMPRODUCT"/>
      <sheetName val="SYD"/>
      <sheetName val="T"/>
      <sheetName val="TEXT"/>
      <sheetName val="TIME"/>
      <sheetName val="TIMEVALUE"/>
      <sheetName val="TODAY"/>
      <sheetName val="TRANSPOSE"/>
      <sheetName val="TREND"/>
      <sheetName val="TRIM"/>
      <sheetName val="TRUNC"/>
      <sheetName val="UPPER"/>
      <sheetName val="VALUE"/>
      <sheetName val="VAR"/>
      <sheetName val="VARP"/>
      <sheetName val="VLOOKUP"/>
      <sheetName val="WEEKDAY"/>
      <sheetName val="WORKDAY"/>
      <sheetName val="YEAR"/>
      <sheetName val="YEARFRAC"/>
      <sheetName val=" Project Dates"/>
      <sheetName val="Macros"/>
      <sheetName val="Design"/>
      <sheetName val="Model"/>
      <sheetName val="CONSTRUCTION COMPONENT"/>
      <sheetName val="Meas.-Hotel 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t="str">
            <v>Name</v>
          </cell>
          <cell r="D3" t="str">
            <v>Age</v>
          </cell>
        </row>
        <row r="4">
          <cell r="C4" t="str">
            <v>Alan</v>
          </cell>
          <cell r="D4">
            <v>18</v>
          </cell>
        </row>
        <row r="5">
          <cell r="C5" t="str">
            <v>Bob</v>
          </cell>
          <cell r="D5">
            <v>17</v>
          </cell>
        </row>
        <row r="6">
          <cell r="C6" t="str">
            <v>Carol</v>
          </cell>
          <cell r="D6">
            <v>20</v>
          </cell>
        </row>
        <row r="8">
          <cell r="C8" t="str">
            <v>Name</v>
          </cell>
          <cell r="D8" t="str">
            <v>Age</v>
          </cell>
        </row>
        <row r="9">
          <cell r="C9" t="str">
            <v>David</v>
          </cell>
          <cell r="D9">
            <v>20</v>
          </cell>
        </row>
        <row r="10">
          <cell r="C10" t="str">
            <v>Eric</v>
          </cell>
          <cell r="D10">
            <v>16</v>
          </cell>
        </row>
        <row r="11">
          <cell r="C11" t="str">
            <v>Fred</v>
          </cell>
          <cell r="D11">
            <v>19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67">
          <cell r="D67">
            <v>1000</v>
          </cell>
          <cell r="E67">
            <v>2000</v>
          </cell>
          <cell r="F67">
            <v>3000</v>
          </cell>
          <cell r="G67">
            <v>4000</v>
          </cell>
        </row>
        <row r="68">
          <cell r="D68">
            <v>5000</v>
          </cell>
          <cell r="E68">
            <v>6000</v>
          </cell>
          <cell r="F68">
            <v>7000</v>
          </cell>
          <cell r="G68">
            <v>8000</v>
          </cell>
        </row>
        <row r="69">
          <cell r="D69">
            <v>9000</v>
          </cell>
          <cell r="E69">
            <v>10000</v>
          </cell>
          <cell r="F69">
            <v>11000</v>
          </cell>
          <cell r="G69">
            <v>12000</v>
          </cell>
        </row>
        <row r="72">
          <cell r="D72">
            <v>1500</v>
          </cell>
          <cell r="E72">
            <v>2500</v>
          </cell>
          <cell r="F72">
            <v>3500</v>
          </cell>
          <cell r="G72">
            <v>4500</v>
          </cell>
        </row>
        <row r="73">
          <cell r="D73">
            <v>5500</v>
          </cell>
          <cell r="E73">
            <v>6500</v>
          </cell>
          <cell r="F73">
            <v>7500</v>
          </cell>
          <cell r="G73">
            <v>8500</v>
          </cell>
        </row>
        <row r="74">
          <cell r="D74">
            <v>9500</v>
          </cell>
          <cell r="E74">
            <v>10500</v>
          </cell>
          <cell r="F74">
            <v>11500</v>
          </cell>
          <cell r="G74">
            <v>12500</v>
          </cell>
        </row>
        <row r="91">
          <cell r="D91">
            <v>1000</v>
          </cell>
          <cell r="E91">
            <v>2000</v>
          </cell>
          <cell r="F91">
            <v>3000</v>
          </cell>
          <cell r="G91">
            <v>4000</v>
          </cell>
        </row>
        <row r="92">
          <cell r="D92">
            <v>5000</v>
          </cell>
          <cell r="E92">
            <v>6000</v>
          </cell>
          <cell r="F92">
            <v>7000</v>
          </cell>
          <cell r="G92">
            <v>8000</v>
          </cell>
        </row>
        <row r="93">
          <cell r="D93">
            <v>9000</v>
          </cell>
          <cell r="E93">
            <v>10000</v>
          </cell>
          <cell r="F93">
            <v>11000</v>
          </cell>
          <cell r="G93">
            <v>12000</v>
          </cell>
        </row>
        <row r="96">
          <cell r="D96">
            <v>1500</v>
          </cell>
          <cell r="E96">
            <v>2500</v>
          </cell>
          <cell r="F96">
            <v>3500</v>
          </cell>
          <cell r="G96">
            <v>4500</v>
          </cell>
        </row>
        <row r="97">
          <cell r="D97">
            <v>5500</v>
          </cell>
          <cell r="E97">
            <v>6500</v>
          </cell>
          <cell r="F97">
            <v>7500</v>
          </cell>
          <cell r="G97">
            <v>8500</v>
          </cell>
        </row>
        <row r="98">
          <cell r="D98">
            <v>9500</v>
          </cell>
          <cell r="E98">
            <v>10500</v>
          </cell>
          <cell r="F98">
            <v>11500</v>
          </cell>
          <cell r="G98">
            <v>12500</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OQ"/>
      <sheetName val="DG"/>
      <sheetName val="C.T. Piping"/>
      <sheetName val="labour"/>
      <sheetName val="meas. sheet equip."/>
      <sheetName val="bus dUCT"/>
      <sheetName val="Earthing"/>
      <sheetName val="RATE-HV INST."/>
      <sheetName val="HT CABLE"/>
      <sheetName val="battary charger"/>
      <sheetName val="Safety equipments"/>
      <sheetName val="HT Cable laying &amp; Termination"/>
      <sheetName val="control cables"/>
      <sheetName val="LAYING OF CABLE"/>
      <sheetName val="Control cable termination"/>
      <sheetName val="SUBSTATION panel"/>
      <sheetName val="Cos"/>
      <sheetName val="INDEX"/>
      <sheetName val="AREAS"/>
      <sheetName val="labour rates"/>
      <sheetName val="Detail In Door Stad"/>
    </sheetNames>
    <sheetDataSet>
      <sheetData sheetId="0"/>
      <sheetData sheetId="1"/>
      <sheetData sheetId="2"/>
      <sheetData sheetId="3"/>
      <sheetData sheetId="4">
        <row r="7">
          <cell r="C7">
            <v>206.25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Report"/>
      <sheetName val="DPR_RCC"/>
      <sheetName val="Daily Concrete Program"/>
      <sheetName val="Daily Concrete Program_2"/>
    </sheetNames>
    <sheetDataSet>
      <sheetData sheetId="0"/>
      <sheetData sheetId="1" refreshError="1"/>
      <sheetData sheetId="2"/>
      <sheetData sheetId="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Report"/>
      <sheetName val="DPR_RCC"/>
      <sheetName val="Daily Concrete Program"/>
      <sheetName val="Daily Concrete Program_2"/>
    </sheetNames>
    <sheetDataSet>
      <sheetData sheetId="0"/>
      <sheetData sheetId="1" refreshError="1"/>
      <sheetData sheetId="2"/>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Report"/>
      <sheetName val="DPR_RCC"/>
      <sheetName val="Daily Concrete Program"/>
      <sheetName val="Daily Concrete Program_2"/>
    </sheetNames>
    <sheetDataSet>
      <sheetData sheetId="0"/>
      <sheetData sheetId="1" refreshError="1"/>
      <sheetData sheetId="2"/>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FINAL"/>
      <sheetName val="MASTER SUMMARY"/>
      <sheetName val="Summary-CIVIL"/>
      <sheetName val="BOQ-Shell &amp; Core"/>
      <sheetName val="SUMMARY-Waterproofing"/>
      <sheetName val="Alternate Offer - AANC "/>
      <sheetName val="Summary-Finishing"/>
      <sheetName val="BOQ-Finishing"/>
      <sheetName val="Summary-Hardscaping"/>
      <sheetName val="BOQ-Hardscaping"/>
      <sheetName val="Base Rate-Annex-III"/>
      <sheetName val="Shuttering costing-Annex-IV"/>
      <sheetName val="capital invest-Annex-IV"/>
      <sheetName val="Tower Crane-AnnexV"/>
      <sheetName val="Passenger Hoist-Annex-VI"/>
      <sheetName val="OH-Annex-VII"/>
      <sheetName val="VAT Setoff - Annex-VIII"/>
      <sheetName val="RMC Profits-Annex - IX"/>
      <sheetName val="Door shutters-Annex-X"/>
      <sheetName val="Door Fittings -Annex-XI"/>
      <sheetName val="AREAS"/>
      <sheetName val="Break_Up"/>
      <sheetName val="RESULT"/>
    </sheetNames>
    <sheetDataSet>
      <sheetData sheetId="0"/>
      <sheetData sheetId="1"/>
      <sheetData sheetId="2"/>
      <sheetData sheetId="3"/>
      <sheetData sheetId="4"/>
      <sheetData sheetId="5"/>
      <sheetData sheetId="6">
        <row r="7">
          <cell r="D7">
            <v>20412243.835000001</v>
          </cell>
        </row>
      </sheetData>
      <sheetData sheetId="7"/>
      <sheetData sheetId="8"/>
      <sheetData sheetId="9">
        <row r="184">
          <cell r="E184">
            <v>16</v>
          </cell>
        </row>
      </sheetData>
      <sheetData sheetId="10"/>
      <sheetData sheetId="11"/>
      <sheetData sheetId="12"/>
      <sheetData sheetId="13"/>
      <sheetData sheetId="14"/>
      <sheetData sheetId="15"/>
      <sheetData sheetId="16"/>
      <sheetData sheetId="17"/>
      <sheetData sheetId="18"/>
      <sheetData sheetId="19">
        <row r="117">
          <cell r="F117">
            <v>4749700.0430008471</v>
          </cell>
        </row>
      </sheetData>
      <sheetData sheetId="20"/>
      <sheetData sheetId="21"/>
      <sheetData sheetId="22" refreshError="1"/>
      <sheetData sheetId="23" refreshError="1"/>
      <sheetData sheetId="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FINAL"/>
      <sheetName val="MASTER SUMMARY"/>
      <sheetName val="Summary-CIVIL"/>
      <sheetName val="BOQ-Shell &amp; Core"/>
      <sheetName val="SUMMARY-Waterproofing"/>
      <sheetName val="Alternate Offer - AANC "/>
      <sheetName val="Summary-Finishing"/>
      <sheetName val="BOQ-Finishing"/>
      <sheetName val="Summary-Hardscaping"/>
      <sheetName val="BOQ-Hardscaping"/>
      <sheetName val="Base Rate-Annex-III"/>
      <sheetName val="Shuttering costing-Annex-IV"/>
      <sheetName val="capital invest-Annex-IV"/>
      <sheetName val="Tower Crane-AnnexV"/>
      <sheetName val="Passenger Hoist-Annex-VI"/>
      <sheetName val="OH-Annex-VII"/>
      <sheetName val="VAT Setoff - Annex-VIII"/>
      <sheetName val="RMC Profits-Annex - IX"/>
      <sheetName val="Door shutters-Annex-X"/>
      <sheetName val="Door Fittings -Annex-XI"/>
      <sheetName val="AREAS"/>
      <sheetName val="Break_Up"/>
      <sheetName val="RESULT"/>
    </sheetNames>
    <sheetDataSet>
      <sheetData sheetId="0"/>
      <sheetData sheetId="1"/>
      <sheetData sheetId="2"/>
      <sheetData sheetId="3"/>
      <sheetData sheetId="4"/>
      <sheetData sheetId="5"/>
      <sheetData sheetId="6">
        <row r="7">
          <cell r="D7">
            <v>20412243.835000001</v>
          </cell>
        </row>
      </sheetData>
      <sheetData sheetId="7"/>
      <sheetData sheetId="8"/>
      <sheetData sheetId="9">
        <row r="184">
          <cell r="E184">
            <v>16</v>
          </cell>
        </row>
      </sheetData>
      <sheetData sheetId="10"/>
      <sheetData sheetId="11"/>
      <sheetData sheetId="12"/>
      <sheetData sheetId="13"/>
      <sheetData sheetId="14"/>
      <sheetData sheetId="15"/>
      <sheetData sheetId="16"/>
      <sheetData sheetId="17"/>
      <sheetData sheetId="18"/>
      <sheetData sheetId="19">
        <row r="117">
          <cell r="F117">
            <v>4749700.0430008471</v>
          </cell>
        </row>
      </sheetData>
      <sheetData sheetId="20"/>
      <sheetData sheetId="21"/>
      <sheetData sheetId="22" refreshError="1"/>
      <sheetData sheetId="23" refreshError="1"/>
      <sheetData sheetId="2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ynopsis"/>
      <sheetName val="WORKING boq"/>
      <sheetName val="Fix Cost"/>
      <sheetName val="Shuttering costing-Annex-IV"/>
      <sheetName val="BOQ-Finishing"/>
      <sheetName val="Index"/>
      <sheetName val="AREAS"/>
      <sheetName val="Chennai"/>
    </sheetNames>
    <sheetDataSet>
      <sheetData sheetId="0"/>
      <sheetData sheetId="1">
        <row r="2">
          <cell r="D2" t="str">
            <v>Pay</v>
          </cell>
        </row>
        <row r="3">
          <cell r="B3" t="str">
            <v>Description</v>
          </cell>
          <cell r="C3" t="str">
            <v>Qty.</v>
          </cell>
          <cell r="D3" t="str">
            <v>Unit</v>
          </cell>
        </row>
        <row r="15">
          <cell r="C15">
            <v>1</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PTION"/>
      <sheetName val="IMPORTED EQUIPMENTS"/>
      <sheetName val="INDIGINEOUS ITEMS "/>
      <sheetName val="VRV"/>
      <sheetName val="VRV Install"/>
      <sheetName val="Cu Tube with insulation "/>
      <sheetName val="Fan"/>
      <sheetName val="PVC PIPE"/>
      <sheetName val="Nitrile Ins for CHW Pipe &amp; Duct"/>
      <sheetName val="Fire Damper"/>
      <sheetName val="COSMOS"/>
      <sheetName val="Grill, Diffuser Revised"/>
      <sheetName val="DUCT INSULATION"/>
      <sheetName val="Lock Former Ducting"/>
      <sheetName val="Insulated Flexible Ducts"/>
      <sheetName val="GBW"/>
      <sheetName val="Headings"/>
      <sheetName val="Names&amp;Cases"/>
      <sheetName val="MASTER_RATE ANALYSIS"/>
      <sheetName val="PRECAST lightconc-II"/>
      <sheetName val="Meas.-Hotel Part"/>
      <sheetName val="PRECAST lightconc_II"/>
      <sheetName val="B.O.Q 04-05-07"/>
      <sheetName val="WORKING boq"/>
      <sheetName val="S3 - Summary"/>
      <sheetName val="Chennai"/>
      <sheetName val="Input"/>
      <sheetName val="Phasing"/>
      <sheetName val="Design"/>
      <sheetName val="calcul"/>
      <sheetName val="Shuttering costing-Annex-IV"/>
      <sheetName val="Data sheet"/>
      <sheetName val="Per Unit"/>
      <sheetName val="1-Internal electrical"/>
      <sheetName val="3. Elemental Summary"/>
      <sheetName val="12a. CFTable"/>
      <sheetName val="Lintel"/>
      <sheetName val="Cost summary"/>
      <sheetName val="Summary"/>
      <sheetName val="PRELIM5"/>
      <sheetName val=" B1"/>
      <sheetName val="RA-markate"/>
      <sheetName val="F1a-Pile"/>
      <sheetName val="run"/>
      <sheetName val="product prices"/>
      <sheetName val="price"/>
      <sheetName val="07"/>
      <sheetName val="PUMP"/>
      <sheetName val=" B3"/>
      <sheetName val="Measurements"/>
      <sheetName val="Tables"/>
      <sheetName val="Flooring"/>
      <sheetName val="Ceilings"/>
      <sheetName val="ACAD Finishes"/>
      <sheetName val="Site Details"/>
      <sheetName val="Chair"/>
      <sheetName val="Site Area Statement"/>
      <sheetName val="Doors"/>
      <sheetName val="Estimate"/>
      <sheetName val="BOQ"/>
      <sheetName val="Break_Up"/>
      <sheetName val="RESULT"/>
      <sheetName val="INDEX"/>
      <sheetName val="AREAS"/>
      <sheetName val="Model"/>
      <sheetName val="CONSTRUCTION COMPONENT"/>
      <sheetName val="Meas__Hotel Part"/>
      <sheetName val="Fill this out fir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PTION"/>
      <sheetName val="IMPORTED EQUIPMENTS"/>
      <sheetName val="INDIGINEOUS ITEMS "/>
      <sheetName val="VRV"/>
      <sheetName val="VRV Install"/>
      <sheetName val="Cu Tube with insulation "/>
      <sheetName val="Fan"/>
      <sheetName val="PVC PIPE"/>
      <sheetName val="Nitrile Ins for CHW Pipe &amp; Duct"/>
      <sheetName val="Fire Damper"/>
      <sheetName val="COSMOS"/>
      <sheetName val="Grill, Diffuser Revised"/>
      <sheetName val="DUCT INSULATION"/>
      <sheetName val="Lock Former Ducting"/>
      <sheetName val="Insulated Flexible Ducts"/>
      <sheetName val="GBW"/>
      <sheetName val="Headings"/>
      <sheetName val="Names&amp;Cases"/>
      <sheetName val="MASTER_RATE ANALYSIS"/>
      <sheetName val="PRECAST lightconc-II"/>
      <sheetName val="Meas.-Hotel Part"/>
      <sheetName val="PRECAST lightconc_II"/>
      <sheetName val="B.O.Q 04-05-07"/>
      <sheetName val="WORKING boq"/>
      <sheetName val="S3 - Summary"/>
      <sheetName val="Chennai"/>
      <sheetName val="Input"/>
      <sheetName val="Phasing"/>
      <sheetName val="Design"/>
      <sheetName val="calcul"/>
      <sheetName val="Shuttering costing-Annex-IV"/>
      <sheetName val="Data sheet"/>
      <sheetName val="Per Unit"/>
      <sheetName val="1-Internal electrical"/>
      <sheetName val="3. Elemental Summary"/>
      <sheetName val="12a. CFTable"/>
      <sheetName val="Lintel"/>
      <sheetName val="Cost summary"/>
      <sheetName val="Summary"/>
      <sheetName val="PRELIM5"/>
      <sheetName val=" B1"/>
      <sheetName val="RA-markate"/>
      <sheetName val="F1a-Pile"/>
      <sheetName val="run"/>
      <sheetName val="product prices"/>
      <sheetName val="price"/>
      <sheetName val="07"/>
      <sheetName val="PUMP"/>
      <sheetName val=" B3"/>
      <sheetName val="Measurements"/>
      <sheetName val="Tables"/>
      <sheetName val="Flooring"/>
      <sheetName val="Ceilings"/>
      <sheetName val="ACAD Finishes"/>
      <sheetName val="Site Details"/>
      <sheetName val="Chair"/>
      <sheetName val="Site Area Statement"/>
      <sheetName val="Doors"/>
      <sheetName val="Estimate"/>
      <sheetName val="BOQ"/>
      <sheetName val="Break_Up"/>
      <sheetName val="RESULT"/>
      <sheetName val="INDEX"/>
      <sheetName val="AREAS"/>
      <sheetName val="Model"/>
      <sheetName val="CONSTRUCTION COMPONENT"/>
      <sheetName val="Meas__Hotel Part"/>
      <sheetName val="Fill this out fir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PTION"/>
      <sheetName val="IMPORTED EQUIPMENTS"/>
      <sheetName val="INDIGINEOUS ITEMS "/>
      <sheetName val="VRV"/>
      <sheetName val="VRV Install"/>
      <sheetName val="Cu Tube with insulation "/>
      <sheetName val="Fan"/>
      <sheetName val="PVC PIPE"/>
      <sheetName val="Nitrile Ins for CHW Pipe &amp; Duct"/>
      <sheetName val="Fire Damper"/>
      <sheetName val="COSMOS"/>
      <sheetName val="Grill, Diffuser Revised"/>
      <sheetName val="DUCT INSULATION"/>
      <sheetName val="Lock Former Ducting"/>
      <sheetName val="Insulated Flexible Ducts"/>
      <sheetName val="GBW"/>
      <sheetName val="Headings"/>
      <sheetName val="Names&amp;Cases"/>
      <sheetName val="MASTER_RATE ANALYSIS"/>
      <sheetName val="PRECAST lightconc-II"/>
      <sheetName val="Meas.-Hotel Part"/>
      <sheetName val="PRECAST lightconc_II"/>
      <sheetName val="B.O.Q 04-05-07"/>
      <sheetName val="WORKING boq"/>
      <sheetName val="S3 - Summary"/>
      <sheetName val="Chennai"/>
      <sheetName val="Input"/>
      <sheetName val="Phasing"/>
      <sheetName val="Design"/>
      <sheetName val="calcul"/>
      <sheetName val="Shuttering costing-Annex-IV"/>
      <sheetName val="Data sheet"/>
      <sheetName val="Per Unit"/>
      <sheetName val="1-Internal electrical"/>
      <sheetName val="3. Elemental Summary"/>
      <sheetName val="12a. CFTable"/>
      <sheetName val="Lintel"/>
      <sheetName val="Cost summary"/>
      <sheetName val="Summary"/>
      <sheetName val="PRELIM5"/>
      <sheetName val=" B1"/>
      <sheetName val="RA-markate"/>
      <sheetName val="F1a-Pile"/>
      <sheetName val="run"/>
      <sheetName val="product prices"/>
      <sheetName val="price"/>
      <sheetName val="07"/>
      <sheetName val="PUMP"/>
      <sheetName val=" B3"/>
      <sheetName val="Measurements"/>
      <sheetName val="Tables"/>
      <sheetName val="Flooring"/>
      <sheetName val="Ceilings"/>
      <sheetName val="ACAD Finishes"/>
      <sheetName val="Site Details"/>
      <sheetName val="Chair"/>
      <sheetName val="Site Area Statement"/>
      <sheetName val="Doors"/>
      <sheetName val="Estimate"/>
      <sheetName val="BOQ"/>
      <sheetName val="Break_Up"/>
      <sheetName val="RESULT"/>
      <sheetName val="INDEX"/>
      <sheetName val="AREAS"/>
      <sheetName val="Model"/>
      <sheetName val="CONSTRUCTION COMPONENT"/>
      <sheetName val="Meas__Hotel Part"/>
      <sheetName val="Fill this out fir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
      <sheetName val="給排水"/>
      <sheetName val="空調"/>
      <sheetName val="一発シート"/>
      <sheetName val="INDIGINEOUS ITEMS "/>
    </sheetNames>
    <sheetDataSet>
      <sheetData sheetId="0"/>
      <sheetData sheetId="1" refreshError="1"/>
      <sheetData sheetId="2" refreshError="1"/>
      <sheetData sheetId="3">
        <row r="13">
          <cell r="I13">
            <v>1.394522892597347</v>
          </cell>
        </row>
      </sheetData>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Pnl"/>
      <sheetName val="Mat.Cost"/>
      <sheetName val="HPL"/>
      <sheetName val="L&amp;T"/>
      <sheetName val="Pri_any"/>
      <sheetName val="Price_Comp"/>
      <sheetName val="MAKE"/>
      <sheetName val="Comp"/>
      <sheetName val="一発シート"/>
    </sheetNames>
    <sheetDataSet>
      <sheetData sheetId="0"/>
      <sheetData sheetId="1"/>
      <sheetData sheetId="2" refreshError="1">
        <row r="55">
          <cell r="F55">
            <v>19190</v>
          </cell>
        </row>
        <row r="70">
          <cell r="B70">
            <v>19190</v>
          </cell>
          <cell r="C70">
            <v>40575</v>
          </cell>
          <cell r="D70">
            <v>19410</v>
          </cell>
        </row>
      </sheetData>
      <sheetData sheetId="3"/>
      <sheetData sheetId="4"/>
      <sheetData sheetId="5"/>
      <sheetData sheetId="6"/>
      <sheetData sheetId="7"/>
      <sheetData sheetId="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Set"/>
      <sheetName val="Summ"/>
      <sheetName val="Fossil_DCF"/>
      <sheetName val="INDIGINEOUS ITEMS "/>
      <sheetName val="WORKING boq"/>
      <sheetName val="Abstract - Single Line"/>
      <sheetName val="Sheet3 (2)"/>
      <sheetName val="Input"/>
      <sheetName val="Global Assm."/>
      <sheetName val="HPL"/>
      <sheetName val="Des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Concrete "/>
      <sheetName val="Summary Steel"/>
      <sheetName val="Soling &amp; PCC qty"/>
      <sheetName val="Raft slab"/>
      <sheetName val="Footing"/>
      <sheetName val="PLinth Beam"/>
      <sheetName val=" column upto basement"/>
      <sheetName val="Conc column"/>
      <sheetName val="Column above basement "/>
      <sheetName val="Retaining Wall upto basement"/>
      <sheetName val="Retaining Wall above basement"/>
      <sheetName val="Retaining Wall (Conc)"/>
      <sheetName val="Slab at Ground flr lvl(Steel)"/>
      <sheetName val="Beam at Ground flr lvl(Steel)"/>
      <sheetName val="Soling qty"/>
      <sheetName val="Raft steel"/>
      <sheetName val="Beam at First flr lvl"/>
      <sheetName val="First flr slab"/>
      <sheetName val="Slab at Ground flr lvl (Conc)"/>
      <sheetName val="Beam at Ground flr lvl (Conc)"/>
      <sheetName val="Tremix"/>
      <sheetName val="Slab at Ground flr lvl"/>
      <sheetName val="Beam at Ground flr lvl"/>
      <sheetName val="Beam at First floor"/>
      <sheetName val="Podium floor Slab"/>
      <sheetName val="Set"/>
      <sheetName val="INDIGINEOUS ITEMS "/>
      <sheetName val="INDEX"/>
      <sheetName val="ARE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INPUT"/>
      <sheetName val="SIZING"/>
      <sheetName val="SUMMARY"/>
      <sheetName val="LENGTH"/>
      <sheetName val="CU R and X  "/>
      <sheetName val="PROG_DATA"/>
      <sheetName val="MOT_DATA"/>
      <sheetName val="Module2"/>
      <sheetName val="M.S."/>
      <sheetName val="Beam at Ground flr lvl(Steel)"/>
      <sheetName val="DETAILED  BO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6">
          <cell r="B6">
            <v>0.59399999999999997</v>
          </cell>
        </row>
        <row r="7">
          <cell r="B7">
            <v>1</v>
          </cell>
        </row>
      </sheetData>
      <sheetData sheetId="22" refreshError="1"/>
      <sheetData sheetId="23" refreshError="1"/>
      <sheetData sheetId="24" refreshError="1"/>
      <sheetData sheetId="25" refreshError="1"/>
      <sheetData sheetId="26"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概要書"/>
      <sheetName val="電気設備表"/>
      <sheetName val="ﾒｰｶｰﾘｽﾄ"/>
      <sheetName val="建築依頼事項"/>
      <sheetName val="別途工事"/>
      <sheetName val="030716"/>
      <sheetName val="030710"/>
      <sheetName val="PROG_DATA"/>
    </sheetNames>
    <sheetDataSet>
      <sheetData sheetId="0"/>
      <sheetData sheetId="1">
        <row r="3">
          <cell r="E3" t="str">
            <v>照度(Lx)</v>
          </cell>
          <cell r="F3" t="str">
            <v>照明器具型式</v>
          </cell>
        </row>
        <row r="5">
          <cell r="D5" t="str">
            <v>工場</v>
          </cell>
          <cell r="E5">
            <v>500</v>
          </cell>
          <cell r="F5" t="str">
            <v>反射笠型</v>
          </cell>
        </row>
        <row r="6">
          <cell r="D6" t="str">
            <v>組立検討</v>
          </cell>
          <cell r="E6">
            <v>500</v>
          </cell>
          <cell r="F6" t="str">
            <v>逆富士型</v>
          </cell>
        </row>
        <row r="7">
          <cell r="D7" t="str">
            <v>組立保全</v>
          </cell>
          <cell r="E7">
            <v>500</v>
          </cell>
          <cell r="F7" t="str">
            <v>逆富士型</v>
          </cell>
        </row>
        <row r="8">
          <cell r="D8" t="str">
            <v>１階現場事務所</v>
          </cell>
          <cell r="E8">
            <v>500</v>
          </cell>
          <cell r="F8" t="str">
            <v>逆富士型</v>
          </cell>
        </row>
        <row r="9">
          <cell r="D9" t="str">
            <v>会議面談</v>
          </cell>
          <cell r="E9">
            <v>500</v>
          </cell>
          <cell r="F9" t="str">
            <v>埋込下面開放</v>
          </cell>
        </row>
        <row r="10">
          <cell r="D10" t="str">
            <v>玄関</v>
          </cell>
          <cell r="E10">
            <v>200</v>
          </cell>
          <cell r="F10" t="str">
            <v>吹き抜け</v>
          </cell>
        </row>
        <row r="11">
          <cell r="D11" t="str">
            <v>資材加工事務所</v>
          </cell>
          <cell r="E11">
            <v>500</v>
          </cell>
          <cell r="F11" t="str">
            <v>逆富士型</v>
          </cell>
        </row>
        <row r="12">
          <cell r="D12" t="str">
            <v>加工保全</v>
          </cell>
          <cell r="E12">
            <v>500</v>
          </cell>
          <cell r="F12" t="str">
            <v>逆富士型</v>
          </cell>
        </row>
        <row r="13">
          <cell r="F13" t="str">
            <v/>
          </cell>
        </row>
        <row r="14">
          <cell r="D14" t="str">
            <v>工場</v>
          </cell>
          <cell r="E14">
            <v>500</v>
          </cell>
          <cell r="F14" t="str">
            <v>反射笠型</v>
          </cell>
        </row>
        <row r="15">
          <cell r="D15" t="str">
            <v>事務所・会議室</v>
          </cell>
          <cell r="E15">
            <v>600</v>
          </cell>
          <cell r="F15" t="str">
            <v>埋込下面開放</v>
          </cell>
        </row>
        <row r="16">
          <cell r="D16" t="str">
            <v>会議室１</v>
          </cell>
          <cell r="E16">
            <v>500</v>
          </cell>
          <cell r="F16" t="str">
            <v>埋込下面開放</v>
          </cell>
        </row>
        <row r="17">
          <cell r="D17" t="str">
            <v>会議室２</v>
          </cell>
          <cell r="E17">
            <v>500</v>
          </cell>
          <cell r="F17" t="str">
            <v>埋込下面開放</v>
          </cell>
        </row>
        <row r="18">
          <cell r="D18" t="str">
            <v>会議室３</v>
          </cell>
          <cell r="E18">
            <v>500</v>
          </cell>
          <cell r="F18" t="str">
            <v>埋込下面開放</v>
          </cell>
        </row>
        <row r="19">
          <cell r="D19" t="str">
            <v>会議室４</v>
          </cell>
          <cell r="E19">
            <v>500</v>
          </cell>
          <cell r="F19" t="str">
            <v>埋込下面開放</v>
          </cell>
        </row>
        <row r="20">
          <cell r="D20" t="str">
            <v>董事長室</v>
          </cell>
          <cell r="E20">
            <v>600</v>
          </cell>
          <cell r="F20" t="str">
            <v>埋込下面開放</v>
          </cell>
        </row>
        <row r="21">
          <cell r="D21" t="str">
            <v>大会議室</v>
          </cell>
          <cell r="E21">
            <v>500</v>
          </cell>
          <cell r="F21" t="str">
            <v>埋込下面開放</v>
          </cell>
        </row>
        <row r="22">
          <cell r="D22" t="str">
            <v>玄関</v>
          </cell>
          <cell r="E22">
            <v>200</v>
          </cell>
          <cell r="F22" t="str">
            <v>水銀灯ﾀﾞｳﾝﾗｲﾄ</v>
          </cell>
        </row>
        <row r="23">
          <cell r="D23" t="str">
            <v>座学教室</v>
          </cell>
          <cell r="E23">
            <v>500</v>
          </cell>
          <cell r="F23" t="str">
            <v>埋込下面開放</v>
          </cell>
        </row>
        <row r="24">
          <cell r="D24" t="str">
            <v>廊下</v>
          </cell>
          <cell r="E24">
            <v>200</v>
          </cell>
          <cell r="F24" t="str">
            <v>ﾀﾞｳﾝﾗｲﾄ</v>
          </cell>
        </row>
        <row r="25">
          <cell r="D25" t="str">
            <v>書庫、茶室</v>
          </cell>
          <cell r="E25">
            <v>300</v>
          </cell>
          <cell r="F25" t="str">
            <v>埋込下面開放</v>
          </cell>
        </row>
        <row r="26">
          <cell r="D26" t="str">
            <v>便所</v>
          </cell>
          <cell r="E26">
            <v>300</v>
          </cell>
          <cell r="F26" t="str">
            <v>埋込下面開放</v>
          </cell>
        </row>
        <row r="27">
          <cell r="D27" t="str">
            <v>応接室１</v>
          </cell>
          <cell r="E27">
            <v>600</v>
          </cell>
          <cell r="F27" t="str">
            <v>埋込下面開放</v>
          </cell>
        </row>
        <row r="28">
          <cell r="D28" t="str">
            <v>応接室２</v>
          </cell>
          <cell r="E28">
            <v>600</v>
          </cell>
          <cell r="F28" t="str">
            <v>埋込下面開放</v>
          </cell>
        </row>
        <row r="29">
          <cell r="D29" t="str">
            <v>応接室３</v>
          </cell>
          <cell r="E29">
            <v>600</v>
          </cell>
          <cell r="F29" t="str">
            <v>埋込下面開放</v>
          </cell>
        </row>
        <row r="30">
          <cell r="F30" t="str">
            <v/>
          </cell>
        </row>
        <row r="31">
          <cell r="D31" t="str">
            <v>ＥＶ機械室</v>
          </cell>
          <cell r="E31">
            <v>300</v>
          </cell>
          <cell r="F31" t="str">
            <v>逆富士型</v>
          </cell>
        </row>
      </sheetData>
      <sheetData sheetId="2"/>
      <sheetData sheetId="3"/>
      <sheetData sheetId="4"/>
      <sheetData sheetId="5"/>
      <sheetData sheetId="6"/>
      <sheetData sheetId="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_summary"/>
      <sheetName val="iso-forms"/>
      <sheetName val="purpose&amp;input"/>
      <sheetName val="Sheet1"/>
      <sheetName val="CALC. PER IEEE-1115 "/>
      <sheetName val="Load duty cycle"/>
      <sheetName val="110kV"/>
      <sheetName val="CPP"/>
      <sheetName val="Sheet2"/>
      <sheetName val="Annexure-11"/>
      <sheetName val="Calc-Float 1"/>
      <sheetName val="Calc-boost 1"/>
      <sheetName val="Annexure-3 1"/>
      <sheetName val="Timeshee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beam-reinft"/>
      <sheetName val="Civil Works"/>
      <sheetName val="total -BOQ"/>
      <sheetName val="DETAILED  BOQ"/>
      <sheetName val="電気設備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ing Form"/>
      <sheetName val="Headings"/>
      <sheetName val="Beam at Ground flr lvl(Steel)"/>
      <sheetName val="analysis"/>
      <sheetName val="EST-CIVIL"/>
      <sheetName val="INDIGINEOUS ITEMS "/>
      <sheetName val="Timesheet"/>
      <sheetName val="beam-reinft"/>
      <sheetName val="A-General"/>
      <sheetName val="PROG_DATA"/>
      <sheetName val="BOQ"/>
      <sheetName val="Detail"/>
      <sheetName val="HEAD"/>
      <sheetName val="CFForecast detail"/>
      <sheetName val="재1"/>
      <sheetName val="Report"/>
      <sheetName val="Design"/>
      <sheetName val="Cal"/>
      <sheetName val="Data"/>
      <sheetName val="Voucher"/>
      <sheetName val="Break up Sheet"/>
      <sheetName val="fco"/>
      <sheetName val="Set"/>
      <sheetName val="Site Dev BOQ"/>
      <sheetName val="BLOCK-A (MEA.SHEET)"/>
      <sheetName val="RA-markate"/>
      <sheetName val="RA_markate"/>
      <sheetName val="meas-wp"/>
      <sheetName val="Shuttering costing-Annex-IV"/>
    </sheetNames>
    <sheetDataSet>
      <sheetData sheetId="0"/>
      <sheetData sheetId="1">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ing Form"/>
      <sheetName val="Headings"/>
      <sheetName val="Beam at Ground flr lvl(Steel)"/>
      <sheetName val="analysis"/>
      <sheetName val="EST-CIVIL"/>
      <sheetName val="INDIGINEOUS ITEMS "/>
      <sheetName val="Timesheet"/>
      <sheetName val="beam-reinft"/>
      <sheetName val="A-General"/>
      <sheetName val="PROG_DATA"/>
      <sheetName val="BOQ"/>
      <sheetName val="Detail"/>
      <sheetName val="HEAD"/>
      <sheetName val="CFForecast detail"/>
      <sheetName val="재1"/>
      <sheetName val="Report"/>
      <sheetName val="Design"/>
      <sheetName val="Cal"/>
      <sheetName val="Data"/>
      <sheetName val="Voucher"/>
      <sheetName val="Break up Sheet"/>
      <sheetName val="fco"/>
      <sheetName val="Set"/>
      <sheetName val="Site Dev BOQ"/>
      <sheetName val="BLOCK-A (MEA.SHEET)"/>
      <sheetName val="RA-markate"/>
      <sheetName val="RA_markate"/>
      <sheetName val="meas-wp"/>
      <sheetName val="Shuttering costing-Annex-IV"/>
    </sheetNames>
    <sheetDataSet>
      <sheetData sheetId="0"/>
      <sheetData sheetId="1">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heetName val="Summary"/>
      <sheetName val="LT Panel Summary"/>
      <sheetName val="Cos"/>
      <sheetName val="RISING MAINS"/>
      <sheetName val="LIGHT FIXTURE"/>
      <sheetName val="DB"/>
      <sheetName val="cab-Al"/>
      <sheetName val="CAB-Cu"/>
      <sheetName val="PT_WIRING &amp; raceway"/>
      <sheetName val="ITC"/>
      <sheetName val="LAYING OF CABLE"/>
      <sheetName val="cable termination"/>
      <sheetName val="EXTERNAL &amp; HDPE Pipe"/>
      <sheetName val="cable tray"/>
      <sheetName val="LIGHTINING"/>
      <sheetName val="labour rates"/>
      <sheetName val="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v>293.02999999999997</v>
          </cell>
        </row>
        <row r="3">
          <cell r="C3">
            <v>247.95</v>
          </cell>
        </row>
        <row r="4">
          <cell r="C4">
            <v>209.63</v>
          </cell>
        </row>
        <row r="5">
          <cell r="C5">
            <v>209.63</v>
          </cell>
        </row>
        <row r="7">
          <cell r="C7">
            <v>293.02999999999997</v>
          </cell>
        </row>
      </sheetData>
      <sheetData sheetId="17"/>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 val="Construction"/>
      <sheetName val="Model"/>
      <sheetName val="CONSTRUCTION COMPONENT"/>
      <sheetName val="월선수금"/>
      <sheetName val="Set"/>
      <sheetName val="Vehicles"/>
      <sheetName val="Headings"/>
      <sheetName val="labour rates"/>
      <sheetName val="Beam at Ground flr lvl(Steel)"/>
      <sheetName val="WORKING boq"/>
      <sheetName val="Scope_Notes"/>
      <sheetName val="Summary_Data"/>
      <sheetName val="Scope_Notes1"/>
      <sheetName val="Summary_Data1"/>
      <sheetName val="IBD"/>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预算"/>
      <sheetName val="材价"/>
      <sheetName val="管件价"/>
      <sheetName val="管面积"/>
      <sheetName val="保及壳面积"/>
      <sheetName val="焊条粉"/>
      <sheetName val="付材系数"/>
      <sheetName val="Sheet3"/>
      <sheetName val="Construction"/>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NPV"/>
    </sheetNames>
    <sheetDataSet>
      <sheetData sheetId="0" refreshError="1"/>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NPV"/>
    </sheetNames>
    <sheetDataSet>
      <sheetData sheetId="0" refreshError="1"/>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GM &amp; TA"/>
      <sheetName val="Micro"/>
      <sheetName val="Macro"/>
      <sheetName val="Scaff-Rose"/>
      <sheetName val="TBAL9697 -group wise  sdpl"/>
      <sheetName val="PCS"/>
      <sheetName val="Estimate"/>
      <sheetName val="HPL"/>
      <sheetName val="Cost summary"/>
      <sheetName val="Headings"/>
      <sheetName val="beam-reinft"/>
      <sheetName val="Break up Sheet"/>
      <sheetName val="Rate analysis"/>
      <sheetName val="Fill this out first..."/>
      <sheetName val="Timesheet"/>
      <sheetName val="X rate"/>
      <sheetName val="월선수금"/>
      <sheetName val="LIST OF MAKES"/>
      <sheetName val="PANEL ANNEXURE"/>
      <sheetName val="INPUT SHEET"/>
      <sheetName val="RES-PLANNING"/>
      <sheetName val="FACTOR"/>
      <sheetName val="Material "/>
      <sheetName val="Labour &amp; Plant"/>
      <sheetName val="Voucher"/>
      <sheetName val="Balustrade"/>
      <sheetName val="Data"/>
      <sheetName val="Master Sheet"/>
      <sheetName val="Site Dev BOQ"/>
      <sheetName val="Sheet2"/>
      <sheetName val="Sheet1"/>
      <sheetName val="Indices"/>
      <sheetName val="96수출"/>
      <sheetName val="Lead"/>
      <sheetName val="dBase"/>
      <sheetName val="Macro1"/>
      <sheetName val="Staff Acco."/>
      <sheetName val="Template-Design Devt Estimate"/>
      <sheetName val="Conc"/>
      <sheetName val="BOQ"/>
      <sheetName val="E150-4"/>
      <sheetName val="PRECAST lightconc-II"/>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Testing"/>
      <sheetName val="Masters"/>
      <sheetName val="Fin"/>
      <sheetName val="Area"/>
      <sheetName val="Intro"/>
      <sheetName val="final estimate"/>
      <sheetName val="预算"/>
      <sheetName val="Codes"/>
      <sheetName val="Project Budget Worksheet"/>
      <sheetName val="Base data Security Procedures"/>
      <sheetName val="horizontal"/>
      <sheetName val="RMZ Summary"/>
      <sheetName val="Fin. Assumpt. - Sensitivities"/>
      <sheetName val="I-CO"/>
      <sheetName val="loadcal"/>
      <sheetName val="Misc.Liq"/>
      <sheetName val="GF Columns"/>
      <sheetName val="IO LIST"/>
      <sheetName val="PUMP"/>
      <sheetName val="AutoOpen Stub Data"/>
      <sheetName val="Guidelines"/>
      <sheetName val="Results"/>
      <sheetName val="P&amp;L"/>
      <sheetName val="Invoice"/>
      <sheetName val="Working"/>
      <sheetName val="Phase 1"/>
      <sheetName val="Phase 2"/>
      <sheetName val="Pay_Sep06"/>
      <sheetName val="Pay Rec"/>
      <sheetName val="Other Inc"/>
      <sheetName val="F&amp;B"/>
      <sheetName val="Admin"/>
      <sheetName val="Room Rev"/>
      <sheetName val="SMS Format"/>
      <sheetName val="S 2"/>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NPV"/>
      <sheetName val="Construction"/>
      <sheetName val="GreenSheet"/>
      <sheetName val="07016, Master List-Major Minor"/>
      <sheetName val="HEAD"/>
      <sheetName val="Basic Rates"/>
      <sheetName val="Summary year Plan"/>
      <sheetName val="ABB"/>
      <sheetName val="introduction"/>
      <sheetName val="MASTER_RATE ANALYSIS"/>
      <sheetName val="Build-up"/>
      <sheetName val="Factors"/>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INDIGINEOUS ITEMS "/>
      <sheetName val="FORM7"/>
      <sheetName val="Extra Item"/>
      <sheetName val="Database"/>
      <sheetName val="SCHEDULE"/>
      <sheetName val="schedule nos"/>
      <sheetName val=" B3"/>
      <sheetName val=" B1"/>
      <sheetName val="LOM_MOD"/>
      <sheetName val="Variables"/>
      <sheetName val="3cd Annexure"/>
      <sheetName val="sept-plan"/>
      <sheetName val="Civil Boq"/>
      <sheetName val="os liabilities analysis"/>
      <sheetName val="#REF"/>
      <sheetName val="Maint"/>
      <sheetName val="Kitchen"/>
      <sheetName val="Housek"/>
      <sheetName val="Intaccrual"/>
      <sheetName val="SBU"/>
      <sheetName val="tdint"/>
      <sheetName val="Sump_cal"/>
      <sheetName val="Risk &amp; Opportunities"/>
      <sheetName val="Wordsdata"/>
      <sheetName val="item"/>
      <sheetName val="PROG_DATA"/>
      <sheetName val="Assumption Inputs"/>
      <sheetName val="Traffic"/>
      <sheetName val="Area St"/>
      <sheetName val="Cont"/>
      <sheetName val="Reference Information"/>
      <sheetName val="Employee List"/>
      <sheetName val="Sales Office"/>
      <sheetName val="협조전"/>
      <sheetName val="Sheet14"/>
      <sheetName val="Sheet15"/>
      <sheetName val="labour coeff"/>
      <sheetName val="Detail"/>
      <sheetName val="COST"/>
      <sheetName val="HVAC1"/>
      <sheetName val="SECURITY 1"/>
      <sheetName val="Vehicles"/>
      <sheetName val="sqn_ldr_3 Unit_2_"/>
      <sheetName val="Cal"/>
      <sheetName val="Master"/>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HPL"/>
      <sheetName val="factors"/>
      <sheetName val="Indices"/>
      <sheetName val="Material "/>
      <sheetName val="Labour &amp; Plant"/>
      <sheetName val="LIST OF MAKES"/>
      <sheetName val="INPUT SHEET"/>
      <sheetName val="RES-PLANNING"/>
      <sheetName val="Extra Item"/>
      <sheetName val="Pay_Sep06"/>
      <sheetName val="F1a-Pile"/>
      <sheetName val="Site Dev BOQ"/>
      <sheetName val="TBAL9697 -group wise  sdpl"/>
      <sheetName val="Project Budget Worksheet"/>
      <sheetName val="Voucher"/>
      <sheetName val="Lead"/>
      <sheetName val="Wordsdata"/>
      <sheetName val="item"/>
      <sheetName val="beam-reinft"/>
      <sheetName val="water prop."/>
      <sheetName val="Civil Works"/>
      <sheetName val="Detail"/>
      <sheetName val="Data"/>
      <sheetName val="strand"/>
      <sheetName val="loadcal"/>
      <sheetName val="GBW"/>
      <sheetName val="Data sheet"/>
      <sheetName val="Headings"/>
      <sheetName val="Intro"/>
      <sheetName val="horizontal"/>
      <sheetName val="Assumptions"/>
      <sheetName val="Fill this out first..."/>
      <sheetName val="CFForecast detail"/>
      <sheetName val="Sens"/>
      <sheetName val="Summary"/>
      <sheetName val="BASIS -DEC 08"/>
      <sheetName val="INDIGINEOUS ITEMS "/>
      <sheetName val="预算"/>
      <sheetName val="Design"/>
      <sheetName val="PHE"/>
      <sheetName val="Estimate"/>
      <sheetName val="master"/>
    </sheetNames>
    <sheetDataSet>
      <sheetData sheetId="0">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Wordsdata"/>
      <sheetName val="item"/>
      <sheetName val="IO LIST"/>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Choices: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書"/>
      <sheetName val="電気設備表"/>
      <sheetName val="ﾒｰｶｰﾘｽﾄ"/>
      <sheetName val="建築依頼事項"/>
      <sheetName val="別途工事"/>
      <sheetName val="030710"/>
      <sheetName val="water prop."/>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controllers"/>
      <sheetName val="graph"/>
      <sheetName val="Summary US$"/>
      <sheetName val="Summary Local $"/>
      <sheetName val="Allocation"/>
      <sheetName val="listing"/>
      <sheetName val="S01"/>
      <sheetName val="S02"/>
      <sheetName val="S03"/>
      <sheetName val="S04"/>
      <sheetName val="S05"/>
      <sheetName val="S06"/>
      <sheetName val="S07"/>
      <sheetName val="S08"/>
      <sheetName val="S0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32"/>
      <sheetName val="S33"/>
      <sheetName val="S34"/>
      <sheetName val="S35"/>
      <sheetName val="S36"/>
      <sheetName val="S37"/>
      <sheetName val="S38"/>
      <sheetName val="S39"/>
      <sheetName val="S40"/>
      <sheetName val="S41"/>
      <sheetName val="S42"/>
      <sheetName val="S43"/>
      <sheetName val="S44"/>
      <sheetName val="S45"/>
      <sheetName val="S46"/>
      <sheetName val="S47"/>
      <sheetName val="S48"/>
      <sheetName val="S49"/>
      <sheetName val="S50"/>
      <sheetName val="S51"/>
      <sheetName val="S52"/>
      <sheetName val="S53"/>
      <sheetName val="S54"/>
      <sheetName val="S55"/>
      <sheetName val="S56"/>
      <sheetName val="S57"/>
      <sheetName val="S58"/>
      <sheetName val="S59"/>
      <sheetName val="S60"/>
      <sheetName val="S62"/>
      <sheetName val="S63"/>
      <sheetName val="S64"/>
      <sheetName val="Project Budget Worksheet"/>
      <sheetName val="Quick Reference Guide"/>
      <sheetName val="Construction"/>
      <sheetName val="030625_GKC Bluebook (AC)"/>
      <sheetName val="Pay_Sep06"/>
      <sheetName val="INPUT SHEET"/>
      <sheetName val="RES-PLANNING"/>
      <sheetName val="Lead"/>
      <sheetName val="IO LIST"/>
      <sheetName val="Builtup Area"/>
      <sheetName val="analysis"/>
      <sheetName val="oresreqsum"/>
      <sheetName val="CFForecast detail"/>
      <sheetName val="Extra Item"/>
      <sheetName val="FORM7"/>
      <sheetName val="Mechanical"/>
      <sheetName val="Data"/>
      <sheetName val="Fill this out first..."/>
      <sheetName val="DEPTH CHART (ORR) L.S."/>
      <sheetName val="TBAL9697 -group wise  sdpl"/>
      <sheetName val="Material "/>
      <sheetName val="Labour &amp; Plant"/>
      <sheetName val="Fin Sum"/>
      <sheetName val="Voucher"/>
      <sheetName val="Basement Budget"/>
      <sheetName val="dBase"/>
      <sheetName val="Database"/>
      <sheetName val="SCHEDULE"/>
      <sheetName val="schedule nos"/>
      <sheetName val="Design"/>
      <sheetName val="Publicbuilding"/>
      <sheetName val="SALIENT"/>
      <sheetName val="Break up Sheet"/>
      <sheetName val="Detail"/>
      <sheetName val="Headings"/>
      <sheetName val="Block A - BOQ"/>
      <sheetName val="Non-Factory"/>
      <sheetName val="BASIS -DEC 08"/>
      <sheetName val="Rate Analysis"/>
      <sheetName val="loadcal"/>
      <sheetName val="GBW"/>
      <sheetName val="BOQ-Part1"/>
      <sheetName val="MPR_PA_1"/>
      <sheetName val="ABP inputs"/>
      <sheetName val="Synergy Sales Budget"/>
      <sheetName val="Fin. Assumpt. - Sensitivities"/>
      <sheetName val="Estimate"/>
      <sheetName val="Meas.-Hotel Part"/>
      <sheetName val="07016, Master List-Major Minor"/>
      <sheetName val="Discount &amp; Margin"/>
      <sheetName val="NPV"/>
      <sheetName val="Basic Rates"/>
      <sheetName val="PS1"/>
      <sheetName val="Loads"/>
      <sheetName val="WORK TABLE"/>
      <sheetName val="Data sheet"/>
      <sheetName val="maing1"/>
      <sheetName val="Cashflow projection"/>
      <sheetName val="3. Elemental Summary"/>
      <sheetName val="12a. CFTable"/>
      <sheetName val="1-Internal electrical"/>
      <sheetName val="Cost Index"/>
      <sheetName val="X rate"/>
      <sheetName val="Material"/>
      <sheetName val="Summary_US$"/>
      <sheetName val="Summary_Local_$"/>
      <sheetName val="Project_Budget_Worksheet"/>
      <sheetName val="Quick_Reference_Guide"/>
      <sheetName val="CFForecast_detail"/>
      <sheetName val="3__Elemental_Summary"/>
      <sheetName val="12a__CFTable"/>
      <sheetName val="sept-plan"/>
      <sheetName val="Civil Boq"/>
      <sheetName val="電気設備表"/>
      <sheetName val="Site Dev BOQ"/>
      <sheetName val="BOQ_Direct_selling cost"/>
      <sheetName val="Intro"/>
      <sheetName val="PLAN_FEB97"/>
      <sheetName val="labour coeff"/>
      <sheetName val="p&amp;m"/>
      <sheetName val="Title"/>
      <sheetName val="conc-foot-gradeslab"/>
      <sheetName val="gen"/>
      <sheetName val="#REF"/>
      <sheetName val="Sheet1"/>
      <sheetName val="Legal Risk Analysis"/>
      <sheetName val="Codes"/>
      <sheetName val="Assumptions"/>
      <sheetName val="A"/>
      <sheetName val="Assumption"/>
      <sheetName val="RCC,Ret. Wall"/>
      <sheetName val="Analy"/>
      <sheetName val="Column steel"/>
      <sheetName val="Costing"/>
      <sheetName val="Set"/>
    </sheetNames>
    <sheetDataSet>
      <sheetData sheetId="0">
        <row r="1">
          <cell r="A1" t="str">
            <v>MORGAN STANLEY DEAN WITTER</v>
          </cell>
        </row>
      </sheetData>
      <sheetData sheetId="1">
        <row r="1">
          <cell r="A1" t="str">
            <v>MORGAN STANLEY DEAN WITTER</v>
          </cell>
        </row>
      </sheetData>
      <sheetData sheetId="2">
        <row r="1">
          <cell r="A1" t="str">
            <v>MORGAN STANLEY DEAN WITTER</v>
          </cell>
        </row>
      </sheetData>
      <sheetData sheetId="3">
        <row r="1">
          <cell r="A1" t="str">
            <v>MORGAN STANLEY DEAN WITTER</v>
          </cell>
        </row>
      </sheetData>
      <sheetData sheetId="4">
        <row r="1">
          <cell r="A1" t="str">
            <v>MORGAN STANLEY DEAN WITTER</v>
          </cell>
        </row>
      </sheetData>
      <sheetData sheetId="5">
        <row r="1">
          <cell r="A1" t="str">
            <v>MORGAN STANLEY DEAN WITTER</v>
          </cell>
        </row>
      </sheetData>
      <sheetData sheetId="6">
        <row r="1">
          <cell r="A1" t="str">
            <v>MORGAN STANLEY DEAN WITTER</v>
          </cell>
        </row>
      </sheetData>
      <sheetData sheetId="7">
        <row r="1">
          <cell r="A1" t="str">
            <v>MORGAN STANLEY DEAN WITTER</v>
          </cell>
        </row>
      </sheetData>
      <sheetData sheetId="8">
        <row r="1">
          <cell r="A1" t="str">
            <v>MORGAN STANLEY DEAN WITTER</v>
          </cell>
        </row>
      </sheetData>
      <sheetData sheetId="9">
        <row r="1">
          <cell r="A1" t="str">
            <v>MORGAN STANLEY DEAN WITTER</v>
          </cell>
        </row>
      </sheetData>
      <sheetData sheetId="10">
        <row r="1">
          <cell r="A1" t="str">
            <v>MORGAN STANLEY DEAN WITTER</v>
          </cell>
        </row>
      </sheetData>
      <sheetData sheetId="11">
        <row r="1">
          <cell r="A1" t="str">
            <v>MORGAN STANLEY DEAN WITTER</v>
          </cell>
        </row>
      </sheetData>
      <sheetData sheetId="12">
        <row r="1">
          <cell r="A1" t="str">
            <v>MORGAN STANLEY DEAN WITTER</v>
          </cell>
        </row>
      </sheetData>
      <sheetData sheetId="13">
        <row r="1">
          <cell r="A1" t="str">
            <v>MORGAN STANLEY DEAN WITTER</v>
          </cell>
        </row>
      </sheetData>
      <sheetData sheetId="14">
        <row r="1">
          <cell r="A1" t="str">
            <v>MORGAN STANLEY DEAN WITTER</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A1" t="str">
            <v>MORGAN STANLEY DEAN WITTER</v>
          </cell>
        </row>
      </sheetData>
      <sheetData sheetId="60">
        <row r="1">
          <cell r="A1" t="str">
            <v>MORGAN STANLEY DEAN WITTER</v>
          </cell>
        </row>
      </sheetData>
      <sheetData sheetId="61">
        <row r="1">
          <cell r="A1" t="str">
            <v>MORGAN STANLEY DEAN WITTER</v>
          </cell>
        </row>
      </sheetData>
      <sheetData sheetId="62">
        <row r="1">
          <cell r="A1" t="str">
            <v>MORGAN STANLEY DEAN WITTER</v>
          </cell>
        </row>
      </sheetData>
      <sheetData sheetId="63">
        <row r="1">
          <cell r="A1" t="str">
            <v>MORGAN STANLEY DEAN WITTER</v>
          </cell>
        </row>
      </sheetData>
      <sheetData sheetId="64">
        <row r="1">
          <cell r="A1" t="str">
            <v>MORGAN STANLEY DEAN WITTER</v>
          </cell>
        </row>
      </sheetData>
      <sheetData sheetId="65">
        <row r="1">
          <cell r="A1" t="str">
            <v>MORGAN STANLEY DEAN WITTER</v>
          </cell>
        </row>
      </sheetData>
      <sheetData sheetId="66">
        <row r="1">
          <cell r="A1" t="str">
            <v>MORGAN STANLEY DEAN WITTER</v>
          </cell>
        </row>
      </sheetData>
      <sheetData sheetId="67">
        <row r="1">
          <cell r="A1" t="str">
            <v>MORGAN STANLEY DEAN WITTER</v>
          </cell>
        </row>
      </sheetData>
      <sheetData sheetId="68">
        <row r="1">
          <cell r="A1" t="str">
            <v>MORGAN STANLEY DEAN WITTER</v>
          </cell>
        </row>
      </sheetData>
      <sheetData sheetId="69">
        <row r="1">
          <cell r="A1" t="str">
            <v>MORGAN STANLEY DEAN WITTER</v>
          </cell>
        </row>
      </sheetData>
      <sheetData sheetId="70">
        <row r="1">
          <cell r="A1" t="str">
            <v>MORGAN STANLEY DEAN WITTER</v>
          </cell>
        </row>
      </sheetData>
      <sheetData sheetId="71">
        <row r="1">
          <cell r="A1" t="str">
            <v>MORGAN STANLEY DEAN WITTER</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ow r="1">
          <cell r="A1" t="str">
            <v>MORGAN STANLEY DEAN WITTER</v>
          </cell>
        </row>
      </sheetData>
      <sheetData sheetId="135">
        <row r="1">
          <cell r="A1" t="str">
            <v>MORGAN STANLEY DEAN WITTER</v>
          </cell>
        </row>
      </sheetData>
      <sheetData sheetId="136">
        <row r="1">
          <cell r="A1" t="str">
            <v>MORGAN STANLEY DEAN WITTER</v>
          </cell>
        </row>
      </sheetData>
      <sheetData sheetId="137">
        <row r="1">
          <cell r="A1" t="str">
            <v>MORGAN STANLEY DEAN WITTER</v>
          </cell>
        </row>
      </sheetData>
      <sheetData sheetId="138">
        <row r="1">
          <cell r="A1" t="str">
            <v>MORGAN STANLEY DEAN WITTER</v>
          </cell>
        </row>
      </sheetData>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ite fab&amp;ernstr"/>
      <sheetName val="Set"/>
      <sheetName val="Vehicles"/>
      <sheetName val="except wiring"/>
      <sheetName val="DETAILED  BOQ"/>
      <sheetName val="Wordsdata"/>
      <sheetName val="item"/>
      <sheetName val="beam-reinft"/>
      <sheetName val="Data sheet"/>
      <sheetName val="Fin. Assumpt. - Sensitivities"/>
      <sheetName val="Construction"/>
      <sheetName val="COLUMN"/>
      <sheetName val="Material&amp;equipment"/>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7"/>
      <sheetName val="IO LIST"/>
      <sheetName val="Material Rates"/>
      <sheetName val="analysis"/>
      <sheetName val="GBW"/>
      <sheetName val="Basement Budget"/>
      <sheetName val="NPV"/>
      <sheetName val="DETAILED  BOQ"/>
      <sheetName val="월선수금"/>
      <sheetName val="Construction"/>
      <sheetName val="BOQ (2)"/>
      <sheetName val="Fill this out first..."/>
      <sheetName val="Site Dev BOQ"/>
      <sheetName val="Headings"/>
      <sheetName val="labour coeff"/>
      <sheetName val="water prop."/>
      <sheetName val="Material&amp;equipment"/>
      <sheetName val="office"/>
      <sheetName val="Costing"/>
      <sheetName val="water prop_"/>
      <sheetName val="p&amp;m"/>
      <sheetName val="RCC,Ret. Wall"/>
      <sheetName val="BOQ_Direct_selling cost"/>
      <sheetName val="VCH-SLC"/>
      <sheetName val="Sheet3"/>
      <sheetName val="Supplier"/>
      <sheetName val="Estimation"/>
      <sheetName val="Labour productivity"/>
      <sheetName val="Summary"/>
      <sheetName val="Vehicles"/>
      <sheetName val="Data sheet"/>
      <sheetName val="Lists"/>
      <sheetName val="Wordsdata"/>
      <sheetName val="item"/>
      <sheetName val="FORM6&amp;7"/>
      <sheetName val="HEAD"/>
      <sheetName val="07016, Master List-Major Minor"/>
      <sheetName val="Index"/>
      <sheetName val="AREAS"/>
      <sheetName val="INPUT SHEET"/>
      <sheetName val="RES-PLANNING"/>
      <sheetName val="Data"/>
      <sheetName val="final abstract"/>
      <sheetName val="boq"/>
      <sheetName val="A"/>
      <sheetName val="PCS"/>
      <sheetName val="LOM_MOD"/>
      <sheetName val="電気設備表"/>
      <sheetName val="X rate"/>
      <sheetName val="Elect."/>
      <sheetName val="Basic Rates"/>
      <sheetName val="Variables"/>
      <sheetName val="FORM6"/>
      <sheetName val="FORM 6"/>
      <sheetName val="HPL"/>
      <sheetName val="factors"/>
      <sheetName val="Cost summary"/>
      <sheetName val="LIST OF MAKES"/>
      <sheetName val="Cable-data"/>
      <sheetName val="Civil Works"/>
      <sheetName val="MG"/>
      <sheetName val="SOR"/>
      <sheetName val="PRECAST lightconc-II"/>
      <sheetName val="3cd Annexure"/>
      <sheetName val="except wiring"/>
      <sheetName val="Design"/>
      <sheetName val="Sheet1"/>
      <sheetName val="#REF"/>
      <sheetName val="Staff Acco."/>
      <sheetName val="IDCCALHYD-GOO"/>
      <sheetName val="Macro1"/>
      <sheetName val="Input"/>
      <sheetName val="RA-markate"/>
      <sheetName val="INDIGINEOUS ITEMS "/>
      <sheetName val="Sheet2"/>
      <sheetName val="Database"/>
      <sheetName val="SCHEDULE"/>
      <sheetName val="schedule nos"/>
      <sheetName val="Build-up"/>
      <sheetName val="Project Budget Worksheet"/>
      <sheetName val="Cul_detail"/>
      <sheetName val="STAFFSCHED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Cost"/>
      <sheetName val="BOM"/>
      <sheetName val="Costing"/>
      <sheetName val="Price Schedule"/>
      <sheetName val="FORM7"/>
    </sheetNames>
    <sheetDataSet>
      <sheetData sheetId="0"/>
      <sheetData sheetId="1"/>
      <sheetData sheetId="2" refreshError="1">
        <row r="45">
          <cell r="F45">
            <v>3580</v>
          </cell>
          <cell r="H45">
            <v>1630</v>
          </cell>
        </row>
      </sheetData>
      <sheetData sheetId="3"/>
      <sheetData sheetId="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 Panel Summary"/>
      <sheetName val="Cos"/>
      <sheetName val="RISING MAINS"/>
      <sheetName val="DB"/>
      <sheetName val="EST"/>
      <sheetName val="ITC"/>
      <sheetName val="LAYING OF CABLE"/>
      <sheetName val="cable termination"/>
      <sheetName val="PT_WIRING &amp; raceway"/>
      <sheetName val="cable tray"/>
      <sheetName val="Summary"/>
      <sheetName val="labour rates"/>
      <sheetName val="LIGHTINING"/>
      <sheetName val="CAB-Cu"/>
      <sheetName val="cab-Al"/>
      <sheetName val="EXTERNAL &amp; HDPE Pipe"/>
      <sheetName val="LIGHT FIXTURE"/>
      <sheetName val="Lift"/>
      <sheetName val="UPS"/>
      <sheetName val="Costing"/>
      <sheetName val="LT-PANEL"/>
      <sheetName val="BOQ (2)"/>
    </sheetNames>
    <sheetDataSet>
      <sheetData sheetId="0"/>
      <sheetData sheetId="1"/>
      <sheetData sheetId="2"/>
      <sheetData sheetId="3"/>
      <sheetData sheetId="4"/>
      <sheetData sheetId="5"/>
      <sheetData sheetId="6"/>
      <sheetData sheetId="7"/>
      <sheetData sheetId="8"/>
      <sheetData sheetId="9"/>
      <sheetData sheetId="10"/>
      <sheetData sheetId="11">
        <row r="2">
          <cell r="C2">
            <v>293.02999999999997</v>
          </cell>
        </row>
        <row r="5">
          <cell r="C5">
            <v>209.63</v>
          </cell>
        </row>
        <row r="6">
          <cell r="C6">
            <v>247.95</v>
          </cell>
        </row>
      </sheetData>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Rollup"/>
      <sheetName val="Construction"/>
      <sheetName val="NPV"/>
      <sheetName val="Design"/>
      <sheetName val="Headings"/>
      <sheetName val="labour rates"/>
      <sheetName val="Beam at Ground flr lvl(Steel)"/>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IO LIST"/>
      <sheetName val="Design"/>
      <sheetName val="#REF"/>
      <sheetName val="Basement Budget"/>
      <sheetName val="PROG_DATA"/>
      <sheetName val="RES-PLANNING"/>
      <sheetName val="Fill this out first..."/>
      <sheetName val="labour coeff"/>
      <sheetName val="Sheet2"/>
      <sheetName val="Intro"/>
      <sheetName val="Extra Item"/>
      <sheetName val="Database"/>
      <sheetName val="SCHEDULE"/>
      <sheetName val="schedule nos"/>
      <sheetName val="Pay_Sep06"/>
      <sheetName val="INPUT SHEET"/>
      <sheetName val="Site Dev BOQ"/>
      <sheetName val="Voucher"/>
      <sheetName val="horizontal"/>
      <sheetName val="Financials"/>
      <sheetName val="Cash Flow Working"/>
      <sheetName val="loadcal"/>
      <sheetName val="Publicbuilding"/>
      <sheetName val="Break up Sheet"/>
      <sheetName val="Headings"/>
      <sheetName val="Costing"/>
      <sheetName val="BASIS -DEC 08"/>
      <sheetName val="leads"/>
      <sheetName val="Assumptions"/>
      <sheetName val="Labour"/>
      <sheetName val="Material"/>
      <sheetName val="Plant &amp;  Machinery"/>
      <sheetName val="Cover sheet"/>
      <sheetName val="Main-Material"/>
      <sheetName val="CFForecast detail"/>
      <sheetName val="Data sheet"/>
      <sheetName val="analysis"/>
      <sheetName val="Estimate"/>
      <sheetName val="Material "/>
      <sheetName val="Labour &amp; Plant"/>
      <sheetName val="SALIENT"/>
      <sheetName val="Name List"/>
      <sheetName val="LIST OF MAKES"/>
      <sheetName val="FORM7"/>
      <sheetName val="Project Budget Worksheet"/>
      <sheetName val="NZB Datas"/>
      <sheetName val="Detail"/>
      <sheetName val="Cost summary"/>
      <sheetName val="Timesheet"/>
      <sheetName val="Non-Factory"/>
      <sheetName val="ABP inputs"/>
      <sheetName val="Synergy Sales Budget"/>
      <sheetName val="EMC"/>
      <sheetName val="PCS DATA"/>
      <sheetName val="NT LBH"/>
      <sheetName val="RCC,Ret. Wall"/>
      <sheetName val="Column steel"/>
      <sheetName val="電気設備表"/>
      <sheetName val="PLAN_FEB97"/>
      <sheetName val="lookup"/>
      <sheetName val="Dimensions"/>
      <sheetName val="NSR_E"/>
      <sheetName val="TOT_COST"/>
      <sheetName val="L.L Rates"/>
      <sheetName val="Sheet5"/>
    </sheetNames>
    <sheetDataSet>
      <sheetData sheetId="0" refreshError="1">
        <row r="6">
          <cell r="P6">
            <v>2626</v>
          </cell>
        </row>
        <row r="7">
          <cell r="P7">
            <v>2800</v>
          </cell>
        </row>
        <row r="8">
          <cell r="P8">
            <v>193.98</v>
          </cell>
        </row>
        <row r="22">
          <cell r="P22">
            <v>836.68499999999995</v>
          </cell>
        </row>
        <row r="23">
          <cell r="P23">
            <v>571.68499999999995</v>
          </cell>
        </row>
        <row r="31">
          <cell r="P31">
            <v>171.57999999999998</v>
          </cell>
        </row>
        <row r="32">
          <cell r="P32">
            <v>29500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BOQ"/>
      <sheetName val="BOQ_CHK_DA"/>
      <sheetName val="REV-EST"/>
      <sheetName val="EST-SER"/>
      <sheetName val="RA-MKT"/>
      <sheetName val="RA-MKT-REV"/>
      <sheetName val="RA-CPWD"/>
      <sheetName val="RA-CPWD-REV"/>
      <sheetName val="BOQ"/>
      <sheetName val="Meas.-FIN"/>
      <sheetName val="Meas.-STRUCT"/>
      <sheetName val="PILING-11.12.07"/>
      <sheetName val="SUB-STRUCT-11.12.07"/>
      <sheetName val="SUPER-STRUCT-11.12.07"/>
      <sheetName val="ESTIMATE"/>
      <sheetName val="Builtup Area"/>
      <sheetName val="Assumptions"/>
      <sheetName val="PLAN_FEB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BOQ"/>
      <sheetName val="BOQ_CHK_DA"/>
      <sheetName val="REV-EST"/>
      <sheetName val="EST-SER"/>
      <sheetName val="RA-MKT"/>
      <sheetName val="RA-MKT-REV"/>
      <sheetName val="RA-CPWD"/>
      <sheetName val="RA-CPWD-REV"/>
      <sheetName val="BOQ"/>
      <sheetName val="Meas.-FIN"/>
      <sheetName val="Meas.-STRUCT"/>
      <sheetName val="PILING-11.12.07"/>
      <sheetName val="SUB-STRUCT-11.12.07"/>
      <sheetName val="SUPER-STRUCT-11.12.07"/>
      <sheetName val="ESTIMATE"/>
      <sheetName val="Builtup Area"/>
      <sheetName val="Assumptions"/>
      <sheetName val="PLAN_FEB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actdetails_grid"/>
      <sheetName val="Sheet2"/>
      <sheetName val="Project Budget Worksheet"/>
      <sheetName val="Lead"/>
      <sheetName val="RA-markate"/>
      <sheetName val="Builtup Area"/>
    </sheetNames>
    <sheetDataSet>
      <sheetData sheetId="0" refreshError="1"/>
      <sheetData sheetId="1">
        <row r="3">
          <cell r="B3" t="str">
            <v>A01.00 - EXCAVATION</v>
          </cell>
        </row>
      </sheetData>
      <sheetData sheetId="2" refreshError="1"/>
      <sheetData sheetId="3" refreshError="1"/>
      <sheetData sheetId="4" refreshError="1"/>
      <sheetData sheetId="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actdetails_grid"/>
      <sheetName val="Sheet2"/>
      <sheetName val="Project Budget Worksheet"/>
      <sheetName val="Lead"/>
      <sheetName val="RA-markate"/>
      <sheetName val="Builtup Area"/>
    </sheetNames>
    <sheetDataSet>
      <sheetData sheetId="0" refreshError="1"/>
      <sheetData sheetId="1">
        <row r="3">
          <cell r="B3" t="str">
            <v>A01.00 - EXCAVATION</v>
          </cell>
        </row>
      </sheetData>
      <sheetData sheetId="2" refreshError="1"/>
      <sheetData sheetId="3" refreshError="1"/>
      <sheetData sheetId="4" refreshError="1"/>
      <sheetData sheetId="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Kristal Court"/>
      <sheetName val="Sheet1"/>
      <sheetName val="Sheet3 (2)"/>
    </sheetNames>
    <sheetDataSet>
      <sheetData sheetId="0" refreshError="1"/>
      <sheetData sheetId="1" refreshError="1"/>
      <sheetData sheetId="2" refreshError="1"/>
      <sheetData sheetId="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Kristal Court"/>
      <sheetName val="Sheet1"/>
      <sheetName val="Sheet3 (2)"/>
    </sheetNames>
    <sheetDataSet>
      <sheetData sheetId="0" refreshError="1"/>
      <sheetData sheetId="1" refreshError="1"/>
      <sheetData sheetId="2" refreshError="1"/>
      <sheetData sheetId="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UMMARY"/>
      <sheetName val="IMPROVEMENTS"/>
      <sheetName val="VARIANCES"/>
      <sheetName val="DESIGN COMPONENT"/>
      <sheetName val="CONSTRUCTION COMPONENT"/>
      <sheetName val="DCAG"/>
      <sheetName val="Construction Preambles"/>
      <sheetName val="Construction Information"/>
      <sheetName val="ASSET RENEWAL COMPONENT"/>
      <sheetName val="Substructure(Model)"/>
      <sheetName val="Frame,Floors,Roof,Stairs(Model)"/>
      <sheetName val="Ext. Walls,Windows,Doors(Model)"/>
      <sheetName val="Internal Walls,Doors(Model)"/>
      <sheetName val="Finishes(Model)"/>
      <sheetName val="Fittings &amp; Furnishings(Model)"/>
      <sheetName val="Plumbing Services(Model)"/>
      <sheetName val="Mechanical Part 1(Model)"/>
      <sheetName val="Mechanical Part 2(Model)"/>
      <sheetName val="Mechanical Part 3(Model)"/>
      <sheetName val="Electrical(Model)"/>
      <sheetName val="Special &amp; BWICS(Model)"/>
      <sheetName val="Siteworks(Model)"/>
      <sheetName val="Drainage,Ext.Services(Model)"/>
      <sheetName val="Preliminaries(Model)"/>
      <sheetName val="Substructure(Bid)"/>
      <sheetName val="Frame,Floors,Roof,Stairs(Bid)"/>
      <sheetName val="Ext. Walls,Windows,Doors(Bid)"/>
      <sheetName val="Internal Walls,Doors(Bid)"/>
      <sheetName val="Finishes(Bid)"/>
      <sheetName val="Fittings &amp; Furnishings(Bid)"/>
      <sheetName val="Plumbing Services(Bid)"/>
      <sheetName val="Mechanical Part 1(Bid)"/>
      <sheetName val="Mechanical Part 2(Bid)"/>
      <sheetName val="Mechanical Part 3(Bid)"/>
      <sheetName val="Electrical(Bid)"/>
      <sheetName val="Siteworks(Bid)"/>
      <sheetName val="Drainage,Ext.Services(Bid)"/>
      <sheetName val="Special &amp; BWICS(Bid)"/>
      <sheetName val="Preliminaries(Bid)"/>
      <sheetName val="FACILITIES COMPONENT"/>
      <sheetName val="ESTATE SERVICES"/>
      <sheetName val="EQUIPMENT MAINTENANCE"/>
      <sheetName val="GROUNDS &amp; GARDENS MAINTENANCE"/>
      <sheetName val="INFORMATION TECHNOLOGY"/>
      <sheetName val="TRANSPORT SERVICES"/>
      <sheetName val="SECURITY &amp; CAR PARKING SERVICES"/>
      <sheetName val="CATERING SERVICES"/>
      <sheetName val="CAR PARKING SERVICES"/>
      <sheetName val="TELECOMMUNICATIONS"/>
      <sheetName val="ENERGY &amp; UTILITIES"/>
      <sheetName val="WASTE DISPOSAL SERVICES"/>
      <sheetName val="LINEN SERVICES"/>
      <sheetName val="RECEPTION SERVICES"/>
      <sheetName val="PORTERING SERVICES"/>
      <sheetName val="DOMESTIC SERVICES"/>
      <sheetName val="STERILE SUPPLY SERVICES,SSD"/>
      <sheetName val="HELPDESK SERVICE"/>
      <sheetName val="COURIER SERVICES"/>
      <sheetName val="PEST CONTROL SERVICES"/>
      <sheetName val="STORES SERVICES"/>
      <sheetName val="POSTAL SERVICES"/>
      <sheetName val="RESIDENTIAL SERVICES"/>
      <sheetName val="DAY NURSERY &amp; CRECHE SERVICES"/>
      <sheetName val="WARD HOSTESS SERVICES"/>
      <sheetName val="RISK COMPONENT"/>
      <sheetName val="Risk Matrix"/>
      <sheetName val="FINANCE COMPONENT"/>
      <sheetName val="Summary"/>
      <sheetName val="Appendix A.1"/>
      <sheetName val="Appendix A.2"/>
      <sheetName val="Appendix A.3"/>
      <sheetName val="Appendix A.4"/>
      <sheetName val="Appendix A.5"/>
      <sheetName val="Appendix A.6"/>
      <sheetName val="Appendix A.7"/>
      <sheetName val="Input"/>
      <sheetName val="Model"/>
      <sheetName val="Components"/>
      <sheetName val="Fill this out first..."/>
      <sheetName val="Data"/>
      <sheetName val="Lead"/>
      <sheetName val="SITE OVERHEADS"/>
      <sheetName val="A1-mod-w"/>
      <sheetName val="Sheet3 (2)"/>
      <sheetName val="Kristal Court"/>
      <sheetName val="Project Budget Worksheet"/>
      <sheetName val="Direc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Inc.St.-Link"/>
      <sheetName val="Portfolio Summary"/>
      <sheetName val="Builtup Area"/>
      <sheetName val="Fill this out first..."/>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Inc.St.-Link"/>
      <sheetName val="Portfolio Summary"/>
      <sheetName val="Builtup Area"/>
      <sheetName val="Fill this out first..."/>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p 2B cer"/>
      <sheetName val="CIVIL abs II B CER  "/>
      <sheetName val="SC meas"/>
      <sheetName val="2B SPECIA_completed "/>
      <sheetName val="2B SPEC_BALANCE"/>
      <sheetName val="CUSTOMER WORKS "/>
      <sheetName val="Sales rate sheet"/>
      <sheetName val="2b BACKFILLING"/>
      <sheetName val="ANTI TERMITE sol"/>
      <sheetName val="PCC"/>
      <sheetName val="RCC,FDN"/>
      <sheetName val="RCC,COL"/>
      <sheetName val="RCC SEPTIC TANK"/>
      <sheetName val="RCC SLAB"/>
      <sheetName val="F.ESCAPE ST.RCC"/>
      <sheetName val="RCC,Ret. Wall"/>
      <sheetName val="RCC,WALL"/>
      <sheetName val="CABL TRE,RCC"/>
      <sheetName val="rcc lintels"/>
      <sheetName val="TUNNEL,RCC"/>
      <sheetName val="SWD  RCC"/>
      <sheetName val="RCC PLINTH BEAM "/>
      <sheetName val="sump,RCC"/>
      <sheetName val="SHU,FDN"/>
      <sheetName val="SHU,COL"/>
      <sheetName val="SHU,WALL"/>
      <sheetName val="SWD shu"/>
      <sheetName val="SHU PLINTH BEAMS "/>
      <sheetName val="ShUTTER LINTEL"/>
      <sheetName val="SHU,SLAB  "/>
      <sheetName val="shu.re.wall"/>
      <sheetName val="shu,stair"/>
      <sheetName val="s.tank sh"/>
      <sheetName val="TUNNEL,SHU"/>
      <sheetName val="cabl tren,shu"/>
      <sheetName val="SUMP,SHUT"/>
      <sheetName val="prestressing"/>
      <sheetName val="precast"/>
      <sheetName val="BLOCKWORK"/>
      <sheetName val="Plastering"/>
      <sheetName val="Brickbat jelly"/>
      <sheetName val="IPS"/>
      <sheetName val="Screed"/>
      <sheetName val="POP"/>
      <sheetName val="WATERP."/>
      <sheetName val="MIsc_POLYETH. SHEET"/>
      <sheetName val="structural"/>
      <sheetName val="TEMP."/>
      <sheetName val="Drawings "/>
      <sheetName val="rework claim status "/>
      <sheetName val="project data sheet"/>
      <sheetName val="figures"/>
      <sheetName val="hanging restaurant area modi"/>
      <sheetName val=" ROAD &amp; WALL _2B"/>
      <sheetName val="2B landscaping meas sheet"/>
      <sheetName val="land_irri_plant_old"/>
      <sheetName val="2B Signages"/>
      <sheetName val="irri_plant_latest"/>
      <sheetName val="RA-markate"/>
      <sheetName val="Fill this out first..."/>
      <sheetName val="strand"/>
      <sheetName val="ABP inputs"/>
      <sheetName val="Synergy Sales Budget"/>
      <sheetName val="Project Budget Worksheet"/>
      <sheetName val="Lead"/>
      <sheetName val="Break up Sheet"/>
      <sheetName val="RES-PLANNING"/>
      <sheetName val="IO LIST"/>
      <sheetName val="Sheet3 (2)"/>
      <sheetName val="Field Values"/>
      <sheetName val="Supplier"/>
      <sheetName val="2B_JUNE 2K3"/>
      <sheetName val="Material "/>
      <sheetName val="Civil Boq"/>
      <sheetName val="estimate"/>
      <sheetName val="Abstract - Single L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Report"/>
      <sheetName val="Project Snapshot"/>
      <sheetName val="Budget"/>
      <sheetName val="Revenue projection"/>
      <sheetName val="Financial Data"/>
      <sheetName val="Legend"/>
      <sheetName val="RCC,Ret. Wall"/>
    </sheetNames>
    <sheetDataSet>
      <sheetData sheetId="0"/>
      <sheetData sheetId="1"/>
      <sheetData sheetId="2"/>
      <sheetData sheetId="3"/>
      <sheetData sheetId="4"/>
      <sheetData sheetId="5" refreshError="1">
        <row r="2">
          <cell r="A2" t="str">
            <v>Critical</v>
          </cell>
        </row>
        <row r="3">
          <cell r="A3" t="str">
            <v>High</v>
          </cell>
        </row>
        <row r="4">
          <cell r="A4" t="str">
            <v>Medium</v>
          </cell>
        </row>
        <row r="5">
          <cell r="A5" t="str">
            <v>Low</v>
          </cell>
        </row>
        <row r="8">
          <cell r="A8" t="str">
            <v>Green</v>
          </cell>
        </row>
        <row r="9">
          <cell r="A9" t="str">
            <v>Orange</v>
          </cell>
        </row>
        <row r="10">
          <cell r="A10" t="str">
            <v>Red</v>
          </cell>
        </row>
      </sheetData>
      <sheetData sheetId="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MASTER_RATE ANALYSIS"/>
      <sheetName val="RCC,Ret. Wall"/>
      <sheetName val="BOQ_Direct_selling cost"/>
      <sheetName val="MM"/>
      <sheetName val="Headings"/>
      <sheetName val="BLOCK-A (MEA.SHEET)"/>
      <sheetName val="COST"/>
      <sheetName val="TBAL9697 -group wise  sdpl"/>
      <sheetName val="Names&amp;Cases"/>
      <sheetName val="Sheet3 (2)"/>
      <sheetName val="Portfolio Summary"/>
      <sheetName val="Builtup Area"/>
      <sheetName val="Inc.St.-Link"/>
      <sheetName val="Meas.-Hotel Part"/>
      <sheetName val="TBAL9697 _group wise  sdpl"/>
      <sheetName val="A-General"/>
      <sheetName val="10. &amp; 11. Rate Code &amp; BQ"/>
      <sheetName val="9. Package split - Cost "/>
      <sheetName val="Break up Sheet"/>
      <sheetName val="Field Values"/>
      <sheetName val="horizontal"/>
      <sheetName val="Main-Material"/>
      <sheetName val="Footings"/>
      <sheetName val="sept-plan"/>
      <sheetName val="P&amp;L-BDMC"/>
      <sheetName val="WWR"/>
      <sheetName val="MA"/>
      <sheetName val="영업소실적"/>
      <sheetName val="ACE-OUT"/>
      <sheetName val="BS-Cem"/>
      <sheetName val="concrete"/>
      <sheetName val="Sheet1"/>
      <sheetName val="Sheet2"/>
      <sheetName val="Main Sheet"/>
      <sheetName val="oresreqsum"/>
      <sheetName val="Staff Acco."/>
      <sheetName val="Data"/>
      <sheetName val="Cashflow"/>
      <sheetName val="Project Budget Worksheet"/>
      <sheetName val="Results"/>
      <sheetName val="PLGroupings"/>
      <sheetName val="MainSheet"/>
      <sheetName val="Legend"/>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MASTER_RATE ANALYSIS"/>
      <sheetName val="RCC,Ret. Wall"/>
      <sheetName val="BOQ_Direct_selling cost"/>
      <sheetName val="MM"/>
      <sheetName val="Headings"/>
      <sheetName val="BLOCK-A (MEA.SHEET)"/>
      <sheetName val="COST"/>
      <sheetName val="TBAL9697 -group wise  sdpl"/>
      <sheetName val="Names&amp;Cases"/>
      <sheetName val="Sheet3 (2)"/>
      <sheetName val="Portfolio Summary"/>
      <sheetName val="Builtup Area"/>
      <sheetName val="Inc.St.-Link"/>
      <sheetName val="Meas.-Hotel Part"/>
      <sheetName val="TBAL9697 _group wise  sdpl"/>
      <sheetName val="A-General"/>
      <sheetName val="10. &amp; 11. Rate Code &amp; BQ"/>
      <sheetName val="9. Package split - Cost "/>
      <sheetName val="Break up Sheet"/>
      <sheetName val="Field Values"/>
      <sheetName val="horizontal"/>
      <sheetName val="Main-Material"/>
      <sheetName val="Footings"/>
      <sheetName val="sept-plan"/>
      <sheetName val="P&amp;L-BDMC"/>
      <sheetName val="WWR"/>
      <sheetName val="MA"/>
      <sheetName val="영업소실적"/>
      <sheetName val="ACE-OUT"/>
      <sheetName val="BS-Cem"/>
      <sheetName val="concrete"/>
      <sheetName val="Sheet1"/>
      <sheetName val="Sheet2"/>
      <sheetName val="Main Sheet"/>
      <sheetName val="oresreqsum"/>
      <sheetName val="Staff Acco."/>
      <sheetName val="Data"/>
      <sheetName val="Cashflow"/>
      <sheetName val="Project Budget Worksheet"/>
      <sheetName val="Results"/>
      <sheetName val="PLGroupings"/>
      <sheetName val="MainSheet"/>
      <sheetName val="Legend"/>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Risk Levels"/>
      <sheetName val="Sheet2"/>
      <sheetName val="RCC,Ret. Wall"/>
      <sheetName val="RA-markate"/>
    </sheetNames>
    <sheetDataSet>
      <sheetData sheetId="0" refreshError="1"/>
      <sheetData sheetId="1"/>
      <sheetData sheetId="2" refreshError="1"/>
      <sheetData sheetId="3" refreshError="1"/>
      <sheetData sheetId="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Risk Levels"/>
      <sheetName val="Sheet2"/>
      <sheetName val="RCC,Ret. Wall"/>
      <sheetName val="RA-markate"/>
    </sheetNames>
    <sheetDataSet>
      <sheetData sheetId="0" refreshError="1"/>
      <sheetData sheetId="1"/>
      <sheetData sheetId="2" refreshError="1"/>
      <sheetData sheetId="3" refreshError="1"/>
      <sheetData sheetId="4"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
      <sheetName val="Indirect cost"/>
      <sheetName val="BOQ_Direct_selling cost"/>
      <sheetName val="quality_obj"/>
      <sheetName val="Register"/>
      <sheetName val="Main-Material"/>
      <sheetName val="Plant Cost"/>
      <sheetName val="Labour productivity"/>
      <sheetName val="dummy"/>
      <sheetName val="FORM7"/>
      <sheetName val="cubes_M20"/>
      <sheetName val="Footings"/>
      <sheetName val="Database"/>
      <sheetName val="SCHEDULE"/>
      <sheetName val="schedule nos"/>
      <sheetName val="monitoring-breakup"/>
      <sheetName val="boq"/>
      <sheetName val="SPT vs PHI"/>
      <sheetName val="RCC,Ret. Wall"/>
      <sheetName val="04"/>
      <sheetName val="BOQ- A-Civil Works"/>
      <sheetName val="Sheet2"/>
      <sheetName val="WWR"/>
      <sheetName val="Aseet1998"/>
      <sheetName val="Fill this out first..."/>
      <sheetName val="abstract"/>
      <sheetName val="GBW"/>
      <sheetName val="RA-markate"/>
      <sheetName val="horizontal"/>
      <sheetName val="Supplier"/>
      <sheetName val="Design"/>
      <sheetName val="Project Budget Worksheet"/>
      <sheetName val="Legend"/>
      <sheetName val="sept-plan"/>
      <sheetName val="final abstract"/>
      <sheetName val="strand"/>
      <sheetName val="PC Master List"/>
      <sheetName val="Tender Summary"/>
      <sheetName val="10. &amp; 11. Rate Code &amp; BQ"/>
      <sheetName val="Desgn(zone I)"/>
      <sheetName val="girder"/>
      <sheetName val="WORK TABLE"/>
      <sheetName val="Lead"/>
      <sheetName val="Break up Sheet"/>
      <sheetName val="MenuData"/>
      <sheetName val="目录"/>
      <sheetName val="SUMMARY"/>
      <sheetName val="LOCAL RATES"/>
      <sheetName val="SUmmary-RMZ"/>
      <sheetName val="RMZ Summary"/>
      <sheetName val="Fin Sum"/>
      <sheetName val="Rate analysis"/>
      <sheetName val="Rate Analysis "/>
      <sheetName val="Cd"/>
      <sheetName val="Cs"/>
      <sheetName val="CPIPE"/>
      <sheetName val="THK"/>
      <sheetName val="CPIPE 1"/>
      <sheetName val="RECAPITULATION"/>
      <sheetName val="TBAL9697 -group wise  sdpl"/>
      <sheetName val="CABLE DATA"/>
      <sheetName val="tie beam"/>
      <sheetName val="Civil Boq"/>
      <sheetName val="Field Values"/>
      <sheetName val="x-items"/>
      <sheetName val="Final_appd_PSE"/>
      <sheetName val="MA"/>
      <sheetName val="Abstract Sheet"/>
      <sheetName val="INDEX"/>
      <sheetName val="AREAS"/>
      <sheetName val="환율"/>
      <sheetName val="Sheet3"/>
      <sheetName val="BOQ_SERENO"/>
      <sheetName val="Labour"/>
      <sheetName val="INPUT-DATA1"/>
      <sheetName val="Conditions"/>
      <sheetName val="P&amp;L-BDMC"/>
      <sheetName val="Inc.St.-Link"/>
      <sheetName val="Basement Budget"/>
      <sheetName val="ELEC_BOQ"/>
      <sheetName val="p&amp;m"/>
      <sheetName val="Extern Plaster2 cote  ODC-5"/>
      <sheetName val="COLUMN"/>
      <sheetName val="8200AOC"/>
      <sheetName val="labour coeff"/>
      <sheetName val="Non-Factory"/>
      <sheetName val="PART-A"/>
      <sheetName val="PART-B"/>
      <sheetName val="PART-C"/>
      <sheetName val="Part D"/>
      <sheetName val="PART- E"/>
      <sheetName val="PART - F"/>
      <sheetName val="Costing"/>
      <sheetName val="Fill this out first___"/>
      <sheetName val="FORM-W3"/>
      <sheetName val="Sheet1"/>
      <sheetName val="Delhi"/>
      <sheetName val="RA"/>
      <sheetName val="AK-Offertstammblatt"/>
      <sheetName val="공장별판관비배부"/>
      <sheetName val="Deduction of assets"/>
      <sheetName val="DP"/>
      <sheetName val="INDORAMA Group June 02"/>
      <sheetName val="M B-QtyRecn"/>
      <sheetName val="PARTY DETAILS"/>
      <sheetName val="Branch Power"/>
      <sheetName val="Distrib"/>
      <sheetName val="Emergency"/>
      <sheetName val="Equipment"/>
      <sheetName val="Lightin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BOQ_Direct_selling cost"/>
      <sheetName val="Register"/>
      <sheetName val="Data"/>
      <sheetName val="RA-markate"/>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issue_summary "/>
      <sheetName val="iso-forms "/>
      <sheetName val="purpose&amp;input"/>
      <sheetName val="CAL_SUMMARY"/>
      <sheetName val="PIPESIZING_C120"/>
      <sheetName val="Thickness-C120"/>
      <sheetName val="Prdro_C120"/>
      <sheetName val="resis. coeffC120"/>
      <sheetName val="SCHEMATIC SKETCH"/>
      <sheetName val="estimate"/>
      <sheetName val="BOQ_Direct_selling cost"/>
      <sheetName val="Des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Occ, Other Rev, Exp, Dispo"/>
      <sheetName val="目录"/>
      <sheetName val="BOQ_Direct_selling cost"/>
      <sheetName val="Main-Material"/>
      <sheetName val="final abstract"/>
      <sheetName val="Rate analysis"/>
      <sheetName val="cubes_M20"/>
      <sheetName val="10. &amp; 11. Rate Code &amp; BQ"/>
      <sheetName val="Sheet2"/>
      <sheetName val="RECAPITULATION"/>
      <sheetName val="Headings"/>
      <sheetName val="DESIGN"/>
      <sheetName val="purpose&amp;input"/>
      <sheetName val="Data"/>
      <sheetName val="Register"/>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Occ, Other Rev, Exp, Dispo"/>
      <sheetName val="目录"/>
      <sheetName val="BOQ_Direct_selling cost"/>
      <sheetName val="Main-Material"/>
      <sheetName val="final abstract"/>
      <sheetName val="Rate analysis"/>
      <sheetName val="cubes_M20"/>
      <sheetName val="10. &amp; 11. Rate Code &amp; BQ"/>
      <sheetName val="Sheet2"/>
      <sheetName val="RECAPITULATION"/>
      <sheetName val="Headings"/>
      <sheetName val="DESIGN"/>
      <sheetName val="purpose&amp;input"/>
      <sheetName val="Data"/>
      <sheetName val="Register"/>
    </sheetNames>
    <sheetDataSet>
      <sheetData sheetId="0"/>
      <sheetData sheetId="1" refreshError="1">
        <row r="389">
          <cell r="A389" t="str">
            <v>SECTION</v>
          </cell>
          <cell r="B389" t="str">
            <v>PART</v>
          </cell>
        </row>
        <row r="391">
          <cell r="A391">
            <v>1</v>
          </cell>
        </row>
        <row r="392">
          <cell r="A392" t="str">
            <v>1.</v>
          </cell>
          <cell r="B392">
            <v>1</v>
          </cell>
        </row>
        <row r="394">
          <cell r="A394" t="str">
            <v>1.</v>
          </cell>
          <cell r="B394">
            <v>1.1000000000000001</v>
          </cell>
        </row>
        <row r="396">
          <cell r="A396" t="str">
            <v>A</v>
          </cell>
        </row>
        <row r="401">
          <cell r="A401" t="str">
            <v>B</v>
          </cell>
        </row>
        <row r="403">
          <cell r="A403" t="str">
            <v>C</v>
          </cell>
        </row>
        <row r="406">
          <cell r="A406" t="str">
            <v>D</v>
          </cell>
        </row>
        <row r="414">
          <cell r="A414" t="str">
            <v>1.</v>
          </cell>
          <cell r="B414">
            <v>1.2000000000000002</v>
          </cell>
        </row>
        <row r="418">
          <cell r="A418" t="str">
            <v>A</v>
          </cell>
        </row>
        <row r="423">
          <cell r="A423" t="str">
            <v>B</v>
          </cell>
        </row>
        <row r="425">
          <cell r="A425" t="str">
            <v>C</v>
          </cell>
        </row>
        <row r="427">
          <cell r="A427" t="str">
            <v>D</v>
          </cell>
        </row>
        <row r="430">
          <cell r="A430" t="str">
            <v>E</v>
          </cell>
        </row>
        <row r="438">
          <cell r="A438" t="str">
            <v>1.</v>
          </cell>
          <cell r="B438">
            <v>1.3000000000000003</v>
          </cell>
        </row>
        <row r="442">
          <cell r="A442" t="str">
            <v>A</v>
          </cell>
        </row>
        <row r="447">
          <cell r="A447" t="str">
            <v>B</v>
          </cell>
        </row>
        <row r="449">
          <cell r="A449" t="str">
            <v>C</v>
          </cell>
        </row>
        <row r="451">
          <cell r="A451" t="str">
            <v>D</v>
          </cell>
        </row>
        <row r="454">
          <cell r="A454" t="str">
            <v>E</v>
          </cell>
        </row>
        <row r="462">
          <cell r="A462" t="str">
            <v>1.</v>
          </cell>
          <cell r="B462">
            <v>2</v>
          </cell>
        </row>
        <row r="464">
          <cell r="A464" t="str">
            <v>1.</v>
          </cell>
          <cell r="B464">
            <v>2.1</v>
          </cell>
        </row>
        <row r="466">
          <cell r="A466" t="str">
            <v>A</v>
          </cell>
        </row>
        <row r="471">
          <cell r="A471" t="str">
            <v>B</v>
          </cell>
        </row>
        <row r="473">
          <cell r="A473" t="str">
            <v>C</v>
          </cell>
        </row>
        <row r="476">
          <cell r="A476" t="str">
            <v>D</v>
          </cell>
        </row>
        <row r="486">
          <cell r="A486" t="str">
            <v>1.2.2</v>
          </cell>
        </row>
        <row r="488">
          <cell r="A488" t="str">
            <v>A</v>
          </cell>
        </row>
        <row r="494">
          <cell r="A494" t="str">
            <v>B</v>
          </cell>
        </row>
        <row r="496">
          <cell r="A496" t="str">
            <v>C</v>
          </cell>
        </row>
        <row r="498">
          <cell r="A498" t="str">
            <v>D</v>
          </cell>
        </row>
        <row r="501">
          <cell r="A501" t="str">
            <v>E</v>
          </cell>
        </row>
        <row r="511">
          <cell r="A511" t="str">
            <v>1.2.3</v>
          </cell>
        </row>
        <row r="513">
          <cell r="A513" t="str">
            <v>A</v>
          </cell>
        </row>
        <row r="519">
          <cell r="A519" t="str">
            <v>B</v>
          </cell>
        </row>
        <row r="521">
          <cell r="A521" t="str">
            <v>C</v>
          </cell>
        </row>
        <row r="523">
          <cell r="A523" t="str">
            <v>D</v>
          </cell>
        </row>
        <row r="526">
          <cell r="A526" t="str">
            <v>E</v>
          </cell>
        </row>
        <row r="534">
          <cell r="A534">
            <v>1.3</v>
          </cell>
        </row>
        <row r="536">
          <cell r="A536" t="str">
            <v>1.3.1</v>
          </cell>
        </row>
        <row r="538">
          <cell r="A538" t="str">
            <v>A</v>
          </cell>
        </row>
        <row r="544">
          <cell r="A544" t="str">
            <v>B</v>
          </cell>
        </row>
        <row r="546">
          <cell r="A546" t="str">
            <v>C</v>
          </cell>
        </row>
        <row r="549">
          <cell r="A549" t="str">
            <v>D</v>
          </cell>
        </row>
        <row r="559">
          <cell r="A559" t="str">
            <v>1.3.2</v>
          </cell>
        </row>
        <row r="561">
          <cell r="A561" t="str">
            <v>A</v>
          </cell>
        </row>
        <row r="566">
          <cell r="A566" t="str">
            <v>B</v>
          </cell>
        </row>
        <row r="568">
          <cell r="A568" t="str">
            <v>C</v>
          </cell>
        </row>
        <row r="570">
          <cell r="A570" t="str">
            <v>D</v>
          </cell>
        </row>
        <row r="573">
          <cell r="A573" t="str">
            <v>E</v>
          </cell>
        </row>
        <row r="583">
          <cell r="A583" t="str">
            <v>1.3.3</v>
          </cell>
        </row>
        <row r="585">
          <cell r="A585" t="str">
            <v>A</v>
          </cell>
        </row>
        <row r="590">
          <cell r="A590" t="str">
            <v>B</v>
          </cell>
        </row>
        <row r="592">
          <cell r="A592" t="str">
            <v>C</v>
          </cell>
        </row>
        <row r="594">
          <cell r="A594" t="str">
            <v>D</v>
          </cell>
        </row>
        <row r="597">
          <cell r="A597" t="str">
            <v>E</v>
          </cell>
        </row>
        <row r="605">
          <cell r="A605">
            <v>1.4</v>
          </cell>
        </row>
        <row r="607">
          <cell r="A607" t="str">
            <v>1.4.1</v>
          </cell>
        </row>
        <row r="609">
          <cell r="A609" t="str">
            <v>A</v>
          </cell>
        </row>
        <row r="617">
          <cell r="A617" t="str">
            <v>B</v>
          </cell>
        </row>
        <row r="619">
          <cell r="A619" t="str">
            <v>C</v>
          </cell>
        </row>
        <row r="622">
          <cell r="A622" t="str">
            <v>D</v>
          </cell>
        </row>
        <row r="632">
          <cell r="A632" t="str">
            <v>1.4.2</v>
          </cell>
        </row>
        <row r="634">
          <cell r="A634" t="str">
            <v>A</v>
          </cell>
        </row>
        <row r="642">
          <cell r="A642" t="str">
            <v>B</v>
          </cell>
        </row>
        <row r="644">
          <cell r="A644" t="str">
            <v>C</v>
          </cell>
        </row>
        <row r="646">
          <cell r="A646" t="str">
            <v>D</v>
          </cell>
        </row>
        <row r="649">
          <cell r="A649" t="str">
            <v>E</v>
          </cell>
        </row>
        <row r="659">
          <cell r="A659" t="str">
            <v>1.4.3</v>
          </cell>
        </row>
        <row r="661">
          <cell r="A661" t="str">
            <v>A</v>
          </cell>
        </row>
        <row r="669">
          <cell r="A669" t="str">
            <v>B</v>
          </cell>
        </row>
        <row r="671">
          <cell r="A671" t="str">
            <v>C</v>
          </cell>
        </row>
        <row r="673">
          <cell r="A673" t="str">
            <v>D</v>
          </cell>
        </row>
        <row r="676">
          <cell r="A676" t="str">
            <v>E</v>
          </cell>
        </row>
        <row r="684">
          <cell r="A684">
            <v>1.5</v>
          </cell>
        </row>
        <row r="686">
          <cell r="A686" t="str">
            <v>1.5.1</v>
          </cell>
        </row>
        <row r="688">
          <cell r="A688" t="str">
            <v>A</v>
          </cell>
        </row>
        <row r="699">
          <cell r="A699" t="str">
            <v>B</v>
          </cell>
        </row>
        <row r="701">
          <cell r="A701" t="str">
            <v>C</v>
          </cell>
        </row>
        <row r="704">
          <cell r="A704" t="str">
            <v>D</v>
          </cell>
        </row>
        <row r="714">
          <cell r="A714" t="str">
            <v>1.5.2</v>
          </cell>
        </row>
        <row r="716">
          <cell r="A716" t="str">
            <v>A</v>
          </cell>
        </row>
        <row r="727">
          <cell r="A727" t="str">
            <v>B</v>
          </cell>
        </row>
        <row r="729">
          <cell r="A729" t="str">
            <v>C</v>
          </cell>
        </row>
        <row r="731">
          <cell r="A731" t="str">
            <v>D</v>
          </cell>
        </row>
        <row r="734">
          <cell r="A734" t="str">
            <v>E</v>
          </cell>
        </row>
        <row r="744">
          <cell r="A744" t="str">
            <v>1.5.3</v>
          </cell>
        </row>
        <row r="746">
          <cell r="A746" t="str">
            <v>A</v>
          </cell>
        </row>
        <row r="754">
          <cell r="A754" t="str">
            <v>B</v>
          </cell>
        </row>
        <row r="756">
          <cell r="A756" t="str">
            <v>C</v>
          </cell>
        </row>
        <row r="758">
          <cell r="A758" t="str">
            <v>D</v>
          </cell>
        </row>
        <row r="761">
          <cell r="A761" t="str">
            <v>E</v>
          </cell>
        </row>
        <row r="769">
          <cell r="A769">
            <v>1.6</v>
          </cell>
        </row>
        <row r="771">
          <cell r="A771" t="str">
            <v>1.6.1</v>
          </cell>
        </row>
        <row r="773">
          <cell r="A773" t="str">
            <v>A</v>
          </cell>
        </row>
        <row r="782">
          <cell r="A782" t="str">
            <v>B</v>
          </cell>
        </row>
        <row r="784">
          <cell r="A784" t="str">
            <v>C</v>
          </cell>
        </row>
        <row r="787">
          <cell r="A787" t="str">
            <v>D</v>
          </cell>
        </row>
        <row r="795">
          <cell r="A795">
            <v>1.6</v>
          </cell>
        </row>
        <row r="797">
          <cell r="A797" t="str">
            <v>1.6.2</v>
          </cell>
        </row>
        <row r="799">
          <cell r="A799" t="str">
            <v>A</v>
          </cell>
        </row>
        <row r="808">
          <cell r="A808" t="str">
            <v>B</v>
          </cell>
        </row>
        <row r="810">
          <cell r="A810" t="str">
            <v>C</v>
          </cell>
        </row>
        <row r="812">
          <cell r="A812" t="str">
            <v>D</v>
          </cell>
        </row>
        <row r="815">
          <cell r="A815" t="str">
            <v>E</v>
          </cell>
        </row>
        <row r="823">
          <cell r="A823">
            <v>1.6</v>
          </cell>
        </row>
        <row r="825">
          <cell r="A825" t="str">
            <v>1.6.3</v>
          </cell>
        </row>
        <row r="827">
          <cell r="A827" t="str">
            <v>A</v>
          </cell>
        </row>
        <row r="836">
          <cell r="A836" t="str">
            <v>B</v>
          </cell>
        </row>
        <row r="838">
          <cell r="A838" t="str">
            <v>C</v>
          </cell>
        </row>
        <row r="840">
          <cell r="A840" t="str">
            <v>D</v>
          </cell>
        </row>
        <row r="843">
          <cell r="A843" t="str">
            <v>E</v>
          </cell>
        </row>
        <row r="851">
          <cell r="A851">
            <v>1.7</v>
          </cell>
        </row>
        <row r="852">
          <cell r="A852" t="str">
            <v>1.7.1</v>
          </cell>
        </row>
        <row r="854">
          <cell r="A854" t="str">
            <v>1.7.1.1</v>
          </cell>
        </row>
        <row r="856">
          <cell r="A856" t="str">
            <v>A</v>
          </cell>
        </row>
        <row r="864">
          <cell r="A864" t="str">
            <v>B</v>
          </cell>
        </row>
        <row r="866">
          <cell r="A866" t="str">
            <v>C</v>
          </cell>
        </row>
        <row r="869">
          <cell r="A869" t="str">
            <v>D</v>
          </cell>
        </row>
        <row r="877">
          <cell r="A877" t="str">
            <v>1.7.1.2</v>
          </cell>
        </row>
        <row r="881">
          <cell r="A881" t="str">
            <v>A</v>
          </cell>
        </row>
        <row r="889">
          <cell r="A889" t="str">
            <v>B</v>
          </cell>
        </row>
        <row r="891">
          <cell r="A891" t="str">
            <v>C</v>
          </cell>
        </row>
        <row r="893">
          <cell r="A893" t="str">
            <v>D</v>
          </cell>
        </row>
        <row r="896">
          <cell r="A896" t="str">
            <v>E</v>
          </cell>
        </row>
        <row r="904">
          <cell r="A904" t="str">
            <v>1.7.1.3</v>
          </cell>
        </row>
        <row r="908">
          <cell r="A908" t="str">
            <v>A</v>
          </cell>
        </row>
        <row r="916">
          <cell r="A916" t="str">
            <v>B</v>
          </cell>
        </row>
        <row r="918">
          <cell r="A918" t="str">
            <v>C</v>
          </cell>
        </row>
        <row r="920">
          <cell r="A920" t="str">
            <v>D</v>
          </cell>
        </row>
        <row r="923">
          <cell r="A923" t="str">
            <v>E</v>
          </cell>
        </row>
        <row r="931">
          <cell r="A931" t="str">
            <v>1.7.2</v>
          </cell>
        </row>
        <row r="933">
          <cell r="A933" t="str">
            <v>1.7.2.1</v>
          </cell>
        </row>
        <row r="935">
          <cell r="A935" t="str">
            <v>A</v>
          </cell>
        </row>
        <row r="943">
          <cell r="A943" t="str">
            <v>B</v>
          </cell>
        </row>
        <row r="945">
          <cell r="A945" t="str">
            <v>C</v>
          </cell>
        </row>
        <row r="948">
          <cell r="A948" t="str">
            <v>D</v>
          </cell>
        </row>
        <row r="956">
          <cell r="A956" t="str">
            <v>1.7.2.2</v>
          </cell>
        </row>
        <row r="960">
          <cell r="A960" t="str">
            <v>A</v>
          </cell>
        </row>
        <row r="968">
          <cell r="A968" t="str">
            <v>B</v>
          </cell>
        </row>
        <row r="970">
          <cell r="A970" t="str">
            <v>C</v>
          </cell>
        </row>
        <row r="972">
          <cell r="A972" t="str">
            <v>D</v>
          </cell>
        </row>
        <row r="975">
          <cell r="A975" t="str">
            <v>E</v>
          </cell>
        </row>
        <row r="983">
          <cell r="A983" t="str">
            <v>1.7.2.3</v>
          </cell>
        </row>
        <row r="987">
          <cell r="A987" t="str">
            <v>A</v>
          </cell>
        </row>
        <row r="995">
          <cell r="A995" t="str">
            <v>B</v>
          </cell>
        </row>
        <row r="997">
          <cell r="A997" t="str">
            <v>C</v>
          </cell>
        </row>
        <row r="999">
          <cell r="A999" t="str">
            <v>D</v>
          </cell>
        </row>
        <row r="1002">
          <cell r="A1002" t="str">
            <v>E</v>
          </cell>
        </row>
        <row r="1010">
          <cell r="A1010" t="str">
            <v>1.7.3</v>
          </cell>
        </row>
        <row r="1012">
          <cell r="A1012" t="str">
            <v>1.7.3.1</v>
          </cell>
        </row>
        <row r="1014">
          <cell r="A1014" t="str">
            <v>A</v>
          </cell>
        </row>
        <row r="1022">
          <cell r="A1022" t="str">
            <v>B</v>
          </cell>
        </row>
        <row r="1024">
          <cell r="A1024" t="str">
            <v>C</v>
          </cell>
        </row>
        <row r="1027">
          <cell r="A1027" t="str">
            <v>D</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レート"/>
      <sheetName val="甲号用紙"/>
      <sheetName val="Summary (Eng)"/>
      <sheetName val="条件書"/>
      <sheetName val="CM条件書"/>
      <sheetName val="CM条件書 (2)"/>
      <sheetName val="参考単価"/>
      <sheetName val="1. 建築工事"/>
      <sheetName val="Backup"/>
      <sheetName val="1.1 地業工事"/>
      <sheetName val="1.2 土工事"/>
      <sheetName val="1.3 躯体工事"/>
      <sheetName val="1.4 鉄骨工事"/>
      <sheetName val="1.5 組積工事"/>
      <sheetName val="1.6 屋根工事"/>
      <sheetName val="1.7 外装工事"/>
      <sheetName val="1.8　建具工事"/>
      <sheetName val="1.9 内装工事"/>
      <sheetName val="10. 雑工事"/>
      <sheetName val="1.11 設備依頼工事"/>
      <sheetName val="BOQ No.2"/>
      <sheetName val="2. 付属建屋建築工事"/>
      <sheetName val="2.1 受電設備棟"/>
      <sheetName val="2.2 受・防火水槽"/>
      <sheetName val="2.3 排水処理設備棟"/>
      <sheetName val="2.4 倉庫棟"/>
      <sheetName val="2.5 守衛棟"/>
      <sheetName val="4. 生産関連工事"/>
      <sheetName val="5. 外構工事"/>
      <sheetName val="6. 仮設工事"/>
      <sheetName val="RA-mark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2">
          <cell r="F42">
            <v>218929.45533333332</v>
          </cell>
        </row>
      </sheetData>
      <sheetData sheetId="23">
        <row r="28">
          <cell r="F28">
            <v>162992.7225</v>
          </cell>
        </row>
      </sheetData>
      <sheetData sheetId="24">
        <row r="43">
          <cell r="F43">
            <v>776441.50099999993</v>
          </cell>
        </row>
      </sheetData>
      <sheetData sheetId="25">
        <row r="44">
          <cell r="F44">
            <v>192450.96366666668</v>
          </cell>
        </row>
      </sheetData>
      <sheetData sheetId="26">
        <row r="49">
          <cell r="G49">
            <v>46587.481</v>
          </cell>
        </row>
      </sheetData>
      <sheetData sheetId="27"/>
      <sheetData sheetId="28"/>
      <sheetData sheetId="29"/>
      <sheetData sheetId="3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wap lease"/>
      <sheetName val="DCT"/>
      <sheetName val="Quote Sheet"/>
      <sheetName val="ST_Loan_Variables"/>
      <sheetName val="ST_Loan_Output"/>
      <sheetName val="US DD"/>
      <sheetName val="LOOKUP"/>
      <sheetName val="Compilation"/>
      <sheetName val="Internal Asset Report(LPK)"/>
      <sheetName val="New C PM"/>
      <sheetName val="C Streams"/>
      <sheetName val="Controls"/>
      <sheetName val="Database Fields"/>
      <sheetName val="Pricing Controls"/>
      <sheetName val="CSA Pricing"/>
      <sheetName val="Sales Template"/>
      <sheetName val="Tier"/>
      <sheetName val="Look"/>
      <sheetName val="Residuals"/>
      <sheetName val="P Model"/>
      <sheetName val="P Streams"/>
      <sheetName val="Spreads"/>
      <sheetName val="TM"/>
      <sheetName val="Capital"/>
      <sheetName val="C2"/>
      <sheetName val="Credit"/>
      <sheetName val="Acctg"/>
      <sheetName val="Targets"/>
      <sheetName val="2.1 受電設備棟"/>
      <sheetName val="2.2 受・防火水槽"/>
      <sheetName val="2.3 排水処理設備棟"/>
      <sheetName val="2.4 倉庫棟"/>
      <sheetName val="2.5 守衛棟"/>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K3" t="str">
            <v>AMERICAS</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Modified Store"/>
      <sheetName val="Boq"/>
      <sheetName val="RA-markate"/>
      <sheetName val="Civil Boq"/>
      <sheetName val="Controls"/>
      <sheetName val="Basement Budget"/>
      <sheetName val="BOQ_Direct_selling cost"/>
      <sheetName val="Assump_Input"/>
      <sheetName val="Economics"/>
      <sheetName val="TI"/>
      <sheetName val="Other_Costs"/>
      <sheetName val="procurement_contingency"/>
      <sheetName val="(1)_Construction"/>
      <sheetName val="(2)_Furniture"/>
      <sheetName val="(3)_AV"/>
      <sheetName val="(4)_Fees"/>
      <sheetName val="(5)_On_Costs"/>
      <sheetName val="(6)_Cont"/>
      <sheetName val="(7)_Retail_Contribution"/>
      <sheetName val="(8)_VAT"/>
      <sheetName val="(9)_IT"/>
      <sheetName val="(10)_VAT"/>
      <sheetName val="Commitment_Schedule"/>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Site Dev BOQ"/>
      <sheetName val="Model"/>
      <sheetName val="CONSTRUCTION COMPONENT"/>
      <sheetName val="Fill this out first..."/>
      <sheetName val="Register"/>
      <sheetName val="Arch"/>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Boq"/>
      <sheetName val="Calculations"/>
      <sheetName val="List"/>
      <sheetName val="Pre-cast"/>
      <sheetName val="ANALYSIS"/>
      <sheetName val="SPT vs PHI"/>
      <sheetName val="std.wt."/>
      <sheetName val="RA-markate"/>
      <sheetName val="Material "/>
      <sheetName val="Pur"/>
      <sheetName val="Summary"/>
      <sheetName val="Chandrawal -1"/>
      <sheetName val="policies"/>
      <sheetName val="BOQ"/>
      <sheetName val="HDD"/>
      <sheetName val="Works"/>
      <sheetName val="FUSION"/>
      <sheetName val="OFC-Design"/>
      <sheetName val="PCS"/>
      <sheetName val="ETC"/>
      <sheetName val="Guide VAT_ED_Credit"/>
      <sheetName val="JTS"/>
      <sheetName val="AMC &amp; O&amp;M"/>
      <sheetName val="JTS Costing"/>
      <sheetName val="Instructions"/>
      <sheetName val="Pile cap"/>
      <sheetName val="moments-table(tri)"/>
      <sheetName val="Design"/>
      <sheetName val="floor slab-RS2"/>
      <sheetName val="THK"/>
      <sheetName val="General Summary"/>
      <sheetName val="switch"/>
      <sheetName val="BOQ_Direct_selling cost"/>
      <sheetName val="dummy"/>
      <sheetName val="149"/>
      <sheetName val="+X &amp; -X DIR PRE"/>
      <sheetName val="Staff Forecast spread"/>
      <sheetName val="conc-foot-gradeslab"/>
      <sheetName val="E1"/>
      <sheetName val="Civil_Boq"/>
      <sheetName val="Civil_Boq1"/>
      <sheetName val="SPT_vs_PHI"/>
      <sheetName val="std_wt_"/>
      <sheetName val="Pile_cap"/>
      <sheetName val="Material_"/>
      <sheetName val="Chandrawal_-1"/>
      <sheetName val="Guide_VAT_ED_Credit"/>
      <sheetName val="AMC_&amp;_O&amp;M"/>
      <sheetName val="JTS_Costing"/>
      <sheetName val="PRECAST lightconc-II"/>
      <sheetName val="PIpe Pushing"/>
      <sheetName val="Break up Sheet"/>
      <sheetName val="sept-plan"/>
      <sheetName val="d-safe specs"/>
      <sheetName val="RES-PLANNING"/>
      <sheetName val="Pay_Sep06"/>
      <sheetName val="1.01 (a)"/>
      <sheetName val="Sheet4"/>
      <sheetName val="Main-Material"/>
      <sheetName val="girder"/>
      <sheetName val="13. Steel - Ratio"/>
      <sheetName val="Footings"/>
      <sheetName val="WPR-IV"/>
      <sheetName val="Labour productivity"/>
      <sheetName val="Legal Risk Analysis"/>
      <sheetName val="Balance sheet"/>
      <sheetName val="TASKRSRC (2)"/>
      <sheetName val="TARGET"/>
      <sheetName val="BASELINE"/>
      <sheetName val="GBW"/>
      <sheetName val="COLUMN"/>
      <sheetName val="Abstract Sheet"/>
      <sheetName val="shuttering"/>
      <sheetName val="FORM7"/>
      <sheetName val="2.1 受電設備棟"/>
      <sheetName val="2.2 受・防火水槽"/>
      <sheetName val="2.3 排水処理設備棟"/>
      <sheetName val="2.4 倉庫棟"/>
      <sheetName val="2.5 守衛棟"/>
      <sheetName val="MainSheet"/>
      <sheetName val="DETAIL SHEET"/>
      <sheetName val="spool"/>
      <sheetName val="Supplier"/>
      <sheetName val="CABLE DATA"/>
      <sheetName val="INPUT SHEET"/>
      <sheetName val="Extra Item"/>
      <sheetName val="Fill this out first..."/>
      <sheetName val="Lead"/>
      <sheetName val="Labour &amp; Plant"/>
      <sheetName val="Project Budget Worksheet"/>
      <sheetName val="organi synthesis lab"/>
      <sheetName val="UNIT2"/>
      <sheetName val="Notes"/>
      <sheetName val="V.O.4 - PCC Qty"/>
      <sheetName val="Field Values"/>
      <sheetName val="TBAL9697 -group wise  sdpl"/>
      <sheetName val="BOQ -II ph 2"/>
      <sheetName val="BOQ fire proofing"/>
      <sheetName val="RCC,Ret. Wall"/>
      <sheetName val="Fin Sum"/>
      <sheetName val="PointNo.5"/>
      <sheetName val="Detail"/>
      <sheetName val="Sheet1"/>
      <sheetName val="T1037 Entire School"/>
      <sheetName val="d-safe DELUXE"/>
      <sheetName val="RMZ Summary"/>
      <sheetName val="Employee List"/>
      <sheetName val="Construction"/>
      <sheetName val="Cover sheet"/>
      <sheetName val="Vehicles"/>
      <sheetName val="except wiring"/>
      <sheetName val="VCH-SLC"/>
      <sheetName val="3cd Annexure"/>
      <sheetName val="cubes_M20"/>
      <sheetName val="P&amp;L-BDMC"/>
      <sheetName val="RECAPITULATION"/>
      <sheetName val="COST"/>
      <sheetName val="Plant Cost"/>
      <sheetName val="Site wise NADs"/>
      <sheetName val="Sheet3"/>
      <sheetName val="Sheet2"/>
      <sheetName val="LANGUAGE"/>
      <sheetName val="Aseet1998"/>
      <sheetName val="Input"/>
      <sheetName val="p&amp;m"/>
      <sheetName val="LABOUR"/>
      <sheetName val="STAFFSCHED "/>
      <sheetName val="dBase"/>
      <sheetName val="PRECAST lightconc_II"/>
      <sheetName val="Voucher"/>
      <sheetName val="Basement Budget"/>
      <sheetName val="IO LIST"/>
      <sheetName val="foot"/>
      <sheetName val="3-3(750)"/>
      <sheetName val="Storage"/>
      <sheetName val="PC Master List"/>
      <sheetName val="WWR"/>
      <sheetName val="Calc1"/>
      <sheetName val="Equipment"/>
      <sheetName val="AOR"/>
      <sheetName val="Costing"/>
      <sheetName val="ORDER BOOKING"/>
      <sheetName val="Macro1"/>
      <sheetName val="labour coeff"/>
      <sheetName val="Cal"/>
      <sheetName val="Data"/>
      <sheetName val="Boiler&amp;TG"/>
      <sheetName val="Names&amp;Cases"/>
      <sheetName val="10. &amp; 11. Rate Code &amp; BQ"/>
      <sheetName val="Scope Reconciliation"/>
      <sheetName val=" "/>
      <sheetName val="tower"/>
      <sheetName val="x-items"/>
      <sheetName val="BOQ_Direct_selling_cost"/>
      <sheetName val="Staff_Forecast_spread"/>
      <sheetName val="floor_slab-RS2"/>
      <sheetName val="PRECAST_lightconc-II"/>
      <sheetName val="PIpe_Pushing"/>
      <sheetName val="d-safe_specs"/>
      <sheetName val="Labour_productivity"/>
      <sheetName val="BOQ (2)"/>
      <sheetName val="main"/>
      <sheetName val="Site Dev BOQ"/>
      <sheetName val="analysis-superstructure"/>
      <sheetName val="Current Bill MB ref"/>
      <sheetName val="Summary_Bank"/>
      <sheetName val="Non-Factory"/>
      <sheetName val="loadcal"/>
      <sheetName val="NT LBH"/>
      <sheetName val="1st and 4th flight"/>
      <sheetName val="AK-Offertstammblatt"/>
      <sheetName val="M.S."/>
      <sheetName val="INPUT_SHEET"/>
      <sheetName val="Desgn(zone I)"/>
      <sheetName val="Electrical"/>
      <sheetName val="Build-up"/>
      <sheetName val="Calc_ISC"/>
      <sheetName val="Tender Summary"/>
      <sheetName val="BOQ_SERENO"/>
      <sheetName val="T&amp;M"/>
      <sheetName val="radar"/>
      <sheetName val="E &amp; R"/>
      <sheetName val="Fee Rate Summary"/>
      <sheetName val="beam-reinft"/>
      <sheetName val="Rate analysis"/>
      <sheetName val="Depreciation Calc"/>
      <sheetName val="b.s.-p.l.-sch."/>
      <sheetName val="Factors"/>
      <sheetName val="purpose&amp;input"/>
      <sheetName val="BS Schdl- 1 &amp; 2"/>
      <sheetName val="BOQ Distribution"/>
      <sheetName val="Wire"/>
      <sheetName val="Abstract - Single Line"/>
      <sheetName val="lookups"/>
      <sheetName val="Project Details.."/>
      <sheetName val="Top Line - WWW"/>
      <sheetName val="Chandrawal_-11"/>
      <sheetName val="Guide_VAT_ED_Credit1"/>
      <sheetName val="AMC_&amp;_O&amp;M1"/>
      <sheetName val="JTS_Costing1"/>
      <sheetName val="SPT_vs_PHI1"/>
      <sheetName val="std_wt_1"/>
      <sheetName val="Material_1"/>
      <sheetName val="Pile_cap1"/>
      <sheetName val="d-safe_specs1"/>
      <sheetName val="CABLE_DATA"/>
      <sheetName val="@Risk Inputs"/>
      <sheetName val="L3"/>
      <sheetName val="st"/>
      <sheetName val="Calc"/>
      <sheetName val="master"/>
    </sheetNames>
    <sheetDataSet>
      <sheetData sheetId="0" refreshError="1">
        <row r="3">
          <cell r="D3" t="str">
            <v>Gujarat rehabilitation work of Mathak village for TWRI</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Lists"/>
      <sheetName val="MATERIAL"/>
      <sheetName val="COFFICIENTS"/>
      <sheetName val="PRECAST"/>
      <sheetName val="EXCAV"/>
      <sheetName val="BACK-FILL"/>
      <sheetName val="ANTI-TERMITE"/>
      <sheetName val="PCC"/>
      <sheetName val="RCC"/>
      <sheetName val="DMC"/>
      <sheetName val="SHUTTERING"/>
      <sheetName val="REINF"/>
      <sheetName val="CM"/>
      <sheetName val="BLOCK MASONARY"/>
      <sheetName val="BRICK MASONRY"/>
      <sheetName val="STONE MAS."/>
      <sheetName val="PLASTERING"/>
      <sheetName val="MORTAR BANDS"/>
      <sheetName val="POINTING"/>
      <sheetName val="DPC"/>
      <sheetName val="FLOORING"/>
      <sheetName val="CLADING"/>
      <sheetName val="EXPN-JOINT"/>
      <sheetName val="WATER PROOF."/>
      <sheetName val="LC"/>
      <sheetName val="LM"/>
      <sheetName val="STEEL WORK"/>
      <sheetName val="WOOD WORK"/>
      <sheetName val="PAI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Lists"/>
      <sheetName val="MATERIAL"/>
      <sheetName val="COFFICIENTS"/>
      <sheetName val="PRECAST"/>
      <sheetName val="EXCAV"/>
      <sheetName val="BACK-FILL"/>
      <sheetName val="ANTI-TERMITE"/>
      <sheetName val="PCC"/>
      <sheetName val="RCC"/>
      <sheetName val="DMC"/>
      <sheetName val="SHUTTERING"/>
      <sheetName val="REINF"/>
      <sheetName val="CM"/>
      <sheetName val="BLOCK MASONARY"/>
      <sheetName val="BRICK MASONRY"/>
      <sheetName val="STONE MAS."/>
      <sheetName val="PLASTERING"/>
      <sheetName val="MORTAR BANDS"/>
      <sheetName val="POINTING"/>
      <sheetName val="DPC"/>
      <sheetName val="FLOORING"/>
      <sheetName val="CLADING"/>
      <sheetName val="EXPN-JOINT"/>
      <sheetName val="WATER PROOF."/>
      <sheetName val="LC"/>
      <sheetName val="LM"/>
      <sheetName val="STEEL WORK"/>
      <sheetName val="WOOD WORK"/>
      <sheetName val="PAI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heetName val="sum"/>
      <sheetName val="Sheet5"/>
      <sheetName val="Sheet6"/>
      <sheetName val="Sheet7"/>
      <sheetName val="Sheet8"/>
      <sheetName val="Sheet9"/>
      <sheetName val="Sheet10"/>
      <sheetName val="Sheet11"/>
      <sheetName val="Sheet12"/>
      <sheetName val="Sheet13"/>
      <sheetName val="Sheet14"/>
      <sheetName val="Sheet15"/>
      <sheetName val="Sheet16"/>
      <sheetName val="Name Lists"/>
    </sheetNames>
    <sheetDataSet>
      <sheetData sheetId="0" refreshError="1">
        <row r="341">
          <cell r="H341">
            <v>172690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y"/>
      <sheetName val="Doc details"/>
      <sheetName val="Contents"/>
      <sheetName val="Fly (2)"/>
      <sheetName val="Summary"/>
      <sheetName val="Fly (3)"/>
      <sheetName val="Methodology"/>
      <sheetName val="Fly (4)"/>
      <sheetName val="Exclusions"/>
      <sheetName val="Fly (5)"/>
      <sheetName val="0 Capital Cost"/>
      <sheetName val="1 Asset Renewal"/>
      <sheetName val="Asset Expenditure"/>
      <sheetName val="2 Maintenance"/>
      <sheetName val="3 EnergyUtilities"/>
      <sheetName val="4 OperationAdmin"/>
      <sheetName val="5 Overheads"/>
      <sheetName val="6 Modernisation"/>
      <sheetName val="7 Residual"/>
      <sheetName val="8 Disposal"/>
      <sheetName val="Fly (6)"/>
      <sheetName val="Expenditure"/>
      <sheetName val="Profile"/>
      <sheetName val="Pie-Chart"/>
      <sheetName val="Profile-Chart"/>
      <sheetName val="Fly (7)"/>
      <sheetName val="Benchmarking"/>
      <sheetName val="Calculator"/>
      <sheetName val="Data"/>
      <sheetName val="Fin Sum"/>
      <sheetName val="TBAL9697 -group wise  sdpl"/>
      <sheetName val="Supplier"/>
      <sheetName val="VCH-SLC"/>
      <sheetName val="RA-markate"/>
      <sheetName val="est"/>
      <sheetName val="DOOR-WI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row r="5">
          <cell r="C5">
            <v>25</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所・受変電設備工事"/>
      <sheetName val="率"/>
      <sheetName val="電気目次"/>
      <sheetName val="事務棟・目次"/>
      <sheetName val="事務棟・幹線工事"/>
      <sheetName val="事務棟・動力工事"/>
      <sheetName val="事務棟・照明工事"/>
      <sheetName val="事務棟・コンセント工事"/>
      <sheetName val="事務棟・電話LAN設備工事"/>
      <sheetName val="事務棟・自火報設備工事"/>
      <sheetName val="事務棟・放送設備工事"/>
      <sheetName val="事務棟・テレビ設備工事"/>
      <sheetName val="事務棟・避雷接地設備工事"/>
      <sheetName val="工場棟・目次"/>
      <sheetName val="工場棟・生産系受変電設備及び幹線工事"/>
      <sheetName val="工場棟・幹線工事"/>
      <sheetName val="工場棟・動力工事"/>
      <sheetName val="工場棟・照明工事"/>
      <sheetName val="工場棟・コンセント工事"/>
      <sheetName val="工場棟・電話LAN設備工事"/>
      <sheetName val="工場棟・自火報設備工事"/>
      <sheetName val="工場棟・放送設備工事"/>
      <sheetName val="工場棟・避雷接地設備工事"/>
      <sheetName val="危険物倉庫・目次"/>
      <sheetName val="危険物倉庫・幹線工事"/>
      <sheetName val="危険物倉庫・動力工事"/>
      <sheetName val="危険物倉庫・照明コンセント工事"/>
      <sheetName val="危険物倉庫・避雷工事"/>
      <sheetName val="受変電所・目次"/>
      <sheetName val="受変電所・幹線工事"/>
      <sheetName val="受変電所・照明工事"/>
      <sheetName val="受変電所・避雷工事"/>
      <sheetName val="ポンプ室・目次"/>
      <sheetName val="ポンプ室・幹線工事"/>
      <sheetName val="ポンプ室・動力工事"/>
      <sheetName val="ポンプ室・照明工事"/>
      <sheetName val="ポンプ室・自火報工事"/>
      <sheetName val="ポンプ室・避雷工事"/>
      <sheetName val="守衛所・目次"/>
      <sheetName val="守衛所・幹線工事"/>
      <sheetName val="守衛所・照明工事"/>
      <sheetName val="守衛所・電話工事"/>
      <sheetName val="守衛所・自火報設備工事"/>
      <sheetName val="外構・目次"/>
      <sheetName val="外構・外灯工事"/>
      <sheetName val="外構・幹線工事"/>
      <sheetName val="外構・生産幹線工事"/>
      <sheetName val="外構・自火報、電話LAN、放送幹線工事"/>
      <sheetName val="Fin Sum"/>
    </sheetNames>
    <sheetDataSet>
      <sheetData sheetId="0"/>
      <sheetData sheetId="1"/>
      <sheetData sheetId="2"/>
      <sheetData sheetId="3">
        <row r="17">
          <cell r="G17">
            <v>448</v>
          </cell>
        </row>
      </sheetData>
      <sheetData sheetId="4"/>
      <sheetData sheetId="5"/>
      <sheetData sheetId="6"/>
      <sheetData sheetId="7"/>
      <sheetData sheetId="8"/>
      <sheetData sheetId="9"/>
      <sheetData sheetId="10"/>
      <sheetData sheetId="11"/>
      <sheetData sheetId="12"/>
      <sheetData sheetId="13">
        <row r="17">
          <cell r="G17">
            <v>4200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4">
          <cell r="G14">
            <v>19140</v>
          </cell>
        </row>
      </sheetData>
      <sheetData sheetId="44"/>
      <sheetData sheetId="45"/>
      <sheetData sheetId="46"/>
      <sheetData sheetId="47"/>
      <sheetData sheetId="48"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RA"/>
      <sheetName val="Invoice-March"/>
      <sheetName val="SUMMARY"/>
      <sheetName val="ABS BOYS HOSTEL"/>
      <sheetName val="ABS GIRLS HOSTEL"/>
      <sheetName val="MB-BOYS HOSTEL"/>
      <sheetName val="MB-GIRLS HOSTEL"/>
    </sheetNames>
    <sheetDataSet>
      <sheetData sheetId="0" refreshError="1"/>
      <sheetData sheetId="1" refreshError="1"/>
      <sheetData sheetId="2" refreshError="1"/>
      <sheetData sheetId="3">
        <row r="213">
          <cell r="F213">
            <v>11785.840000000009</v>
          </cell>
        </row>
      </sheetData>
      <sheetData sheetId="4">
        <row r="36">
          <cell r="F36">
            <v>491.80999999999966</v>
          </cell>
        </row>
        <row r="37">
          <cell r="F37">
            <v>5110.1699999999992</v>
          </cell>
        </row>
        <row r="38">
          <cell r="F38">
            <v>13616.330000000014</v>
          </cell>
        </row>
        <row r="40">
          <cell r="F40">
            <v>1774.4799999999982</v>
          </cell>
        </row>
        <row r="41">
          <cell r="F41">
            <v>20727.600000000039</v>
          </cell>
        </row>
        <row r="42">
          <cell r="F42">
            <v>1069.4100000000003</v>
          </cell>
        </row>
        <row r="202">
          <cell r="F202">
            <v>1308.5799999999992</v>
          </cell>
        </row>
        <row r="256">
          <cell r="F256">
            <v>1786.1999999999987</v>
          </cell>
        </row>
        <row r="323">
          <cell r="F323">
            <v>5283.4600000000055</v>
          </cell>
        </row>
      </sheetData>
      <sheetData sheetId="5" refreshError="1"/>
      <sheetData sheetId="6">
        <row r="59">
          <cell r="J59">
            <v>4752.34</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RA"/>
      <sheetName val="Invoice-March"/>
      <sheetName val="SUMMARY"/>
      <sheetName val="ABS BOYS HOSTEL"/>
      <sheetName val=" ABS- Girls Hostel"/>
      <sheetName val="Qty. ABS-BH&amp;GH"/>
      <sheetName val="MB BH-01"/>
      <sheetName val="MB BH-02"/>
      <sheetName val="MB BH-03"/>
      <sheetName val="MB BH-04"/>
      <sheetName val="MB BH-Podium"/>
      <sheetName val="MB BH-SUBSTATION"/>
      <sheetName val="MB Girls Hostel-"/>
      <sheetName val="RMC-Mar'17"/>
      <sheetName val="Steel Reconcilation"/>
      <sheetName val="Cement Reconciliation"/>
      <sheetName val="Consumed Steel Summary"/>
      <sheetName val="RMC Details"/>
      <sheetName val="Consumed Concrete Summary"/>
      <sheetName val="Cement Details"/>
      <sheetName val="Invoice-Sec. Adv."/>
      <sheetName val="SA-TMT"/>
      <sheetName val="STR. STEEL"/>
      <sheetName val="VITRIFIED TILE"/>
      <sheetName val="CERAMIC TILE"/>
      <sheetName val="ALUMINIUM"/>
      <sheetName val="FLUSH DOOR"/>
      <sheetName val="FALSE CEILING"/>
      <sheetName val="CUBICLE"/>
      <sheetName val="WOODEN FIRE DOOR"/>
      <sheetName val="ACP SHEET"/>
      <sheetName val="KOTA STONE"/>
      <sheetName val="VINYLE FLOORING"/>
    </sheetNames>
    <sheetDataSet>
      <sheetData sheetId="0"/>
      <sheetData sheetId="1"/>
      <sheetData sheetId="2"/>
      <sheetData sheetId="3"/>
      <sheetData sheetId="4">
        <row r="42">
          <cell r="H42">
            <v>1069.4100000000003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RA"/>
      <sheetName val="Invoice-March"/>
      <sheetName val="SUMMARY"/>
      <sheetName val="ABS BOYS HOSTEL"/>
      <sheetName val=" ABS- Girls Hostel"/>
      <sheetName val="Qty. ABS-BH&amp;GH"/>
      <sheetName val="MB BH-01"/>
      <sheetName val="MB BH-02"/>
      <sheetName val="MB BH-03"/>
      <sheetName val="MB BH-04"/>
      <sheetName val="MB BH-Podium"/>
      <sheetName val="MB Girls Hostel-"/>
      <sheetName val="Steel Reconcilation"/>
      <sheetName val="Cement Reconciliation"/>
      <sheetName val="RMC Details"/>
      <sheetName val="Cement Details"/>
      <sheetName val="Consumed Concrete Summary"/>
      <sheetName val="Consumed Steel Summary"/>
      <sheetName val="Invoice-Sec. Adv."/>
      <sheetName val="Secured Ad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H7">
            <v>8506</v>
          </cell>
        </row>
        <row r="8">
          <cell r="D8">
            <v>388</v>
          </cell>
          <cell r="H8">
            <v>3214.5</v>
          </cell>
        </row>
        <row r="9">
          <cell r="H9">
            <v>5291.5</v>
          </cell>
        </row>
        <row r="12">
          <cell r="D12">
            <v>39840</v>
          </cell>
        </row>
      </sheetData>
      <sheetData sheetId="14" refreshError="1"/>
      <sheetData sheetId="15" refreshError="1"/>
      <sheetData sheetId="16" refreshError="1"/>
      <sheetData sheetId="17">
        <row r="43">
          <cell r="C43">
            <v>31.008242793945058</v>
          </cell>
        </row>
      </sheetData>
      <sheetData sheetId="18" refreshError="1"/>
      <sheetData sheetId="19">
        <row r="97">
          <cell r="H97">
            <v>88.779999999999987</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 OPC-43 GRADE"/>
      <sheetName val="AS PER PO."/>
      <sheetName val="NDRO"/>
    </sheetNames>
    <sheetDataSet>
      <sheetData sheetId="0">
        <row r="362">
          <cell r="I362">
            <v>92195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499984740745262"/>
  </sheetPr>
  <dimension ref="A12:J46"/>
  <sheetViews>
    <sheetView view="pageBreakPreview" topLeftCell="A26" zoomScale="55" zoomScaleSheetLayoutView="55" workbookViewId="0">
      <selection activeCell="C41" sqref="C41:G41"/>
    </sheetView>
  </sheetViews>
  <sheetFormatPr defaultColWidth="18.140625" defaultRowHeight="13.5"/>
  <cols>
    <col min="1" max="1" width="23" style="103" customWidth="1"/>
    <col min="2" max="2" width="28.85546875" style="103" customWidth="1"/>
    <col min="3" max="3" width="46.28515625" style="103" bestFit="1" customWidth="1"/>
    <col min="4" max="4" width="18.140625" style="103"/>
    <col min="5" max="5" width="27.140625" style="103" bestFit="1" customWidth="1"/>
    <col min="6" max="6" width="25.42578125" style="104" customWidth="1"/>
    <col min="7" max="7" width="27.28515625" style="105" customWidth="1"/>
    <col min="8" max="8" width="18.140625" style="103"/>
    <col min="9" max="9" width="23.28515625" style="103" bestFit="1" customWidth="1"/>
    <col min="10" max="10" width="18.140625" style="103"/>
    <col min="11" max="11" width="25.140625" style="103" bestFit="1" customWidth="1"/>
    <col min="12" max="16384" width="18.140625" style="103"/>
  </cols>
  <sheetData>
    <row r="12" spans="1:7" ht="14.25" thickBot="1"/>
    <row r="13" spans="1:7" s="135" customFormat="1" ht="35.1" customHeight="1" thickBot="1">
      <c r="A13" s="928" t="s">
        <v>485</v>
      </c>
      <c r="B13" s="929"/>
      <c r="C13" s="929"/>
      <c r="D13" s="929"/>
      <c r="E13" s="929"/>
      <c r="F13" s="929"/>
      <c r="G13" s="930"/>
    </row>
    <row r="14" spans="1:7" s="138" customFormat="1" ht="30" customHeight="1">
      <c r="A14" s="148" t="s">
        <v>392</v>
      </c>
      <c r="B14" s="931" t="s">
        <v>525</v>
      </c>
      <c r="C14" s="931"/>
      <c r="D14" s="931"/>
      <c r="E14" s="931"/>
      <c r="F14" s="186" t="s">
        <v>393</v>
      </c>
      <c r="G14" s="235">
        <v>42962</v>
      </c>
    </row>
    <row r="15" spans="1:7" s="138" customFormat="1" ht="20.25">
      <c r="A15" s="148" t="s">
        <v>394</v>
      </c>
      <c r="B15" s="932" t="s">
        <v>795</v>
      </c>
      <c r="C15" s="932"/>
      <c r="D15" s="932"/>
      <c r="E15" s="932"/>
      <c r="F15" s="187" t="s">
        <v>395</v>
      </c>
      <c r="G15" s="188" t="s">
        <v>798</v>
      </c>
    </row>
    <row r="16" spans="1:7" s="138" customFormat="1" ht="49.5" customHeight="1" thickBot="1">
      <c r="A16" s="148" t="s">
        <v>396</v>
      </c>
      <c r="B16" s="932" t="s">
        <v>526</v>
      </c>
      <c r="C16" s="932"/>
      <c r="D16" s="932"/>
      <c r="E16" s="932"/>
      <c r="F16" s="189" t="s">
        <v>397</v>
      </c>
      <c r="G16" s="188" t="s">
        <v>799</v>
      </c>
    </row>
    <row r="17" spans="1:10" ht="21" thickBot="1">
      <c r="A17" s="925" t="s">
        <v>398</v>
      </c>
      <c r="B17" s="926"/>
      <c r="C17" s="926"/>
      <c r="D17" s="926"/>
      <c r="E17" s="926"/>
      <c r="F17" s="926"/>
      <c r="G17" s="927"/>
    </row>
    <row r="18" spans="1:10" s="185" customFormat="1" ht="30" customHeight="1">
      <c r="A18" s="933" t="s">
        <v>399</v>
      </c>
      <c r="B18" s="934"/>
      <c r="C18" s="935" t="s">
        <v>524</v>
      </c>
      <c r="D18" s="935"/>
      <c r="E18" s="935"/>
      <c r="F18" s="935"/>
      <c r="G18" s="936"/>
    </row>
    <row r="19" spans="1:10" s="138" customFormat="1" ht="30" customHeight="1">
      <c r="A19" s="937" t="s">
        <v>400</v>
      </c>
      <c r="B19" s="938"/>
      <c r="C19" s="507" t="s">
        <v>567</v>
      </c>
      <c r="D19" s="139"/>
      <c r="E19" s="140"/>
      <c r="F19" s="141"/>
      <c r="G19" s="142"/>
    </row>
    <row r="20" spans="1:10" s="138" customFormat="1" ht="30" customHeight="1">
      <c r="A20" s="937" t="s">
        <v>400</v>
      </c>
      <c r="B20" s="938"/>
      <c r="C20" s="137" t="s">
        <v>523</v>
      </c>
      <c r="D20" s="143"/>
      <c r="E20" s="140"/>
      <c r="F20" s="144"/>
      <c r="G20" s="142"/>
    </row>
    <row r="21" spans="1:10" s="138" customFormat="1" ht="30" customHeight="1">
      <c r="A21" s="145" t="s">
        <v>483</v>
      </c>
      <c r="B21" s="146"/>
      <c r="C21" s="205">
        <v>42373</v>
      </c>
      <c r="D21" s="143"/>
      <c r="E21" s="140"/>
      <c r="F21" s="144"/>
      <c r="G21" s="142"/>
    </row>
    <row r="22" spans="1:10" s="138" customFormat="1" ht="30" customHeight="1">
      <c r="A22" s="145" t="s">
        <v>484</v>
      </c>
      <c r="B22" s="146"/>
      <c r="C22" s="205">
        <v>43040</v>
      </c>
      <c r="D22" s="143"/>
      <c r="E22" s="140"/>
      <c r="F22" s="144"/>
      <c r="G22" s="142"/>
    </row>
    <row r="23" spans="1:10" s="138" customFormat="1" ht="30" customHeight="1">
      <c r="A23" s="937" t="s">
        <v>401</v>
      </c>
      <c r="B23" s="938"/>
      <c r="C23" s="147" t="str">
        <f>G15</f>
        <v>RA-15TH</v>
      </c>
      <c r="D23" s="139"/>
      <c r="E23" s="139"/>
      <c r="F23" s="144"/>
      <c r="G23" s="142"/>
    </row>
    <row r="24" spans="1:10" s="138" customFormat="1" ht="45" customHeight="1" thickBot="1">
      <c r="A24" s="937" t="s">
        <v>402</v>
      </c>
      <c r="B24" s="938"/>
      <c r="C24" s="939" t="str">
        <f>C41</f>
        <v>Rupees Two Crore Fifty Five Thousand Six Two Hundred And Forty Seven Only</v>
      </c>
      <c r="D24" s="939"/>
      <c r="E24" s="939"/>
      <c r="F24" s="939"/>
      <c r="G24" s="940"/>
    </row>
    <row r="25" spans="1:10" s="136" customFormat="1" ht="18.75" hidden="1" thickBot="1">
      <c r="A25" s="941" t="s">
        <v>403</v>
      </c>
      <c r="B25" s="942"/>
      <c r="C25" s="942"/>
      <c r="D25" s="942"/>
      <c r="E25" s="942"/>
      <c r="F25" s="942"/>
      <c r="G25" s="943"/>
    </row>
    <row r="26" spans="1:10" s="138" customFormat="1" ht="35.1" customHeight="1">
      <c r="A26" s="167" t="s">
        <v>486</v>
      </c>
      <c r="B26" s="945" t="s">
        <v>404</v>
      </c>
      <c r="C26" s="946"/>
      <c r="D26" s="947"/>
      <c r="E26" s="168" t="s">
        <v>405</v>
      </c>
      <c r="F26" s="161" t="s">
        <v>389</v>
      </c>
      <c r="G26" s="162" t="s">
        <v>406</v>
      </c>
    </row>
    <row r="27" spans="1:10" s="118" customFormat="1" ht="20.25">
      <c r="A27" s="165" t="s">
        <v>407</v>
      </c>
      <c r="B27" s="944" t="s">
        <v>408</v>
      </c>
      <c r="C27" s="944"/>
      <c r="D27" s="944"/>
      <c r="E27" s="166"/>
      <c r="F27" s="116"/>
      <c r="G27" s="117"/>
      <c r="I27" s="488"/>
    </row>
    <row r="28" spans="1:10" s="120" customFormat="1" ht="39.950000000000003" customHeight="1">
      <c r="A28" s="302" t="s">
        <v>409</v>
      </c>
      <c r="B28" s="897" t="s">
        <v>564</v>
      </c>
      <c r="C28" s="897"/>
      <c r="D28" s="897"/>
      <c r="E28" s="119" t="e">
        <f>SUMMARY!#REF!</f>
        <v>#REF!</v>
      </c>
      <c r="F28" s="119" t="e">
        <f>SUMMARY!#REF!</f>
        <v>#REF!</v>
      </c>
      <c r="G28" s="119" t="e">
        <f>SUMMARY!#REF!</f>
        <v>#REF!</v>
      </c>
      <c r="I28" s="489"/>
    </row>
    <row r="29" spans="1:10" s="120" customFormat="1" ht="39.950000000000003" customHeight="1">
      <c r="A29" s="303" t="s">
        <v>435</v>
      </c>
      <c r="B29" s="897" t="s">
        <v>565</v>
      </c>
      <c r="C29" s="897"/>
      <c r="D29" s="897"/>
      <c r="E29" s="119" t="e">
        <f>SUMMARY!#REF!</f>
        <v>#REF!</v>
      </c>
      <c r="F29" s="119" t="e">
        <f>SUMMARY!#REF!</f>
        <v>#REF!</v>
      </c>
      <c r="G29" s="119" t="e">
        <f>SUMMARY!#REF!</f>
        <v>#REF!</v>
      </c>
      <c r="I29" s="490"/>
      <c r="J29" s="503"/>
    </row>
    <row r="30" spans="1:10" s="120" customFormat="1" ht="39.950000000000003" customHeight="1">
      <c r="A30" s="303" t="s">
        <v>530</v>
      </c>
      <c r="B30" s="897" t="s">
        <v>566</v>
      </c>
      <c r="C30" s="897"/>
      <c r="D30" s="897"/>
      <c r="E30" s="119" t="e">
        <f>SUMMARY!#REF!</f>
        <v>#REF!</v>
      </c>
      <c r="F30" s="119" t="e">
        <f>SUMMARY!#REF!</f>
        <v>#REF!</v>
      </c>
      <c r="G30" s="119" t="e">
        <f>SUMMARY!#REF!</f>
        <v>#REF!</v>
      </c>
      <c r="I30" s="489"/>
      <c r="J30" s="503"/>
    </row>
    <row r="31" spans="1:10" s="120" customFormat="1" ht="39.950000000000003" customHeight="1">
      <c r="A31" s="303" t="s">
        <v>529</v>
      </c>
      <c r="B31" s="897" t="s">
        <v>787</v>
      </c>
      <c r="C31" s="897"/>
      <c r="D31" s="897"/>
      <c r="E31" s="119" t="e">
        <f>SUMMARY!#REF!</f>
        <v>#REF!</v>
      </c>
      <c r="F31" s="119" t="e">
        <f>SUMMARY!#REF!</f>
        <v>#REF!</v>
      </c>
      <c r="G31" s="119" t="e">
        <f>SUMMARY!#REF!</f>
        <v>#REF!</v>
      </c>
      <c r="I31" s="489"/>
      <c r="J31" s="503"/>
    </row>
    <row r="32" spans="1:10" s="120" customFormat="1" ht="39.950000000000003" customHeight="1">
      <c r="A32" s="121"/>
      <c r="B32" s="886" t="s">
        <v>499</v>
      </c>
      <c r="C32" s="886"/>
      <c r="D32" s="886"/>
      <c r="E32" s="125" t="e">
        <f>SUM(E28:E31)</f>
        <v>#REF!</v>
      </c>
      <c r="F32" s="245" t="e">
        <f>SUM(F28:F31)</f>
        <v>#REF!</v>
      </c>
      <c r="G32" s="246" t="e">
        <f>SUM(G28:G31)</f>
        <v>#REF!</v>
      </c>
      <c r="H32" s="134"/>
      <c r="I32" s="489"/>
      <c r="J32" s="503"/>
    </row>
    <row r="33" spans="1:10" s="120" customFormat="1" ht="39.950000000000003" customHeight="1">
      <c r="A33" s="184" t="s">
        <v>410</v>
      </c>
      <c r="B33" s="897" t="s">
        <v>581</v>
      </c>
      <c r="C33" s="897"/>
      <c r="D33" s="897"/>
      <c r="E33" s="119" t="e">
        <f>ROUND(E32*5%,0)</f>
        <v>#REF!</v>
      </c>
      <c r="F33" s="119" t="e">
        <f>ROUND(F32*5%,0)</f>
        <v>#REF!</v>
      </c>
      <c r="G33" s="304" t="e">
        <f>ROUND(G32*5%,0)</f>
        <v>#REF!</v>
      </c>
      <c r="J33" s="503"/>
    </row>
    <row r="34" spans="1:10" s="120" customFormat="1" ht="35.1" customHeight="1">
      <c r="A34" s="184" t="s">
        <v>411</v>
      </c>
      <c r="B34" s="894" t="s">
        <v>498</v>
      </c>
      <c r="C34" s="895"/>
      <c r="D34" s="896"/>
      <c r="E34" s="125" t="e">
        <f>E32-E33</f>
        <v>#REF!</v>
      </c>
      <c r="F34" s="245" t="e">
        <f>F32-F33</f>
        <v>#REF!</v>
      </c>
      <c r="G34" s="246" t="e">
        <f>G32-G33</f>
        <v>#REF!</v>
      </c>
      <c r="H34" s="134"/>
      <c r="J34" s="503"/>
    </row>
    <row r="35" spans="1:10" s="118" customFormat="1" ht="28.5" customHeight="1">
      <c r="A35" s="122" t="s">
        <v>412</v>
      </c>
      <c r="B35" s="924" t="s">
        <v>413</v>
      </c>
      <c r="C35" s="924"/>
      <c r="D35" s="924"/>
      <c r="E35" s="123"/>
      <c r="F35" s="247"/>
      <c r="G35" s="248"/>
      <c r="J35" s="504"/>
    </row>
    <row r="36" spans="1:10" s="120" customFormat="1" ht="39.950000000000003" customHeight="1">
      <c r="A36" s="303" t="s">
        <v>500</v>
      </c>
      <c r="B36" s="897" t="s">
        <v>582</v>
      </c>
      <c r="C36" s="897"/>
      <c r="D36" s="897"/>
      <c r="E36" s="243" t="e">
        <f>ROUND(E32*5%,0)</f>
        <v>#REF!</v>
      </c>
      <c r="F36" s="243" t="e">
        <f>ROUND(F32*5%,0)</f>
        <v>#REF!</v>
      </c>
      <c r="G36" s="244" t="e">
        <f>ROUND(G32*5%,0)</f>
        <v>#REF!</v>
      </c>
      <c r="J36" s="503"/>
    </row>
    <row r="37" spans="1:10" s="120" customFormat="1" ht="39.950000000000003" customHeight="1">
      <c r="A37" s="303" t="s">
        <v>501</v>
      </c>
      <c r="B37" s="897" t="s">
        <v>583</v>
      </c>
      <c r="C37" s="897"/>
      <c r="D37" s="897"/>
      <c r="E37" s="243" t="e">
        <f>ROUND(E34*2%,0)</f>
        <v>#REF!</v>
      </c>
      <c r="F37" s="243"/>
      <c r="G37" s="244" t="e">
        <f>ROUND(G34*2%,0)</f>
        <v>#REF!</v>
      </c>
      <c r="J37" s="503"/>
    </row>
    <row r="38" spans="1:10" s="120" customFormat="1" ht="39.950000000000003" customHeight="1">
      <c r="A38" s="303" t="s">
        <v>520</v>
      </c>
      <c r="B38" s="897" t="s">
        <v>584</v>
      </c>
      <c r="C38" s="897"/>
      <c r="D38" s="897"/>
      <c r="E38" s="243" t="e">
        <f>ROUND(E34*6%,0)</f>
        <v>#REF!</v>
      </c>
      <c r="F38" s="243"/>
      <c r="G38" s="244" t="e">
        <f>ROUND(G34*6%,0)</f>
        <v>#REF!</v>
      </c>
      <c r="J38" s="503"/>
    </row>
    <row r="39" spans="1:10" s="120" customFormat="1" ht="39.950000000000003" customHeight="1">
      <c r="A39" s="121"/>
      <c r="B39" s="886" t="s">
        <v>521</v>
      </c>
      <c r="C39" s="886"/>
      <c r="D39" s="886"/>
      <c r="E39" s="125" t="e">
        <f>SUM(E36:E38)</f>
        <v>#REF!</v>
      </c>
      <c r="F39" s="245" t="e">
        <f>SUM(F36:F38)</f>
        <v>#REF!</v>
      </c>
      <c r="G39" s="246" t="e">
        <f>SUM(G36:G38)</f>
        <v>#REF!</v>
      </c>
    </row>
    <row r="40" spans="1:10" s="118" customFormat="1" ht="39.950000000000003" customHeight="1">
      <c r="A40" s="124" t="s">
        <v>414</v>
      </c>
      <c r="B40" s="887" t="s">
        <v>527</v>
      </c>
      <c r="C40" s="887"/>
      <c r="D40" s="887"/>
      <c r="E40" s="125" t="e">
        <f>E34-E39</f>
        <v>#REF!</v>
      </c>
      <c r="F40" s="506" t="e">
        <f>F34-F39</f>
        <v>#REF!</v>
      </c>
      <c r="G40" s="246" t="e">
        <f>G34-G39</f>
        <v>#REF!</v>
      </c>
    </row>
    <row r="41" spans="1:10" s="135" customFormat="1" ht="45" customHeight="1" thickBot="1">
      <c r="A41" s="919" t="s">
        <v>580</v>
      </c>
      <c r="B41" s="920"/>
      <c r="C41" s="921" t="s">
        <v>806</v>
      </c>
      <c r="D41" s="922"/>
      <c r="E41" s="922"/>
      <c r="F41" s="922"/>
      <c r="G41" s="923"/>
    </row>
    <row r="42" spans="1:10" ht="39.75" customHeight="1" thickBot="1">
      <c r="A42" s="888" t="s">
        <v>415</v>
      </c>
      <c r="B42" s="889"/>
      <c r="C42" s="890"/>
      <c r="D42" s="891" t="s">
        <v>416</v>
      </c>
      <c r="E42" s="892"/>
      <c r="F42" s="892"/>
      <c r="G42" s="893"/>
    </row>
    <row r="43" spans="1:10" ht="27.95" customHeight="1">
      <c r="A43" s="907"/>
      <c r="B43" s="908"/>
      <c r="C43" s="911"/>
      <c r="D43" s="913"/>
      <c r="E43" s="914"/>
      <c r="F43" s="917"/>
      <c r="G43" s="914"/>
    </row>
    <row r="44" spans="1:10" ht="27.95" customHeight="1" thickBot="1">
      <c r="A44" s="909"/>
      <c r="B44" s="910"/>
      <c r="C44" s="912"/>
      <c r="D44" s="915"/>
      <c r="E44" s="916"/>
      <c r="F44" s="918"/>
      <c r="G44" s="916"/>
    </row>
    <row r="45" spans="1:10" s="151" customFormat="1" ht="35.25" customHeight="1" thickBot="1">
      <c r="A45" s="904" t="s">
        <v>491</v>
      </c>
      <c r="B45" s="905"/>
      <c r="C45" s="150" t="s">
        <v>436</v>
      </c>
      <c r="D45" s="898" t="s">
        <v>438</v>
      </c>
      <c r="E45" s="899"/>
      <c r="F45" s="900" t="s">
        <v>439</v>
      </c>
      <c r="G45" s="901"/>
    </row>
    <row r="46" spans="1:10" s="138" customFormat="1" ht="59.25" customHeight="1" thickBot="1">
      <c r="A46" s="902" t="s">
        <v>423</v>
      </c>
      <c r="B46" s="906"/>
      <c r="C46" s="149" t="s">
        <v>417</v>
      </c>
      <c r="D46" s="902" t="s">
        <v>437</v>
      </c>
      <c r="E46" s="903"/>
      <c r="F46" s="902" t="s">
        <v>424</v>
      </c>
      <c r="G46" s="903"/>
    </row>
  </sheetData>
  <mergeCells count="42">
    <mergeCell ref="A24:B24"/>
    <mergeCell ref="C24:G24"/>
    <mergeCell ref="A25:G25"/>
    <mergeCell ref="B27:D27"/>
    <mergeCell ref="B26:D26"/>
    <mergeCell ref="A18:B18"/>
    <mergeCell ref="C18:G18"/>
    <mergeCell ref="A19:B19"/>
    <mergeCell ref="A20:B20"/>
    <mergeCell ref="A23:B23"/>
    <mergeCell ref="A17:G17"/>
    <mergeCell ref="A13:G13"/>
    <mergeCell ref="B14:E14"/>
    <mergeCell ref="B15:E15"/>
    <mergeCell ref="B16:E16"/>
    <mergeCell ref="B28:D28"/>
    <mergeCell ref="B29:D29"/>
    <mergeCell ref="B35:D35"/>
    <mergeCell ref="B36:D36"/>
    <mergeCell ref="B37:D37"/>
    <mergeCell ref="B30:D30"/>
    <mergeCell ref="B31:D31"/>
    <mergeCell ref="A43:B44"/>
    <mergeCell ref="C43:C44"/>
    <mergeCell ref="D43:E44"/>
    <mergeCell ref="F43:G44"/>
    <mergeCell ref="A41:B41"/>
    <mergeCell ref="C41:G41"/>
    <mergeCell ref="D45:E45"/>
    <mergeCell ref="F45:G45"/>
    <mergeCell ref="D46:E46"/>
    <mergeCell ref="F46:G46"/>
    <mergeCell ref="A45:B45"/>
    <mergeCell ref="A46:B46"/>
    <mergeCell ref="B39:D39"/>
    <mergeCell ref="B40:D40"/>
    <mergeCell ref="B32:D32"/>
    <mergeCell ref="A42:C42"/>
    <mergeCell ref="D42:G42"/>
    <mergeCell ref="B34:D34"/>
    <mergeCell ref="B33:D33"/>
    <mergeCell ref="B38:D38"/>
  </mergeCells>
  <printOptions horizontalCentered="1"/>
  <pageMargins left="0.5" right="0.25" top="1"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pageSetUpPr fitToPage="1"/>
  </sheetPr>
  <dimension ref="A1:G18"/>
  <sheetViews>
    <sheetView tabSelected="1" view="pageBreakPreview" zoomScale="90" zoomScaleSheetLayoutView="90" workbookViewId="0">
      <pane ySplit="6" topLeftCell="A7" activePane="bottomLeft" state="frozen"/>
      <selection pane="bottomLeft" activeCell="I8" sqref="I8"/>
    </sheetView>
  </sheetViews>
  <sheetFormatPr defaultRowHeight="15"/>
  <cols>
    <col min="1" max="1" width="9.7109375" style="249" customWidth="1"/>
    <col min="2" max="2" width="23.7109375" style="249" customWidth="1"/>
    <col min="3" max="7" width="17.7109375" style="249" customWidth="1"/>
    <col min="8" max="16384" width="9.140625" style="249"/>
  </cols>
  <sheetData>
    <row r="1" spans="1:7" ht="18.75">
      <c r="A1" s="513"/>
      <c r="B1" s="528" t="s">
        <v>425</v>
      </c>
      <c r="C1" s="514"/>
      <c r="D1" s="514"/>
      <c r="E1" s="514"/>
      <c r="F1" s="514"/>
      <c r="G1" s="515"/>
    </row>
    <row r="2" spans="1:7" ht="21" thickBot="1">
      <c r="A2" s="868"/>
      <c r="B2" s="438" t="s">
        <v>426</v>
      </c>
      <c r="C2" s="437"/>
      <c r="D2" s="437"/>
      <c r="E2" s="437"/>
      <c r="F2" s="437"/>
      <c r="G2" s="518"/>
    </row>
    <row r="3" spans="1:7" s="867" customFormat="1" ht="21.75" thickBot="1">
      <c r="A3" s="863" t="s">
        <v>813</v>
      </c>
      <c r="B3" s="864" t="s">
        <v>883</v>
      </c>
      <c r="C3" s="865"/>
      <c r="D3" s="865"/>
      <c r="E3" s="865"/>
      <c r="F3" s="865"/>
      <c r="G3" s="866"/>
    </row>
    <row r="4" spans="1:7" ht="21.75" thickBot="1">
      <c r="A4" s="948" t="s">
        <v>890</v>
      </c>
      <c r="B4" s="949"/>
      <c r="C4" s="949"/>
      <c r="D4" s="949"/>
      <c r="E4" s="949"/>
      <c r="F4" s="949"/>
      <c r="G4" s="950"/>
    </row>
    <row r="5" spans="1:7" ht="11.25" customHeight="1">
      <c r="A5" s="516"/>
      <c r="B5" s="517"/>
      <c r="C5" s="517"/>
      <c r="D5" s="517"/>
      <c r="E5" s="517"/>
      <c r="F5" s="517"/>
      <c r="G5" s="518"/>
    </row>
    <row r="6" spans="1:7" s="523" customFormat="1" ht="60">
      <c r="A6" s="519" t="s">
        <v>486</v>
      </c>
      <c r="B6" s="520" t="s">
        <v>487</v>
      </c>
      <c r="C6" s="521" t="s">
        <v>899</v>
      </c>
      <c r="D6" s="521" t="s">
        <v>817</v>
      </c>
      <c r="E6" s="521" t="s">
        <v>897</v>
      </c>
      <c r="F6" s="521" t="s">
        <v>898</v>
      </c>
      <c r="G6" s="522" t="s">
        <v>894</v>
      </c>
    </row>
    <row r="7" spans="1:7" s="856" customFormat="1" ht="24" customHeight="1">
      <c r="A7" s="851"/>
      <c r="B7" s="852"/>
      <c r="C7" s="853"/>
      <c r="D7" s="853"/>
      <c r="E7" s="853"/>
      <c r="F7" s="854"/>
      <c r="G7" s="855"/>
    </row>
    <row r="8" spans="1:7" ht="50.1" customHeight="1">
      <c r="A8" s="880"/>
      <c r="B8" s="850" t="s">
        <v>888</v>
      </c>
      <c r="C8" s="881">
        <f>'ABS BOYS HOSTEL'!H371</f>
        <v>164126593</v>
      </c>
      <c r="D8" s="881">
        <f>ROUND(C8*18%,0)</f>
        <v>29542787</v>
      </c>
      <c r="E8" s="881">
        <f>SUM(C8:D8)</f>
        <v>193669380</v>
      </c>
      <c r="F8" s="881">
        <f>'ABS BOYS HOSTEL'!J371</f>
        <v>185700636</v>
      </c>
      <c r="G8" s="881">
        <f>E8-F8</f>
        <v>7968744</v>
      </c>
    </row>
    <row r="9" spans="1:7" ht="50.1" customHeight="1">
      <c r="A9" s="880"/>
      <c r="B9" s="850" t="s">
        <v>889</v>
      </c>
      <c r="C9" s="881">
        <f>'ABS GIRLS HOSTEL'!H379</f>
        <v>81607633</v>
      </c>
      <c r="D9" s="881">
        <f>ROUND(C9*18%,0)</f>
        <v>14689374</v>
      </c>
      <c r="E9" s="881">
        <f>SUM(C9:D9)</f>
        <v>96297007</v>
      </c>
      <c r="F9" s="881">
        <f>'ABS GIRLS HOSTEL'!J379</f>
        <v>92194127</v>
      </c>
      <c r="G9" s="881">
        <f>E9-F9</f>
        <v>4102880</v>
      </c>
    </row>
    <row r="10" spans="1:7" s="526" customFormat="1" ht="50.1" customHeight="1">
      <c r="A10" s="882"/>
      <c r="B10" s="883" t="s">
        <v>420</v>
      </c>
      <c r="C10" s="884">
        <f>SUM(C8:C9)</f>
        <v>245734226</v>
      </c>
      <c r="D10" s="884">
        <f t="shared" ref="D10:F10" si="0">SUM(D8:D9)</f>
        <v>44232161</v>
      </c>
      <c r="E10" s="884">
        <f t="shared" si="0"/>
        <v>289966387</v>
      </c>
      <c r="F10" s="884">
        <f t="shared" si="0"/>
        <v>277894763</v>
      </c>
      <c r="G10" s="885">
        <f t="shared" ref="G10" si="1">SUM(G8:G9)</f>
        <v>12071624</v>
      </c>
    </row>
    <row r="11" spans="1:7" ht="30" customHeight="1">
      <c r="A11" s="524"/>
      <c r="B11" s="524"/>
      <c r="C11" s="524"/>
      <c r="D11" s="524"/>
      <c r="E11" s="525"/>
      <c r="F11" s="525"/>
      <c r="G11" s="524"/>
    </row>
    <row r="12" spans="1:7" ht="30" customHeight="1">
      <c r="A12" s="524"/>
      <c r="B12" s="524"/>
      <c r="C12" s="524"/>
      <c r="D12" s="524"/>
      <c r="E12" s="525"/>
      <c r="F12" s="525"/>
      <c r="G12" s="524"/>
    </row>
    <row r="13" spans="1:7" ht="30" customHeight="1">
      <c r="A13" s="524"/>
      <c r="B13" s="524"/>
      <c r="C13" s="524"/>
      <c r="D13" s="524"/>
      <c r="E13" s="525"/>
      <c r="F13" s="525"/>
      <c r="G13" s="524"/>
    </row>
    <row r="14" spans="1:7" ht="30" customHeight="1">
      <c r="A14" s="524"/>
      <c r="B14" s="524"/>
      <c r="C14" s="524"/>
      <c r="D14" s="524"/>
      <c r="E14" s="525"/>
      <c r="F14" s="525"/>
      <c r="G14" s="524"/>
    </row>
    <row r="15" spans="1:7" ht="30" customHeight="1">
      <c r="A15" s="524"/>
      <c r="B15" s="524"/>
      <c r="C15" s="524"/>
      <c r="D15" s="524"/>
      <c r="E15" s="524"/>
      <c r="F15" s="524"/>
      <c r="G15" s="524"/>
    </row>
    <row r="16" spans="1:7" ht="30" customHeight="1">
      <c r="A16" s="524"/>
      <c r="B16" s="524"/>
      <c r="C16" s="524"/>
      <c r="D16" s="524"/>
      <c r="E16" s="524"/>
      <c r="F16" s="524"/>
      <c r="G16" s="524"/>
    </row>
    <row r="17" spans="1:7" ht="30" customHeight="1">
      <c r="A17" s="524"/>
      <c r="B17" s="524"/>
      <c r="C17" s="524"/>
      <c r="D17" s="524"/>
      <c r="E17" s="524"/>
      <c r="F17" s="524"/>
      <c r="G17" s="524"/>
    </row>
    <row r="18" spans="1:7" ht="30" customHeight="1">
      <c r="A18" s="524"/>
      <c r="B18" s="524"/>
      <c r="C18" s="524"/>
      <c r="D18" s="524"/>
      <c r="E18" s="524"/>
      <c r="F18" s="524"/>
      <c r="G18" s="524"/>
    </row>
  </sheetData>
  <mergeCells count="1">
    <mergeCell ref="A4:G4"/>
  </mergeCells>
  <printOptions horizontalCentered="1"/>
  <pageMargins left="0.7" right="0" top="1" bottom="0.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tabColor rgb="FFFF0000"/>
  </sheetPr>
  <dimension ref="A1:K378"/>
  <sheetViews>
    <sheetView view="pageBreakPreview" zoomScale="70" zoomScaleNormal="70" zoomScaleSheetLayoutView="70" workbookViewId="0">
      <pane ySplit="7" topLeftCell="A68" activePane="bottomLeft" state="frozen"/>
      <selection pane="bottomLeft" activeCell="I377" sqref="I377"/>
    </sheetView>
  </sheetViews>
  <sheetFormatPr defaultColWidth="9.140625" defaultRowHeight="18.75"/>
  <cols>
    <col min="1" max="1" width="10.42578125" style="348" customWidth="1"/>
    <col min="2" max="2" width="49.5703125" style="100" customWidth="1"/>
    <col min="3" max="3" width="8.28515625" style="100" customWidth="1"/>
    <col min="4" max="4" width="10.7109375" style="451" customWidth="1"/>
    <col min="5" max="7" width="12.7109375" style="452" customWidth="1"/>
    <col min="8" max="8" width="16.140625" style="452" bestFit="1" customWidth="1"/>
    <col min="9" max="9" width="18.7109375" style="453" customWidth="1"/>
    <col min="10" max="11" width="19.7109375" style="348" bestFit="1" customWidth="1"/>
    <col min="12" max="16384" width="9.140625" style="348"/>
  </cols>
  <sheetData>
    <row r="1" spans="1:11" s="100" customFormat="1" ht="20.25">
      <c r="A1" s="437"/>
      <c r="B1" s="438" t="s">
        <v>425</v>
      </c>
      <c r="C1" s="437"/>
      <c r="D1" s="439"/>
      <c r="E1" s="440"/>
      <c r="F1" s="440"/>
      <c r="G1" s="440"/>
      <c r="H1" s="440"/>
      <c r="I1" s="441"/>
    </row>
    <row r="2" spans="1:11" s="100" customFormat="1" ht="20.25">
      <c r="A2" s="437"/>
      <c r="B2" s="438" t="s">
        <v>426</v>
      </c>
      <c r="C2" s="437"/>
      <c r="D2" s="439"/>
      <c r="E2" s="440"/>
      <c r="F2" s="440"/>
      <c r="G2" s="440"/>
      <c r="H2" s="440"/>
      <c r="I2" s="441"/>
    </row>
    <row r="3" spans="1:11" s="100" customFormat="1" ht="20.25">
      <c r="A3" s="442" t="s">
        <v>427</v>
      </c>
      <c r="B3" s="438" t="e">
        <f>#REF!</f>
        <v>#REF!</v>
      </c>
      <c r="C3" s="437"/>
      <c r="D3" s="439"/>
      <c r="E3" s="440"/>
      <c r="F3" s="440"/>
      <c r="G3" s="440"/>
      <c r="H3" s="440"/>
      <c r="I3" s="441"/>
    </row>
    <row r="4" spans="1:11" s="100" customFormat="1" ht="23.25">
      <c r="A4" s="951" t="s">
        <v>695</v>
      </c>
      <c r="B4" s="951"/>
      <c r="C4" s="951"/>
      <c r="D4" s="952"/>
      <c r="E4" s="953"/>
      <c r="F4" s="953"/>
      <c r="G4" s="953"/>
      <c r="H4" s="953"/>
      <c r="I4" s="954"/>
    </row>
    <row r="5" spans="1:11" s="443" customFormat="1" ht="23.25" customHeight="1">
      <c r="A5" s="955" t="s">
        <v>25</v>
      </c>
      <c r="B5" s="955" t="s">
        <v>26</v>
      </c>
      <c r="C5" s="955" t="s">
        <v>27</v>
      </c>
      <c r="D5" s="956" t="s">
        <v>28</v>
      </c>
      <c r="E5" s="957" t="s">
        <v>531</v>
      </c>
      <c r="F5" s="957"/>
      <c r="G5" s="957"/>
      <c r="H5" s="327" t="s">
        <v>531</v>
      </c>
      <c r="I5" s="958" t="s">
        <v>684</v>
      </c>
    </row>
    <row r="6" spans="1:11" s="443" customFormat="1">
      <c r="A6" s="955"/>
      <c r="B6" s="955"/>
      <c r="C6" s="955"/>
      <c r="D6" s="956"/>
      <c r="E6" s="328" t="s">
        <v>696</v>
      </c>
      <c r="F6" s="328" t="s">
        <v>697</v>
      </c>
      <c r="G6" s="328" t="s">
        <v>698</v>
      </c>
      <c r="H6" s="329" t="s">
        <v>420</v>
      </c>
      <c r="I6" s="959"/>
    </row>
    <row r="7" spans="1:11" s="331" customFormat="1" hidden="1">
      <c r="A7" s="330"/>
      <c r="B7" s="131" t="s">
        <v>29</v>
      </c>
      <c r="C7" s="130"/>
      <c r="D7" s="132"/>
      <c r="E7" s="132"/>
      <c r="F7" s="132"/>
      <c r="G7" s="132"/>
      <c r="H7" s="132"/>
      <c r="I7" s="132"/>
    </row>
    <row r="8" spans="1:11" ht="20.100000000000001" customHeight="1">
      <c r="A8" s="4">
        <v>1</v>
      </c>
      <c r="B8" s="5" t="s">
        <v>30</v>
      </c>
      <c r="C8" s="6"/>
      <c r="D8" s="332"/>
      <c r="E8" s="333">
        <v>0</v>
      </c>
      <c r="F8" s="333">
        <v>0</v>
      </c>
      <c r="G8" s="333">
        <v>0</v>
      </c>
      <c r="H8" s="333">
        <v>0</v>
      </c>
      <c r="I8" s="334"/>
    </row>
    <row r="9" spans="1:11" s="335" customFormat="1" ht="39.950000000000003" hidden="1" customHeight="1">
      <c r="A9" s="336"/>
      <c r="B9" s="337" t="s">
        <v>31</v>
      </c>
      <c r="C9" s="338"/>
      <c r="D9" s="339"/>
      <c r="E9" s="340"/>
      <c r="F9" s="341"/>
      <c r="G9" s="340"/>
      <c r="H9" s="340"/>
      <c r="I9" s="340"/>
    </row>
    <row r="10" spans="1:11" s="335" customFormat="1" ht="39.950000000000003" hidden="1" customHeight="1">
      <c r="A10" s="267">
        <v>1.1000000000000001</v>
      </c>
      <c r="B10" s="268" t="s">
        <v>32</v>
      </c>
      <c r="C10" s="269"/>
      <c r="D10" s="270"/>
      <c r="E10" s="342"/>
      <c r="F10" s="343"/>
      <c r="G10" s="342"/>
      <c r="H10" s="342"/>
      <c r="I10" s="342"/>
    </row>
    <row r="11" spans="1:11" ht="39.950000000000003" customHeight="1">
      <c r="A11" s="15" t="s">
        <v>5</v>
      </c>
      <c r="B11" s="13" t="s">
        <v>33</v>
      </c>
      <c r="C11" s="14" t="s">
        <v>1</v>
      </c>
      <c r="D11" s="332">
        <v>165</v>
      </c>
      <c r="E11" s="333" t="e">
        <f>#REF!</f>
        <v>#REF!</v>
      </c>
      <c r="F11" s="333" t="e">
        <f>#REF!</f>
        <v>#REF!</v>
      </c>
      <c r="G11" s="333" t="e">
        <f>#REF!</f>
        <v>#REF!</v>
      </c>
      <c r="H11" s="333" t="e">
        <f t="shared" ref="H11:H20" si="0">SUM(E11:G11)</f>
        <v>#REF!</v>
      </c>
      <c r="I11" s="334" t="e">
        <f t="shared" ref="I11:I76" si="1">ROUND(H11*D11,0)</f>
        <v>#REF!</v>
      </c>
      <c r="J11" s="444" t="e">
        <f>#REF!+#REF!+#REF!</f>
        <v>#REF!</v>
      </c>
      <c r="K11" s="444"/>
    </row>
    <row r="12" spans="1:11" s="335" customFormat="1" ht="39.950000000000003" hidden="1" customHeight="1">
      <c r="A12" s="271"/>
      <c r="B12" s="272" t="s">
        <v>387</v>
      </c>
      <c r="C12" s="273"/>
      <c r="D12" s="274"/>
      <c r="E12" s="344"/>
      <c r="F12" s="345"/>
      <c r="G12" s="344"/>
      <c r="H12" s="344">
        <f t="shared" si="0"/>
        <v>0</v>
      </c>
      <c r="I12" s="344">
        <f t="shared" si="1"/>
        <v>0</v>
      </c>
    </row>
    <row r="13" spans="1:11" ht="39.950000000000003" customHeight="1">
      <c r="A13" s="12">
        <v>1.2</v>
      </c>
      <c r="B13" s="16" t="s">
        <v>34</v>
      </c>
      <c r="C13" s="14" t="s">
        <v>1</v>
      </c>
      <c r="D13" s="332">
        <v>325</v>
      </c>
      <c r="E13" s="333">
        <v>0</v>
      </c>
      <c r="F13" s="333">
        <v>0</v>
      </c>
      <c r="G13" s="333" t="e">
        <f>#REF!</f>
        <v>#REF!</v>
      </c>
      <c r="H13" s="333" t="e">
        <f t="shared" si="0"/>
        <v>#REF!</v>
      </c>
      <c r="I13" s="334" t="e">
        <f t="shared" si="1"/>
        <v>#REF!</v>
      </c>
    </row>
    <row r="14" spans="1:11" s="335" customFormat="1" ht="337.5" hidden="1">
      <c r="A14" s="106">
        <v>1.3</v>
      </c>
      <c r="B14" s="278" t="s">
        <v>35</v>
      </c>
      <c r="C14" s="108" t="s">
        <v>1</v>
      </c>
      <c r="D14" s="109">
        <v>125</v>
      </c>
      <c r="E14" s="109"/>
      <c r="F14" s="346"/>
      <c r="G14" s="109"/>
      <c r="H14" s="109">
        <f t="shared" si="0"/>
        <v>0</v>
      </c>
      <c r="I14" s="109">
        <f t="shared" si="1"/>
        <v>0</v>
      </c>
    </row>
    <row r="15" spans="1:11" ht="75" hidden="1">
      <c r="A15" s="12">
        <v>1.4</v>
      </c>
      <c r="B15" s="13" t="s">
        <v>36</v>
      </c>
      <c r="C15" s="14" t="s">
        <v>1</v>
      </c>
      <c r="D15" s="332">
        <v>90</v>
      </c>
      <c r="E15" s="8"/>
      <c r="F15" s="347"/>
      <c r="G15" s="8"/>
      <c r="H15" s="8">
        <f t="shared" si="0"/>
        <v>0</v>
      </c>
      <c r="I15" s="8">
        <f t="shared" si="1"/>
        <v>0</v>
      </c>
    </row>
    <row r="16" spans="1:11" ht="39.950000000000003" customHeight="1">
      <c r="A16" s="12">
        <v>1.5</v>
      </c>
      <c r="B16" s="13" t="s">
        <v>37</v>
      </c>
      <c r="C16" s="14" t="s">
        <v>1</v>
      </c>
      <c r="D16" s="332">
        <v>1200</v>
      </c>
      <c r="E16" s="8">
        <v>0</v>
      </c>
      <c r="F16" s="8" t="e">
        <f>#REF!</f>
        <v>#REF!</v>
      </c>
      <c r="G16" s="8" t="e">
        <f>#REF!</f>
        <v>#REF!</v>
      </c>
      <c r="H16" s="8" t="e">
        <f t="shared" si="0"/>
        <v>#REF!</v>
      </c>
      <c r="I16" s="8" t="e">
        <f t="shared" si="1"/>
        <v>#REF!</v>
      </c>
      <c r="J16" s="444" t="e">
        <f>#REF!+#REF!</f>
        <v>#REF!</v>
      </c>
    </row>
    <row r="17" spans="1:11" s="335" customFormat="1" ht="337.5" hidden="1">
      <c r="A17" s="12">
        <v>1.6</v>
      </c>
      <c r="B17" s="13" t="s">
        <v>38</v>
      </c>
      <c r="C17" s="14"/>
      <c r="D17" s="8"/>
      <c r="E17" s="8"/>
      <c r="F17" s="8"/>
      <c r="G17" s="8"/>
      <c r="H17" s="8">
        <f t="shared" si="0"/>
        <v>0</v>
      </c>
      <c r="I17" s="8">
        <f t="shared" si="1"/>
        <v>0</v>
      </c>
    </row>
    <row r="18" spans="1:11" s="335" customFormat="1" ht="39.950000000000003" customHeight="1">
      <c r="A18" s="15" t="s">
        <v>39</v>
      </c>
      <c r="B18" s="13" t="s">
        <v>40</v>
      </c>
      <c r="C18" s="6" t="s">
        <v>0</v>
      </c>
      <c r="D18" s="8">
        <v>105</v>
      </c>
      <c r="E18" s="8" t="e">
        <f>#REF!</f>
        <v>#REF!</v>
      </c>
      <c r="F18" s="8">
        <v>0</v>
      </c>
      <c r="G18" s="8">
        <v>0</v>
      </c>
      <c r="H18" s="8" t="e">
        <f t="shared" si="0"/>
        <v>#REF!</v>
      </c>
      <c r="I18" s="8" t="e">
        <f t="shared" si="1"/>
        <v>#REF!</v>
      </c>
      <c r="J18" s="502" t="e">
        <f>#REF!</f>
        <v>#REF!</v>
      </c>
    </row>
    <row r="19" spans="1:11" s="335" customFormat="1" hidden="1">
      <c r="A19" s="18"/>
      <c r="B19" s="13"/>
      <c r="C19" s="14"/>
      <c r="D19" s="8"/>
      <c r="E19" s="8"/>
      <c r="F19" s="8"/>
      <c r="G19" s="8"/>
      <c r="H19" s="8">
        <f t="shared" si="0"/>
        <v>0</v>
      </c>
      <c r="I19" s="8">
        <f t="shared" si="1"/>
        <v>0</v>
      </c>
    </row>
    <row r="20" spans="1:11" s="335" customFormat="1" hidden="1">
      <c r="A20" s="349"/>
      <c r="B20" s="275" t="s">
        <v>41</v>
      </c>
      <c r="C20" s="276"/>
      <c r="D20" s="277"/>
      <c r="E20" s="277"/>
      <c r="F20" s="277"/>
      <c r="G20" s="277"/>
      <c r="H20" s="277">
        <f t="shared" si="0"/>
        <v>0</v>
      </c>
      <c r="I20" s="277">
        <f t="shared" si="1"/>
        <v>0</v>
      </c>
    </row>
    <row r="21" spans="1:11" ht="20.100000000000001" customHeight="1">
      <c r="A21" s="4">
        <v>3</v>
      </c>
      <c r="B21" s="21" t="s">
        <v>351</v>
      </c>
      <c r="C21" s="6"/>
      <c r="D21" s="332"/>
      <c r="E21" s="333"/>
      <c r="F21" s="333">
        <v>0</v>
      </c>
      <c r="G21" s="333"/>
      <c r="H21" s="333">
        <v>0</v>
      </c>
      <c r="I21" s="334">
        <f t="shared" si="1"/>
        <v>0</v>
      </c>
    </row>
    <row r="22" spans="1:11" s="335" customFormat="1" ht="39.950000000000003" hidden="1" customHeight="1">
      <c r="A22" s="271"/>
      <c r="B22" s="272" t="s">
        <v>42</v>
      </c>
      <c r="C22" s="279"/>
      <c r="D22" s="350"/>
      <c r="E22" s="344"/>
      <c r="F22" s="345"/>
      <c r="G22" s="344"/>
      <c r="H22" s="344"/>
      <c r="I22" s="344">
        <f t="shared" si="1"/>
        <v>0</v>
      </c>
    </row>
    <row r="23" spans="1:11" s="335" customFormat="1" ht="39.950000000000003" hidden="1" customHeight="1">
      <c r="A23" s="265">
        <v>3.1</v>
      </c>
      <c r="B23" s="266" t="s">
        <v>43</v>
      </c>
      <c r="C23" s="264"/>
      <c r="D23" s="351"/>
      <c r="E23" s="352"/>
      <c r="F23" s="353"/>
      <c r="G23" s="352"/>
      <c r="H23" s="352"/>
      <c r="I23" s="352">
        <f t="shared" si="1"/>
        <v>0</v>
      </c>
    </row>
    <row r="24" spans="1:11" s="335" customFormat="1" ht="56.25" hidden="1">
      <c r="A24" s="280" t="s">
        <v>8</v>
      </c>
      <c r="B24" s="272" t="s">
        <v>44</v>
      </c>
      <c r="C24" s="273" t="s">
        <v>1</v>
      </c>
      <c r="D24" s="274">
        <v>4650</v>
      </c>
      <c r="E24" s="274"/>
      <c r="F24" s="354"/>
      <c r="G24" s="274"/>
      <c r="H24" s="274">
        <f>SUM(E24:G24)</f>
        <v>0</v>
      </c>
      <c r="I24" s="274">
        <f t="shared" si="1"/>
        <v>0</v>
      </c>
    </row>
    <row r="25" spans="1:11" ht="39.950000000000003" customHeight="1">
      <c r="A25" s="15" t="s">
        <v>9</v>
      </c>
      <c r="B25" s="13" t="s">
        <v>45</v>
      </c>
      <c r="C25" s="14" t="s">
        <v>1</v>
      </c>
      <c r="D25" s="332">
        <v>4750</v>
      </c>
      <c r="E25" s="333" t="e">
        <f>#REF!</f>
        <v>#REF!</v>
      </c>
      <c r="F25" s="333" t="e">
        <f>#REF!</f>
        <v>#REF!</v>
      </c>
      <c r="G25" s="333" t="e">
        <f>#REF!</f>
        <v>#REF!</v>
      </c>
      <c r="H25" s="333" t="e">
        <f>SUM(E25:G25)</f>
        <v>#REF!</v>
      </c>
      <c r="I25" s="334" t="e">
        <f t="shared" si="1"/>
        <v>#REF!</v>
      </c>
      <c r="J25" s="444" t="e">
        <f>#REF!+#REF!+#REF!</f>
        <v>#REF!</v>
      </c>
      <c r="K25" s="444"/>
    </row>
    <row r="26" spans="1:11" s="335" customFormat="1" hidden="1">
      <c r="A26" s="106"/>
      <c r="B26" s="107"/>
      <c r="C26" s="163"/>
      <c r="D26" s="109"/>
      <c r="E26" s="109"/>
      <c r="F26" s="109"/>
      <c r="G26" s="109"/>
      <c r="H26" s="109">
        <f>SUM(E26:G26)</f>
        <v>0</v>
      </c>
      <c r="I26" s="109">
        <f t="shared" si="1"/>
        <v>0</v>
      </c>
    </row>
    <row r="27" spans="1:11" s="335" customFormat="1" hidden="1">
      <c r="A27" s="355"/>
      <c r="B27" s="19" t="s">
        <v>46</v>
      </c>
      <c r="C27" s="22"/>
      <c r="D27" s="23"/>
      <c r="E27" s="23"/>
      <c r="F27" s="23"/>
      <c r="G27" s="23"/>
      <c r="H27" s="23">
        <f>SUM(E27:G27)</f>
        <v>0</v>
      </c>
      <c r="I27" s="23">
        <f t="shared" si="1"/>
        <v>0</v>
      </c>
    </row>
    <row r="28" spans="1:11" s="335" customFormat="1" ht="56.25" hidden="1">
      <c r="A28" s="356"/>
      <c r="B28" s="158" t="s">
        <v>31</v>
      </c>
      <c r="C28" s="159"/>
      <c r="D28" s="67"/>
      <c r="E28" s="67"/>
      <c r="F28" s="67"/>
      <c r="G28" s="67"/>
      <c r="H28" s="67">
        <f>SUM(E28:G28)</f>
        <v>0</v>
      </c>
      <c r="I28" s="67">
        <f t="shared" si="1"/>
        <v>0</v>
      </c>
    </row>
    <row r="29" spans="1:11" ht="20.100000000000001" customHeight="1">
      <c r="A29" s="4">
        <v>4</v>
      </c>
      <c r="B29" s="21" t="s">
        <v>352</v>
      </c>
      <c r="C29" s="6"/>
      <c r="D29" s="332"/>
      <c r="E29" s="333"/>
      <c r="F29" s="333">
        <v>0</v>
      </c>
      <c r="G29" s="333"/>
      <c r="H29" s="333">
        <v>0</v>
      </c>
      <c r="I29" s="334">
        <f t="shared" si="1"/>
        <v>0</v>
      </c>
    </row>
    <row r="30" spans="1:11" ht="409.5" hidden="1">
      <c r="A30" s="106">
        <v>4.0999999999999996</v>
      </c>
      <c r="B30" s="107" t="s">
        <v>47</v>
      </c>
      <c r="C30" s="108" t="s">
        <v>1</v>
      </c>
      <c r="D30" s="109">
        <v>7000</v>
      </c>
      <c r="E30" s="109"/>
      <c r="F30" s="109"/>
      <c r="G30" s="109"/>
      <c r="H30" s="109"/>
      <c r="I30" s="109">
        <f t="shared" si="1"/>
        <v>0</v>
      </c>
    </row>
    <row r="31" spans="1:11" ht="37.5" hidden="1">
      <c r="A31" s="357"/>
      <c r="B31" s="13" t="s">
        <v>48</v>
      </c>
      <c r="C31" s="7"/>
      <c r="D31" s="8"/>
      <c r="E31" s="8"/>
      <c r="F31" s="8"/>
      <c r="G31" s="8"/>
      <c r="H31" s="8">
        <f t="shared" ref="H31:H65" si="2">SUM(E31:G31)</f>
        <v>0</v>
      </c>
      <c r="I31" s="8">
        <f t="shared" si="1"/>
        <v>0</v>
      </c>
    </row>
    <row r="32" spans="1:11" hidden="1">
      <c r="A32" s="15" t="s">
        <v>10</v>
      </c>
      <c r="B32" s="13" t="s">
        <v>49</v>
      </c>
      <c r="C32" s="14" t="s">
        <v>1</v>
      </c>
      <c r="D32" s="8">
        <v>300</v>
      </c>
      <c r="E32" s="8"/>
      <c r="F32" s="8"/>
      <c r="G32" s="8"/>
      <c r="H32" s="8">
        <f t="shared" si="2"/>
        <v>0</v>
      </c>
      <c r="I32" s="8">
        <f t="shared" si="1"/>
        <v>0</v>
      </c>
    </row>
    <row r="33" spans="1:11" hidden="1">
      <c r="A33" s="15" t="s">
        <v>11</v>
      </c>
      <c r="B33" s="13" t="s">
        <v>50</v>
      </c>
      <c r="C33" s="14" t="s">
        <v>1</v>
      </c>
      <c r="D33" s="8">
        <v>600</v>
      </c>
      <c r="E33" s="8"/>
      <c r="F33" s="8"/>
      <c r="G33" s="8"/>
      <c r="H33" s="8">
        <f t="shared" si="2"/>
        <v>0</v>
      </c>
      <c r="I33" s="8">
        <f t="shared" si="1"/>
        <v>0</v>
      </c>
    </row>
    <row r="34" spans="1:11" hidden="1">
      <c r="A34" s="154" t="s">
        <v>12</v>
      </c>
      <c r="B34" s="155" t="s">
        <v>51</v>
      </c>
      <c r="C34" s="156" t="s">
        <v>1</v>
      </c>
      <c r="D34" s="157">
        <v>900</v>
      </c>
      <c r="E34" s="157"/>
      <c r="F34" s="157"/>
      <c r="G34" s="157"/>
      <c r="H34" s="157">
        <f t="shared" si="2"/>
        <v>0</v>
      </c>
      <c r="I34" s="157">
        <f t="shared" si="1"/>
        <v>0</v>
      </c>
    </row>
    <row r="35" spans="1:11" s="335" customFormat="1" ht="39.950000000000003" hidden="1" customHeight="1">
      <c r="A35" s="267">
        <v>4.2</v>
      </c>
      <c r="B35" s="268" t="s">
        <v>52</v>
      </c>
      <c r="C35" s="269"/>
      <c r="D35" s="358"/>
      <c r="E35" s="359"/>
      <c r="F35" s="360"/>
      <c r="G35" s="359"/>
      <c r="H35" s="359">
        <f t="shared" si="2"/>
        <v>0</v>
      </c>
      <c r="I35" s="361">
        <f t="shared" si="1"/>
        <v>0</v>
      </c>
    </row>
    <row r="36" spans="1:11" ht="39.950000000000003" customHeight="1">
      <c r="A36" s="15" t="s">
        <v>322</v>
      </c>
      <c r="B36" s="13" t="s">
        <v>53</v>
      </c>
      <c r="C36" s="14" t="s">
        <v>0</v>
      </c>
      <c r="D36" s="332">
        <v>450</v>
      </c>
      <c r="E36" s="333" t="e">
        <f>#REF!</f>
        <v>#REF!</v>
      </c>
      <c r="F36" s="333" t="e">
        <f>#REF!</f>
        <v>#REF!</v>
      </c>
      <c r="G36" s="333" t="e">
        <f>#REF!</f>
        <v>#REF!</v>
      </c>
      <c r="H36" s="333" t="e">
        <f t="shared" si="2"/>
        <v>#REF!</v>
      </c>
      <c r="I36" s="334" t="e">
        <f t="shared" si="1"/>
        <v>#REF!</v>
      </c>
      <c r="J36" s="444" t="e">
        <f>#REF!+#REF!+#REF!</f>
        <v>#REF!</v>
      </c>
      <c r="K36" s="444"/>
    </row>
    <row r="37" spans="1:11" ht="39.950000000000003" customHeight="1">
      <c r="A37" s="15" t="s">
        <v>323</v>
      </c>
      <c r="B37" s="13" t="s">
        <v>593</v>
      </c>
      <c r="C37" s="14" t="s">
        <v>0</v>
      </c>
      <c r="D37" s="332">
        <v>850</v>
      </c>
      <c r="E37" s="333" t="e">
        <f>#REF!</f>
        <v>#REF!</v>
      </c>
      <c r="F37" s="333">
        <v>0</v>
      </c>
      <c r="G37" s="333" t="e">
        <f>#REF!</f>
        <v>#REF!</v>
      </c>
      <c r="H37" s="333" t="e">
        <f t="shared" si="2"/>
        <v>#REF!</v>
      </c>
      <c r="I37" s="334" t="e">
        <f t="shared" si="1"/>
        <v>#REF!</v>
      </c>
      <c r="J37" s="444" t="e">
        <f>#REF!+#REF!+#REF!</f>
        <v>#REF!</v>
      </c>
      <c r="K37" s="444"/>
    </row>
    <row r="38" spans="1:11" ht="39.950000000000003" customHeight="1">
      <c r="A38" s="15" t="s">
        <v>323</v>
      </c>
      <c r="B38" s="13" t="s">
        <v>593</v>
      </c>
      <c r="C38" s="14" t="s">
        <v>0</v>
      </c>
      <c r="D38" s="332">
        <v>825</v>
      </c>
      <c r="E38" s="333"/>
      <c r="F38" s="333" t="e">
        <f>#REF!</f>
        <v>#REF!</v>
      </c>
      <c r="G38" s="333"/>
      <c r="H38" s="333" t="e">
        <f t="shared" si="2"/>
        <v>#REF!</v>
      </c>
      <c r="I38" s="334" t="e">
        <f t="shared" si="1"/>
        <v>#REF!</v>
      </c>
      <c r="J38" s="444"/>
      <c r="K38" s="444"/>
    </row>
    <row r="39" spans="1:11" ht="39.950000000000003" customHeight="1">
      <c r="A39" s="15" t="s">
        <v>324</v>
      </c>
      <c r="B39" s="26" t="s">
        <v>598</v>
      </c>
      <c r="C39" s="14" t="s">
        <v>0</v>
      </c>
      <c r="D39" s="332">
        <v>735</v>
      </c>
      <c r="E39" s="333" t="e">
        <f>#REF!</f>
        <v>#REF!</v>
      </c>
      <c r="F39" s="333" t="e">
        <f>#REF!</f>
        <v>#REF!</v>
      </c>
      <c r="G39" s="333" t="e">
        <f>#REF!</f>
        <v>#REF!</v>
      </c>
      <c r="H39" s="333" t="e">
        <f t="shared" si="2"/>
        <v>#REF!</v>
      </c>
      <c r="I39" s="334" t="e">
        <f t="shared" si="1"/>
        <v>#REF!</v>
      </c>
      <c r="J39" s="444" t="e">
        <f>#REF!+#REF!+#REF!</f>
        <v>#REF!</v>
      </c>
      <c r="K39" s="444"/>
    </row>
    <row r="40" spans="1:11" s="335" customFormat="1" ht="39.950000000000003" hidden="1" customHeight="1">
      <c r="A40" s="15" t="s">
        <v>325</v>
      </c>
      <c r="B40" s="13" t="s">
        <v>702</v>
      </c>
      <c r="C40" s="14" t="s">
        <v>0</v>
      </c>
      <c r="D40" s="332">
        <v>1400</v>
      </c>
      <c r="E40" s="333" t="e">
        <f>#REF!</f>
        <v>#REF!</v>
      </c>
      <c r="F40" s="333"/>
      <c r="G40" s="333"/>
      <c r="H40" s="333" t="e">
        <f t="shared" si="2"/>
        <v>#REF!</v>
      </c>
      <c r="I40" s="334" t="e">
        <f t="shared" si="1"/>
        <v>#REF!</v>
      </c>
    </row>
    <row r="41" spans="1:11" s="335" customFormat="1" ht="39.950000000000003" customHeight="1">
      <c r="A41" s="15" t="s">
        <v>328</v>
      </c>
      <c r="B41" s="13" t="s">
        <v>58</v>
      </c>
      <c r="C41" s="14" t="s">
        <v>0</v>
      </c>
      <c r="D41" s="332">
        <v>75</v>
      </c>
      <c r="E41" s="333" t="e">
        <f>#REF!</f>
        <v>#REF!</v>
      </c>
      <c r="F41" s="333">
        <v>0</v>
      </c>
      <c r="G41" s="333">
        <v>0</v>
      </c>
      <c r="H41" s="333" t="e">
        <f t="shared" si="2"/>
        <v>#REF!</v>
      </c>
      <c r="I41" s="334" t="e">
        <f t="shared" si="1"/>
        <v>#REF!</v>
      </c>
    </row>
    <row r="42" spans="1:11" s="335" customFormat="1" ht="75" hidden="1">
      <c r="A42" s="15" t="s">
        <v>327</v>
      </c>
      <c r="B42" s="26" t="s">
        <v>55</v>
      </c>
      <c r="C42" s="14" t="s">
        <v>0</v>
      </c>
      <c r="D42" s="332">
        <v>750</v>
      </c>
      <c r="E42" s="362"/>
      <c r="F42" s="362"/>
      <c r="G42" s="362"/>
      <c r="H42" s="362">
        <f t="shared" si="2"/>
        <v>0</v>
      </c>
      <c r="I42" s="334">
        <f t="shared" si="1"/>
        <v>0</v>
      </c>
    </row>
    <row r="43" spans="1:11" s="335" customFormat="1" ht="39.950000000000003" hidden="1" customHeight="1">
      <c r="A43" s="15" t="s">
        <v>328</v>
      </c>
      <c r="B43" s="13" t="s">
        <v>56</v>
      </c>
      <c r="C43" s="14" t="s">
        <v>0</v>
      </c>
      <c r="D43" s="332">
        <v>650</v>
      </c>
      <c r="E43" s="333"/>
      <c r="F43" s="333"/>
      <c r="G43" s="333"/>
      <c r="H43" s="333">
        <f t="shared" si="2"/>
        <v>0</v>
      </c>
      <c r="I43" s="334">
        <f t="shared" si="1"/>
        <v>0</v>
      </c>
    </row>
    <row r="44" spans="1:11" ht="56.25" hidden="1">
      <c r="A44" s="164" t="s">
        <v>329</v>
      </c>
      <c r="B44" s="107" t="s">
        <v>57</v>
      </c>
      <c r="C44" s="108" t="s">
        <v>0</v>
      </c>
      <c r="D44" s="109">
        <v>1500</v>
      </c>
      <c r="E44" s="109"/>
      <c r="F44" s="109"/>
      <c r="G44" s="109"/>
      <c r="H44" s="109">
        <f t="shared" si="2"/>
        <v>0</v>
      </c>
      <c r="I44" s="109">
        <f t="shared" si="1"/>
        <v>0</v>
      </c>
    </row>
    <row r="45" spans="1:11" s="335" customFormat="1" ht="131.25" hidden="1">
      <c r="A45" s="15" t="s">
        <v>330</v>
      </c>
      <c r="B45" s="13" t="s">
        <v>58</v>
      </c>
      <c r="C45" s="14"/>
      <c r="D45" s="8"/>
      <c r="E45" s="8"/>
      <c r="F45" s="8"/>
      <c r="G45" s="8"/>
      <c r="H45" s="8">
        <f t="shared" si="2"/>
        <v>0</v>
      </c>
      <c r="I45" s="8">
        <f t="shared" si="1"/>
        <v>0</v>
      </c>
    </row>
    <row r="46" spans="1:11" s="335" customFormat="1" ht="37.5" hidden="1">
      <c r="A46" s="154" t="s">
        <v>331</v>
      </c>
      <c r="B46" s="155" t="s">
        <v>59</v>
      </c>
      <c r="C46" s="156" t="s">
        <v>0</v>
      </c>
      <c r="D46" s="157">
        <v>75</v>
      </c>
      <c r="E46" s="157"/>
      <c r="F46" s="157"/>
      <c r="G46" s="157"/>
      <c r="H46" s="157">
        <f t="shared" si="2"/>
        <v>0</v>
      </c>
      <c r="I46" s="157">
        <f t="shared" si="1"/>
        <v>0</v>
      </c>
    </row>
    <row r="47" spans="1:11" hidden="1">
      <c r="A47" s="15" t="s">
        <v>372</v>
      </c>
      <c r="B47" s="13" t="s">
        <v>54</v>
      </c>
      <c r="C47" s="14" t="s">
        <v>0</v>
      </c>
      <c r="D47" s="8">
        <v>75</v>
      </c>
      <c r="E47" s="8"/>
      <c r="F47" s="8"/>
      <c r="G47" s="8"/>
      <c r="H47" s="8">
        <f t="shared" si="2"/>
        <v>0</v>
      </c>
      <c r="I47" s="8">
        <f t="shared" si="1"/>
        <v>0</v>
      </c>
    </row>
    <row r="48" spans="1:11" s="335" customFormat="1" hidden="1">
      <c r="A48" s="106"/>
      <c r="B48" s="363" t="s">
        <v>60</v>
      </c>
      <c r="C48" s="108"/>
      <c r="D48" s="109"/>
      <c r="E48" s="109"/>
      <c r="F48" s="109"/>
      <c r="G48" s="109"/>
      <c r="H48" s="109">
        <f t="shared" si="2"/>
        <v>0</v>
      </c>
      <c r="I48" s="109">
        <f t="shared" si="1"/>
        <v>0</v>
      </c>
    </row>
    <row r="49" spans="1:11" s="335" customFormat="1" ht="75" hidden="1">
      <c r="A49" s="12"/>
      <c r="B49" s="13" t="s">
        <v>61</v>
      </c>
      <c r="C49" s="14"/>
      <c r="D49" s="8"/>
      <c r="E49" s="8"/>
      <c r="F49" s="8"/>
      <c r="G49" s="8"/>
      <c r="H49" s="8">
        <f t="shared" si="2"/>
        <v>0</v>
      </c>
      <c r="I49" s="8">
        <f t="shared" si="1"/>
        <v>0</v>
      </c>
    </row>
    <row r="50" spans="1:11" s="335" customFormat="1" ht="75" hidden="1">
      <c r="A50" s="160"/>
      <c r="B50" s="155" t="s">
        <v>62</v>
      </c>
      <c r="C50" s="156"/>
      <c r="D50" s="157"/>
      <c r="E50" s="157"/>
      <c r="F50" s="157"/>
      <c r="G50" s="157"/>
      <c r="H50" s="157">
        <f t="shared" si="2"/>
        <v>0</v>
      </c>
      <c r="I50" s="157">
        <f t="shared" si="1"/>
        <v>0</v>
      </c>
    </row>
    <row r="51" spans="1:11" s="335" customFormat="1" ht="39.950000000000003" hidden="1" customHeight="1">
      <c r="A51" s="267">
        <v>4.3</v>
      </c>
      <c r="B51" s="268" t="s">
        <v>63</v>
      </c>
      <c r="C51" s="269"/>
      <c r="D51" s="358"/>
      <c r="E51" s="359"/>
      <c r="F51" s="360"/>
      <c r="G51" s="359"/>
      <c r="H51" s="359">
        <f t="shared" si="2"/>
        <v>0</v>
      </c>
      <c r="I51" s="361">
        <f t="shared" si="1"/>
        <v>0</v>
      </c>
    </row>
    <row r="52" spans="1:11" ht="39.950000000000003" customHeight="1">
      <c r="A52" s="15" t="s">
        <v>16</v>
      </c>
      <c r="B52" s="13" t="s">
        <v>522</v>
      </c>
      <c r="C52" s="14" t="s">
        <v>1</v>
      </c>
      <c r="D52" s="332">
        <v>6200</v>
      </c>
      <c r="E52" s="333" t="e">
        <f>#REF!</f>
        <v>#REF!</v>
      </c>
      <c r="F52" s="333" t="e">
        <f>#REF!</f>
        <v>#REF!</v>
      </c>
      <c r="G52" s="333" t="e">
        <f>#REF!</f>
        <v>#REF!</v>
      </c>
      <c r="H52" s="333" t="e">
        <f t="shared" si="2"/>
        <v>#REF!</v>
      </c>
      <c r="I52" s="334" t="e">
        <f t="shared" si="1"/>
        <v>#REF!</v>
      </c>
      <c r="J52" s="444" t="e">
        <f>#REF!+#REF!+#REF!</f>
        <v>#REF!</v>
      </c>
      <c r="K52" s="444"/>
    </row>
    <row r="53" spans="1:11" ht="39.950000000000003" customHeight="1">
      <c r="A53" s="15" t="s">
        <v>18</v>
      </c>
      <c r="B53" s="13" t="s">
        <v>528</v>
      </c>
      <c r="C53" s="14" t="s">
        <v>1</v>
      </c>
      <c r="D53" s="332">
        <v>6700</v>
      </c>
      <c r="E53" s="333" t="e">
        <f>#REF!</f>
        <v>#REF!</v>
      </c>
      <c r="F53" s="333" t="e">
        <f>#REF!</f>
        <v>#REF!</v>
      </c>
      <c r="G53" s="333" t="e">
        <f>#REF!</f>
        <v>#REF!</v>
      </c>
      <c r="H53" s="333" t="e">
        <f t="shared" si="2"/>
        <v>#REF!</v>
      </c>
      <c r="I53" s="334" t="e">
        <f t="shared" si="1"/>
        <v>#REF!</v>
      </c>
      <c r="J53" s="444" t="e">
        <f>#REF!+#REF!+#REF!</f>
        <v>#REF!</v>
      </c>
      <c r="K53" s="444"/>
    </row>
    <row r="54" spans="1:11" s="335" customFormat="1" ht="37.5" hidden="1">
      <c r="A54" s="280"/>
      <c r="B54" s="272" t="s">
        <v>65</v>
      </c>
      <c r="C54" s="272"/>
      <c r="D54" s="274"/>
      <c r="E54" s="274"/>
      <c r="F54" s="274"/>
      <c r="G54" s="274"/>
      <c r="H54" s="274">
        <f t="shared" si="2"/>
        <v>0</v>
      </c>
      <c r="I54" s="274">
        <f t="shared" si="1"/>
        <v>0</v>
      </c>
    </row>
    <row r="55" spans="1:11" ht="39.950000000000003" customHeight="1">
      <c r="A55" s="15" t="s">
        <v>599</v>
      </c>
      <c r="B55" s="13" t="s">
        <v>66</v>
      </c>
      <c r="C55" s="14" t="s">
        <v>1</v>
      </c>
      <c r="D55" s="332">
        <v>350</v>
      </c>
      <c r="E55" s="333">
        <v>0</v>
      </c>
      <c r="F55" s="333" t="e">
        <f>#REF!</f>
        <v>#REF!</v>
      </c>
      <c r="G55" s="333">
        <v>0</v>
      </c>
      <c r="H55" s="333" t="e">
        <f t="shared" si="2"/>
        <v>#REF!</v>
      </c>
      <c r="I55" s="334" t="e">
        <f t="shared" si="1"/>
        <v>#REF!</v>
      </c>
      <c r="J55" s="444" t="e">
        <f>#REF!</f>
        <v>#REF!</v>
      </c>
    </row>
    <row r="56" spans="1:11" ht="37.5">
      <c r="A56" s="280" t="s">
        <v>592</v>
      </c>
      <c r="B56" s="272" t="s">
        <v>67</v>
      </c>
      <c r="C56" s="273" t="s">
        <v>1</v>
      </c>
      <c r="D56" s="350">
        <v>650</v>
      </c>
      <c r="E56" s="364" t="e">
        <f>#REF!</f>
        <v>#REF!</v>
      </c>
      <c r="F56" s="364" t="e">
        <f>#REF!</f>
        <v>#REF!</v>
      </c>
      <c r="G56" s="364" t="e">
        <f>#REF!</f>
        <v>#REF!</v>
      </c>
      <c r="H56" s="364" t="e">
        <f t="shared" si="2"/>
        <v>#REF!</v>
      </c>
      <c r="I56" s="365" t="e">
        <f t="shared" si="1"/>
        <v>#REF!</v>
      </c>
      <c r="J56" s="444" t="e">
        <f>#REF!+#REF!+#REF!</f>
        <v>#REF!</v>
      </c>
    </row>
    <row r="57" spans="1:11" s="335" customFormat="1" ht="39.950000000000003" hidden="1" customHeight="1">
      <c r="A57" s="15" t="s">
        <v>20</v>
      </c>
      <c r="B57" s="13" t="s">
        <v>68</v>
      </c>
      <c r="C57" s="14" t="s">
        <v>1</v>
      </c>
      <c r="D57" s="332">
        <v>950</v>
      </c>
      <c r="E57" s="333"/>
      <c r="F57" s="333"/>
      <c r="G57" s="333"/>
      <c r="H57" s="333">
        <f t="shared" si="2"/>
        <v>0</v>
      </c>
      <c r="I57" s="334">
        <f t="shared" si="1"/>
        <v>0</v>
      </c>
    </row>
    <row r="58" spans="1:11" ht="39.950000000000003" customHeight="1">
      <c r="A58" s="15" t="s">
        <v>19</v>
      </c>
      <c r="B58" s="16" t="s">
        <v>594</v>
      </c>
      <c r="C58" s="14" t="s">
        <v>1</v>
      </c>
      <c r="D58" s="332">
        <v>6700</v>
      </c>
      <c r="E58" s="362" t="e">
        <f>#REF!</f>
        <v>#REF!</v>
      </c>
      <c r="F58" s="333" t="e">
        <f>#REF!</f>
        <v>#REF!</v>
      </c>
      <c r="G58" s="362" t="e">
        <f>#REF!</f>
        <v>#REF!</v>
      </c>
      <c r="H58" s="362" t="e">
        <f t="shared" si="2"/>
        <v>#REF!</v>
      </c>
      <c r="I58" s="334" t="e">
        <f t="shared" si="1"/>
        <v>#REF!</v>
      </c>
      <c r="J58" s="444" t="e">
        <f>#REF!+#REF!+#REF!</f>
        <v>#REF!</v>
      </c>
    </row>
    <row r="59" spans="1:11" s="335" customFormat="1" ht="37.5" hidden="1">
      <c r="A59" s="366"/>
      <c r="B59" s="107" t="s">
        <v>65</v>
      </c>
      <c r="C59" s="107"/>
      <c r="D59" s="109"/>
      <c r="E59" s="109"/>
      <c r="F59" s="109"/>
      <c r="G59" s="109"/>
      <c r="H59" s="109">
        <f t="shared" si="2"/>
        <v>0</v>
      </c>
      <c r="I59" s="109">
        <f t="shared" si="1"/>
        <v>0</v>
      </c>
    </row>
    <row r="60" spans="1:11" s="335" customFormat="1" ht="37.5" hidden="1">
      <c r="A60" s="154" t="s">
        <v>21</v>
      </c>
      <c r="B60" s="155" t="s">
        <v>68</v>
      </c>
      <c r="C60" s="156" t="s">
        <v>1</v>
      </c>
      <c r="D60" s="157">
        <v>900</v>
      </c>
      <c r="E60" s="157"/>
      <c r="F60" s="157"/>
      <c r="G60" s="157"/>
      <c r="H60" s="157">
        <f t="shared" si="2"/>
        <v>0</v>
      </c>
      <c r="I60" s="157">
        <f t="shared" si="1"/>
        <v>0</v>
      </c>
    </row>
    <row r="61" spans="1:11" s="335" customFormat="1" ht="39.950000000000003" hidden="1" customHeight="1">
      <c r="A61" s="15" t="s">
        <v>22</v>
      </c>
      <c r="B61" s="13" t="s">
        <v>69</v>
      </c>
      <c r="C61" s="14" t="s">
        <v>1</v>
      </c>
      <c r="D61" s="332">
        <v>7000</v>
      </c>
      <c r="E61" s="333"/>
      <c r="F61" s="333"/>
      <c r="G61" s="333"/>
      <c r="H61" s="333">
        <f t="shared" si="2"/>
        <v>0</v>
      </c>
      <c r="I61" s="334">
        <f t="shared" si="1"/>
        <v>0</v>
      </c>
    </row>
    <row r="62" spans="1:11" s="335" customFormat="1" ht="39.950000000000003" hidden="1" customHeight="1">
      <c r="A62" s="15">
        <v>4.4000000000000004</v>
      </c>
      <c r="B62" s="13" t="s">
        <v>703</v>
      </c>
      <c r="C62" s="14" t="s">
        <v>1</v>
      </c>
      <c r="D62" s="332">
        <v>2000</v>
      </c>
      <c r="E62" s="333" t="e">
        <f>#REF!</f>
        <v>#REF!</v>
      </c>
      <c r="F62" s="333"/>
      <c r="G62" s="333"/>
      <c r="H62" s="333" t="e">
        <f t="shared" si="2"/>
        <v>#REF!</v>
      </c>
      <c r="I62" s="334" t="e">
        <f t="shared" si="1"/>
        <v>#REF!</v>
      </c>
    </row>
    <row r="63" spans="1:11" ht="39.950000000000003" customHeight="1">
      <c r="A63" s="12">
        <v>4.5</v>
      </c>
      <c r="B63" s="13" t="s">
        <v>292</v>
      </c>
      <c r="C63" s="7" t="s">
        <v>7</v>
      </c>
      <c r="D63" s="332">
        <v>54400</v>
      </c>
      <c r="E63" s="333" t="e">
        <f>#REF!</f>
        <v>#REF!</v>
      </c>
      <c r="F63" s="333" t="e">
        <f>#REF!</f>
        <v>#REF!</v>
      </c>
      <c r="G63" s="333" t="e">
        <f>#REF!</f>
        <v>#REF!</v>
      </c>
      <c r="H63" s="333" t="e">
        <f t="shared" si="2"/>
        <v>#REF!</v>
      </c>
      <c r="I63" s="334" t="e">
        <f t="shared" si="1"/>
        <v>#REF!</v>
      </c>
      <c r="J63" s="444" t="e">
        <f>#REF!+#REF!+#REF!</f>
        <v>#REF!</v>
      </c>
    </row>
    <row r="64" spans="1:11">
      <c r="A64" s="106">
        <v>4.5</v>
      </c>
      <c r="B64" s="107" t="s">
        <v>70</v>
      </c>
      <c r="C64" s="107"/>
      <c r="D64" s="367"/>
      <c r="E64" s="367">
        <v>0</v>
      </c>
      <c r="F64" s="367">
        <v>0</v>
      </c>
      <c r="G64" s="367">
        <v>0</v>
      </c>
      <c r="H64" s="333">
        <f t="shared" si="2"/>
        <v>0</v>
      </c>
      <c r="I64" s="367">
        <f t="shared" si="1"/>
        <v>0</v>
      </c>
    </row>
    <row r="65" spans="1:10" ht="39.950000000000003" hidden="1" customHeight="1">
      <c r="A65" s="21"/>
      <c r="B65" s="13" t="s">
        <v>71</v>
      </c>
      <c r="C65" s="13"/>
      <c r="D65" s="368"/>
      <c r="E65" s="368"/>
      <c r="F65" s="368"/>
      <c r="G65" s="368"/>
      <c r="H65" s="368">
        <f t="shared" si="2"/>
        <v>0</v>
      </c>
      <c r="I65" s="368">
        <f t="shared" si="1"/>
        <v>0</v>
      </c>
    </row>
    <row r="66" spans="1:10" hidden="1">
      <c r="A66" s="101" t="s">
        <v>596</v>
      </c>
      <c r="B66" s="13" t="s">
        <v>72</v>
      </c>
      <c r="C66" s="13" t="s">
        <v>73</v>
      </c>
      <c r="D66" s="27">
        <v>180</v>
      </c>
      <c r="E66" s="27"/>
      <c r="F66" s="27"/>
      <c r="G66" s="8"/>
      <c r="H66" s="8"/>
      <c r="I66" s="8">
        <f t="shared" si="1"/>
        <v>0</v>
      </c>
    </row>
    <row r="67" spans="1:10" hidden="1">
      <c r="A67" s="101" t="s">
        <v>597</v>
      </c>
      <c r="B67" s="13" t="s">
        <v>74</v>
      </c>
      <c r="C67" s="13" t="s">
        <v>73</v>
      </c>
      <c r="D67" s="27">
        <v>240</v>
      </c>
      <c r="E67" s="27"/>
      <c r="F67" s="27"/>
      <c r="G67" s="8"/>
      <c r="H67" s="8"/>
      <c r="I67" s="8">
        <f t="shared" si="1"/>
        <v>0</v>
      </c>
    </row>
    <row r="68" spans="1:10">
      <c r="A68" s="101" t="s">
        <v>701</v>
      </c>
      <c r="B68" s="13" t="s">
        <v>75</v>
      </c>
      <c r="C68" s="13" t="s">
        <v>73</v>
      </c>
      <c r="D68" s="27">
        <v>300</v>
      </c>
      <c r="E68" s="27">
        <v>0</v>
      </c>
      <c r="F68" s="27">
        <v>0</v>
      </c>
      <c r="G68" s="8" t="e">
        <f>#REF!</f>
        <v>#REF!</v>
      </c>
      <c r="H68" s="333" t="e">
        <f t="shared" ref="H68" si="3">SUM(E68:G68)</f>
        <v>#REF!</v>
      </c>
      <c r="I68" s="334" t="e">
        <f t="shared" si="1"/>
        <v>#REF!</v>
      </c>
      <c r="J68" s="444" t="e">
        <f>#REF!</f>
        <v>#REF!</v>
      </c>
    </row>
    <row r="69" spans="1:10" hidden="1">
      <c r="A69" s="101" t="s">
        <v>700</v>
      </c>
      <c r="B69" s="13" t="s">
        <v>76</v>
      </c>
      <c r="C69" s="13" t="s">
        <v>73</v>
      </c>
      <c r="D69" s="27">
        <v>360</v>
      </c>
      <c r="E69" s="27"/>
      <c r="F69" s="27"/>
      <c r="G69" s="8"/>
      <c r="H69" s="8"/>
      <c r="I69" s="8">
        <f t="shared" si="1"/>
        <v>0</v>
      </c>
    </row>
    <row r="70" spans="1:10">
      <c r="A70" s="101" t="s">
        <v>595</v>
      </c>
      <c r="B70" s="13" t="s">
        <v>77</v>
      </c>
      <c r="C70" s="13" t="s">
        <v>73</v>
      </c>
      <c r="D70" s="493">
        <v>420</v>
      </c>
      <c r="E70" s="27">
        <v>0</v>
      </c>
      <c r="F70" s="27" t="e">
        <f>#REF!</f>
        <v>#REF!</v>
      </c>
      <c r="G70" s="8" t="e">
        <f>#REF!</f>
        <v>#REF!</v>
      </c>
      <c r="H70" s="333" t="e">
        <f t="shared" ref="H70" si="4">SUM(E70:G70)</f>
        <v>#REF!</v>
      </c>
      <c r="I70" s="334" t="e">
        <f t="shared" si="1"/>
        <v>#REF!</v>
      </c>
      <c r="J70" s="444" t="e">
        <f>#REF!+#REF!</f>
        <v>#REF!</v>
      </c>
    </row>
    <row r="71" spans="1:10" s="335" customFormat="1" hidden="1">
      <c r="A71" s="12"/>
      <c r="B71" s="13"/>
      <c r="C71" s="7"/>
      <c r="D71" s="27"/>
      <c r="E71" s="27"/>
      <c r="F71" s="27"/>
      <c r="G71" s="27"/>
      <c r="H71" s="27">
        <f>SUM(E71:G71)</f>
        <v>0</v>
      </c>
      <c r="I71" s="27">
        <f t="shared" si="1"/>
        <v>0</v>
      </c>
    </row>
    <row r="72" spans="1:10" s="335" customFormat="1" hidden="1">
      <c r="A72" s="355"/>
      <c r="B72" s="19" t="s">
        <v>78</v>
      </c>
      <c r="C72" s="22"/>
      <c r="D72" s="23"/>
      <c r="E72" s="23"/>
      <c r="F72" s="23"/>
      <c r="G72" s="23"/>
      <c r="H72" s="23">
        <f>SUM(E72:G72)</f>
        <v>0</v>
      </c>
      <c r="I72" s="23">
        <f t="shared" si="1"/>
        <v>0</v>
      </c>
    </row>
    <row r="73" spans="1:10" s="335" customFormat="1" hidden="1">
      <c r="A73" s="4">
        <v>5</v>
      </c>
      <c r="B73" s="21" t="s">
        <v>353</v>
      </c>
      <c r="C73" s="6"/>
      <c r="D73" s="8"/>
      <c r="E73" s="8"/>
      <c r="F73" s="8"/>
      <c r="G73" s="8"/>
      <c r="H73" s="8">
        <f>SUM(E73:G73)</f>
        <v>0</v>
      </c>
      <c r="I73" s="8">
        <f t="shared" si="1"/>
        <v>0</v>
      </c>
    </row>
    <row r="74" spans="1:10" s="335" customFormat="1" ht="56.25" hidden="1">
      <c r="A74" s="369"/>
      <c r="B74" s="9" t="s">
        <v>31</v>
      </c>
      <c r="C74" s="10"/>
      <c r="D74" s="11"/>
      <c r="E74" s="11"/>
      <c r="F74" s="11"/>
      <c r="G74" s="11"/>
      <c r="H74" s="11">
        <f>SUM(E74:G74)</f>
        <v>0</v>
      </c>
      <c r="I74" s="11">
        <f t="shared" si="1"/>
        <v>0</v>
      </c>
    </row>
    <row r="75" spans="1:10" s="335" customFormat="1" ht="206.25" hidden="1">
      <c r="A75" s="12">
        <v>5.0999999999999996</v>
      </c>
      <c r="B75" s="13" t="s">
        <v>79</v>
      </c>
      <c r="C75" s="7" t="s">
        <v>3</v>
      </c>
      <c r="D75" s="8">
        <v>95</v>
      </c>
      <c r="E75" s="8"/>
      <c r="F75" s="8"/>
      <c r="G75" s="8"/>
      <c r="H75" s="8"/>
      <c r="I75" s="8">
        <f t="shared" si="1"/>
        <v>0</v>
      </c>
    </row>
    <row r="76" spans="1:10" s="335" customFormat="1" hidden="1">
      <c r="A76" s="12"/>
      <c r="B76" s="13"/>
      <c r="C76" s="7"/>
      <c r="D76" s="8"/>
      <c r="E76" s="8"/>
      <c r="F76" s="8"/>
      <c r="G76" s="8"/>
      <c r="H76" s="8">
        <f>SUM(E76:G76)</f>
        <v>0</v>
      </c>
      <c r="I76" s="8">
        <f t="shared" si="1"/>
        <v>0</v>
      </c>
    </row>
    <row r="77" spans="1:10" s="335" customFormat="1" ht="150" hidden="1">
      <c r="A77" s="12">
        <v>5.2</v>
      </c>
      <c r="B77" s="13" t="s">
        <v>80</v>
      </c>
      <c r="C77" s="7" t="s">
        <v>3</v>
      </c>
      <c r="D77" s="8">
        <v>95</v>
      </c>
      <c r="E77" s="8"/>
      <c r="F77" s="8"/>
      <c r="G77" s="8"/>
      <c r="H77" s="8"/>
      <c r="I77" s="8">
        <f t="shared" ref="I77:I140" si="5">ROUND(H77*D77,0)</f>
        <v>0</v>
      </c>
    </row>
    <row r="78" spans="1:10" s="335" customFormat="1" hidden="1">
      <c r="A78" s="12"/>
      <c r="B78" s="13"/>
      <c r="C78" s="7"/>
      <c r="D78" s="8"/>
      <c r="E78" s="8"/>
      <c r="F78" s="8"/>
      <c r="G78" s="8"/>
      <c r="H78" s="8">
        <f>SUM(E78:G78)</f>
        <v>0</v>
      </c>
      <c r="I78" s="8">
        <f t="shared" si="5"/>
        <v>0</v>
      </c>
    </row>
    <row r="79" spans="1:10" s="335" customFormat="1" ht="187.5" hidden="1">
      <c r="A79" s="12">
        <v>5.3</v>
      </c>
      <c r="B79" s="13" t="s">
        <v>81</v>
      </c>
      <c r="C79" s="7" t="s">
        <v>3</v>
      </c>
      <c r="D79" s="8">
        <v>100</v>
      </c>
      <c r="E79" s="8"/>
      <c r="F79" s="8"/>
      <c r="G79" s="8"/>
      <c r="H79" s="8"/>
      <c r="I79" s="8">
        <f t="shared" si="5"/>
        <v>0</v>
      </c>
    </row>
    <row r="80" spans="1:10" s="335" customFormat="1" hidden="1">
      <c r="A80" s="12"/>
      <c r="B80" s="13"/>
      <c r="C80" s="7"/>
      <c r="D80" s="8"/>
      <c r="E80" s="8"/>
      <c r="F80" s="8"/>
      <c r="G80" s="8"/>
      <c r="H80" s="8">
        <f>SUM(E80:G80)</f>
        <v>0</v>
      </c>
      <c r="I80" s="8">
        <f t="shared" si="5"/>
        <v>0</v>
      </c>
    </row>
    <row r="81" spans="1:9" s="335" customFormat="1" ht="93.75" hidden="1">
      <c r="A81" s="12">
        <v>5.4</v>
      </c>
      <c r="B81" s="13" t="s">
        <v>82</v>
      </c>
      <c r="C81" s="7" t="s">
        <v>7</v>
      </c>
      <c r="D81" s="8">
        <v>120000</v>
      </c>
      <c r="E81" s="8"/>
      <c r="F81" s="8"/>
      <c r="G81" s="8"/>
      <c r="H81" s="8"/>
      <c r="I81" s="8">
        <f t="shared" si="5"/>
        <v>0</v>
      </c>
    </row>
    <row r="82" spans="1:9" s="335" customFormat="1" hidden="1">
      <c r="A82" s="12"/>
      <c r="B82" s="13"/>
      <c r="C82" s="6"/>
      <c r="D82" s="8"/>
      <c r="E82" s="8"/>
      <c r="F82" s="8"/>
      <c r="G82" s="8"/>
      <c r="H82" s="8">
        <f t="shared" ref="H82:H87" si="6">SUM(E82:G82)</f>
        <v>0</v>
      </c>
      <c r="I82" s="8">
        <f t="shared" si="5"/>
        <v>0</v>
      </c>
    </row>
    <row r="83" spans="1:9" s="335" customFormat="1" hidden="1">
      <c r="A83" s="355"/>
      <c r="B83" s="19" t="s">
        <v>83</v>
      </c>
      <c r="C83" s="22"/>
      <c r="D83" s="23"/>
      <c r="E83" s="23"/>
      <c r="F83" s="23"/>
      <c r="G83" s="23"/>
      <c r="H83" s="23">
        <f t="shared" si="6"/>
        <v>0</v>
      </c>
      <c r="I83" s="23">
        <f t="shared" si="5"/>
        <v>0</v>
      </c>
    </row>
    <row r="84" spans="1:9" s="335" customFormat="1" hidden="1">
      <c r="A84" s="4">
        <v>6</v>
      </c>
      <c r="B84" s="21" t="s">
        <v>354</v>
      </c>
      <c r="C84" s="6"/>
      <c r="D84" s="8"/>
      <c r="E84" s="8"/>
      <c r="F84" s="8"/>
      <c r="G84" s="8"/>
      <c r="H84" s="8">
        <f t="shared" si="6"/>
        <v>0</v>
      </c>
      <c r="I84" s="8">
        <f t="shared" si="5"/>
        <v>0</v>
      </c>
    </row>
    <row r="85" spans="1:9" s="335" customFormat="1" ht="56.25" hidden="1">
      <c r="A85" s="369"/>
      <c r="B85" s="9" t="s">
        <v>31</v>
      </c>
      <c r="C85" s="10"/>
      <c r="D85" s="11"/>
      <c r="E85" s="11"/>
      <c r="F85" s="11"/>
      <c r="G85" s="11"/>
      <c r="H85" s="11">
        <f t="shared" si="6"/>
        <v>0</v>
      </c>
      <c r="I85" s="11">
        <f t="shared" si="5"/>
        <v>0</v>
      </c>
    </row>
    <row r="86" spans="1:9" s="335" customFormat="1" hidden="1">
      <c r="A86" s="28"/>
      <c r="B86" s="21"/>
      <c r="C86" s="6"/>
      <c r="D86" s="20"/>
      <c r="E86" s="20"/>
      <c r="F86" s="20"/>
      <c r="G86" s="20"/>
      <c r="H86" s="20">
        <f t="shared" si="6"/>
        <v>0</v>
      </c>
      <c r="I86" s="20">
        <f t="shared" si="5"/>
        <v>0</v>
      </c>
    </row>
    <row r="87" spans="1:9" s="335" customFormat="1" ht="281.25" hidden="1">
      <c r="A87" s="29">
        <v>6.1</v>
      </c>
      <c r="B87" s="13" t="s">
        <v>84</v>
      </c>
      <c r="C87" s="6"/>
      <c r="D87" s="20"/>
      <c r="E87" s="20"/>
      <c r="F87" s="20"/>
      <c r="G87" s="20"/>
      <c r="H87" s="20">
        <f t="shared" si="6"/>
        <v>0</v>
      </c>
      <c r="I87" s="20">
        <f t="shared" si="5"/>
        <v>0</v>
      </c>
    </row>
    <row r="88" spans="1:9" s="335" customFormat="1" hidden="1">
      <c r="A88" s="30" t="s">
        <v>85</v>
      </c>
      <c r="B88" s="13" t="s">
        <v>17</v>
      </c>
      <c r="C88" s="6" t="s">
        <v>0</v>
      </c>
      <c r="D88" s="20">
        <v>500</v>
      </c>
      <c r="E88" s="20"/>
      <c r="F88" s="20"/>
      <c r="G88" s="8"/>
      <c r="H88" s="8"/>
      <c r="I88" s="8">
        <f t="shared" si="5"/>
        <v>0</v>
      </c>
    </row>
    <row r="89" spans="1:9" s="335" customFormat="1" hidden="1">
      <c r="A89" s="30" t="s">
        <v>86</v>
      </c>
      <c r="B89" s="13" t="s">
        <v>87</v>
      </c>
      <c r="C89" s="6" t="s">
        <v>0</v>
      </c>
      <c r="D89" s="20">
        <v>700</v>
      </c>
      <c r="E89" s="20"/>
      <c r="F89" s="20"/>
      <c r="G89" s="8"/>
      <c r="H89" s="8"/>
      <c r="I89" s="8">
        <f t="shared" si="5"/>
        <v>0</v>
      </c>
    </row>
    <row r="90" spans="1:9" s="335" customFormat="1" hidden="1">
      <c r="A90" s="29"/>
      <c r="B90" s="13"/>
      <c r="C90" s="6"/>
      <c r="D90" s="20"/>
      <c r="E90" s="20"/>
      <c r="F90" s="20"/>
      <c r="G90" s="20"/>
      <c r="H90" s="20">
        <f>SUM(E90:G90)</f>
        <v>0</v>
      </c>
      <c r="I90" s="20">
        <f t="shared" si="5"/>
        <v>0</v>
      </c>
    </row>
    <row r="91" spans="1:9" s="335" customFormat="1" ht="75" hidden="1">
      <c r="A91" s="29">
        <v>6.2</v>
      </c>
      <c r="B91" s="13" t="s">
        <v>88</v>
      </c>
      <c r="C91" s="6" t="s">
        <v>1</v>
      </c>
      <c r="D91" s="20">
        <v>4400</v>
      </c>
      <c r="E91" s="20"/>
      <c r="F91" s="20"/>
      <c r="G91" s="8"/>
      <c r="H91" s="8"/>
      <c r="I91" s="8">
        <f t="shared" si="5"/>
        <v>0</v>
      </c>
    </row>
    <row r="92" spans="1:9" s="335" customFormat="1" hidden="1">
      <c r="A92" s="12"/>
      <c r="B92" s="13"/>
      <c r="C92" s="6"/>
      <c r="D92" s="8"/>
      <c r="E92" s="8"/>
      <c r="F92" s="8"/>
      <c r="G92" s="8"/>
      <c r="H92" s="8">
        <f>SUM(E92:G92)</f>
        <v>0</v>
      </c>
      <c r="I92" s="8">
        <f t="shared" si="5"/>
        <v>0</v>
      </c>
    </row>
    <row r="93" spans="1:9" s="335" customFormat="1" hidden="1">
      <c r="A93" s="355"/>
      <c r="B93" s="19" t="s">
        <v>89</v>
      </c>
      <c r="C93" s="22"/>
      <c r="D93" s="23"/>
      <c r="E93" s="23"/>
      <c r="F93" s="23"/>
      <c r="G93" s="23"/>
      <c r="H93" s="23">
        <f>SUM(E93:G93)</f>
        <v>0</v>
      </c>
      <c r="I93" s="23">
        <f t="shared" si="5"/>
        <v>0</v>
      </c>
    </row>
    <row r="94" spans="1:9" s="335" customFormat="1" hidden="1">
      <c r="A94" s="4">
        <v>7</v>
      </c>
      <c r="B94" s="21" t="s">
        <v>90</v>
      </c>
      <c r="C94" s="6"/>
      <c r="D94" s="8"/>
      <c r="E94" s="8"/>
      <c r="F94" s="8"/>
      <c r="G94" s="8"/>
      <c r="H94" s="8">
        <f>SUM(E94:G94)</f>
        <v>0</v>
      </c>
      <c r="I94" s="8">
        <f t="shared" si="5"/>
        <v>0</v>
      </c>
    </row>
    <row r="95" spans="1:9" s="335" customFormat="1" ht="56.25" hidden="1">
      <c r="A95" s="369"/>
      <c r="B95" s="9" t="s">
        <v>31</v>
      </c>
      <c r="C95" s="10"/>
      <c r="D95" s="11"/>
      <c r="E95" s="11"/>
      <c r="F95" s="11"/>
      <c r="G95" s="11"/>
      <c r="H95" s="11">
        <f>SUM(E95:G95)</f>
        <v>0</v>
      </c>
      <c r="I95" s="11">
        <f t="shared" si="5"/>
        <v>0</v>
      </c>
    </row>
    <row r="96" spans="1:9" s="335" customFormat="1" ht="131.25" hidden="1">
      <c r="A96" s="24">
        <v>7.1</v>
      </c>
      <c r="B96" s="13" t="s">
        <v>91</v>
      </c>
      <c r="C96" s="6"/>
      <c r="D96" s="20"/>
      <c r="E96" s="20"/>
      <c r="F96" s="20"/>
      <c r="G96" s="20"/>
      <c r="H96" s="20">
        <f>SUM(E96:G96)</f>
        <v>0</v>
      </c>
      <c r="I96" s="20">
        <f t="shared" si="5"/>
        <v>0</v>
      </c>
    </row>
    <row r="97" spans="1:10" s="335" customFormat="1" ht="37.5" hidden="1">
      <c r="A97" s="31" t="s">
        <v>92</v>
      </c>
      <c r="B97" s="13" t="s">
        <v>93</v>
      </c>
      <c r="C97" s="6" t="s">
        <v>6</v>
      </c>
      <c r="D97" s="20">
        <v>700</v>
      </c>
      <c r="E97" s="20"/>
      <c r="F97" s="20"/>
      <c r="G97" s="8"/>
      <c r="H97" s="8"/>
      <c r="I97" s="8">
        <f t="shared" si="5"/>
        <v>0</v>
      </c>
    </row>
    <row r="98" spans="1:10" s="335" customFormat="1" hidden="1">
      <c r="A98" s="24"/>
      <c r="B98" s="13"/>
      <c r="C98" s="6"/>
      <c r="D98" s="20"/>
      <c r="E98" s="20"/>
      <c r="F98" s="20"/>
      <c r="G98" s="20"/>
      <c r="H98" s="20">
        <f>SUM(E98:G98)</f>
        <v>0</v>
      </c>
      <c r="I98" s="20">
        <f t="shared" si="5"/>
        <v>0</v>
      </c>
    </row>
    <row r="99" spans="1:10" s="335" customFormat="1" ht="56.25" hidden="1">
      <c r="A99" s="24">
        <v>7.2</v>
      </c>
      <c r="B99" s="17" t="s">
        <v>94</v>
      </c>
      <c r="C99" s="7" t="s">
        <v>0</v>
      </c>
      <c r="D99" s="20">
        <v>750</v>
      </c>
      <c r="E99" s="20"/>
      <c r="F99" s="20"/>
      <c r="G99" s="8"/>
      <c r="H99" s="8"/>
      <c r="I99" s="8">
        <f t="shared" si="5"/>
        <v>0</v>
      </c>
    </row>
    <row r="100" spans="1:10" s="335" customFormat="1" hidden="1">
      <c r="A100" s="24"/>
      <c r="B100" s="17"/>
      <c r="C100" s="7"/>
      <c r="D100" s="20"/>
      <c r="E100" s="20"/>
      <c r="F100" s="20"/>
      <c r="G100" s="20"/>
      <c r="H100" s="20">
        <f>SUM(E100:G100)</f>
        <v>0</v>
      </c>
      <c r="I100" s="20">
        <f t="shared" si="5"/>
        <v>0</v>
      </c>
    </row>
    <row r="101" spans="1:10" ht="187.5" hidden="1">
      <c r="A101" s="24">
        <v>7.3</v>
      </c>
      <c r="B101" s="17" t="s">
        <v>95</v>
      </c>
      <c r="C101" s="7"/>
      <c r="D101" s="8"/>
      <c r="E101" s="8"/>
      <c r="F101" s="8"/>
      <c r="G101" s="8"/>
      <c r="H101" s="8">
        <f>SUM(E101:G101)</f>
        <v>0</v>
      </c>
      <c r="I101" s="8">
        <f t="shared" si="5"/>
        <v>0</v>
      </c>
    </row>
    <row r="102" spans="1:10" hidden="1">
      <c r="A102" s="370" t="s">
        <v>96</v>
      </c>
      <c r="B102" s="32" t="s">
        <v>97</v>
      </c>
      <c r="C102" s="102" t="s">
        <v>98</v>
      </c>
      <c r="D102" s="8">
        <v>350</v>
      </c>
      <c r="E102" s="8"/>
      <c r="F102" s="8"/>
      <c r="G102" s="8"/>
      <c r="H102" s="8"/>
      <c r="I102" s="8">
        <f t="shared" si="5"/>
        <v>0</v>
      </c>
    </row>
    <row r="103" spans="1:10" hidden="1">
      <c r="A103" s="370" t="s">
        <v>99</v>
      </c>
      <c r="B103" s="32" t="s">
        <v>100</v>
      </c>
      <c r="C103" s="102" t="s">
        <v>98</v>
      </c>
      <c r="D103" s="8">
        <v>450</v>
      </c>
      <c r="E103" s="8"/>
      <c r="F103" s="8"/>
      <c r="G103" s="8"/>
      <c r="H103" s="8"/>
      <c r="I103" s="8">
        <f t="shared" si="5"/>
        <v>0</v>
      </c>
    </row>
    <row r="104" spans="1:10" s="335" customFormat="1" hidden="1">
      <c r="A104" s="24"/>
      <c r="B104" s="17"/>
      <c r="C104" s="7"/>
      <c r="D104" s="8"/>
      <c r="E104" s="8"/>
      <c r="F104" s="8"/>
      <c r="G104" s="8"/>
      <c r="H104" s="8">
        <f>SUM(E104:G104)</f>
        <v>0</v>
      </c>
      <c r="I104" s="8">
        <f t="shared" si="5"/>
        <v>0</v>
      </c>
    </row>
    <row r="105" spans="1:10" s="335" customFormat="1" ht="24.75" customHeight="1">
      <c r="A105" s="24">
        <v>7.4</v>
      </c>
      <c r="B105" s="17" t="s">
        <v>101</v>
      </c>
      <c r="C105" s="7"/>
      <c r="D105" s="8">
        <v>0</v>
      </c>
      <c r="E105" s="8">
        <v>0</v>
      </c>
      <c r="F105" s="8">
        <v>0</v>
      </c>
      <c r="G105" s="8">
        <v>0</v>
      </c>
      <c r="H105" s="333">
        <f t="shared" ref="H105:H106" si="7">SUM(E105:G105)</f>
        <v>0</v>
      </c>
      <c r="I105" s="8">
        <f t="shared" si="5"/>
        <v>0</v>
      </c>
    </row>
    <row r="106" spans="1:10">
      <c r="A106" s="370" t="s">
        <v>102</v>
      </c>
      <c r="B106" s="32" t="s">
        <v>103</v>
      </c>
      <c r="C106" s="102" t="s">
        <v>4</v>
      </c>
      <c r="D106" s="325">
        <v>375</v>
      </c>
      <c r="E106" s="8" t="e">
        <f>#REF!</f>
        <v>#REF!</v>
      </c>
      <c r="F106" s="8">
        <v>0</v>
      </c>
      <c r="G106" s="8">
        <v>0</v>
      </c>
      <c r="H106" s="333" t="e">
        <f t="shared" si="7"/>
        <v>#REF!</v>
      </c>
      <c r="I106" s="8" t="e">
        <f t="shared" si="5"/>
        <v>#REF!</v>
      </c>
      <c r="J106" s="444" t="e">
        <f>#REF!</f>
        <v>#REF!</v>
      </c>
    </row>
    <row r="107" spans="1:10" hidden="1">
      <c r="A107" s="370" t="s">
        <v>104</v>
      </c>
      <c r="B107" s="32" t="s">
        <v>13</v>
      </c>
      <c r="C107" s="102" t="s">
        <v>4</v>
      </c>
      <c r="D107" s="8">
        <v>420</v>
      </c>
      <c r="E107" s="8"/>
      <c r="F107" s="8"/>
      <c r="G107" s="8"/>
      <c r="H107" s="8"/>
      <c r="I107" s="8">
        <f t="shared" si="5"/>
        <v>0</v>
      </c>
    </row>
    <row r="108" spans="1:10" hidden="1">
      <c r="A108" s="370" t="s">
        <v>105</v>
      </c>
      <c r="B108" s="32" t="s">
        <v>14</v>
      </c>
      <c r="C108" s="102" t="s">
        <v>4</v>
      </c>
      <c r="D108" s="8">
        <v>740</v>
      </c>
      <c r="E108" s="8"/>
      <c r="F108" s="8"/>
      <c r="G108" s="8"/>
      <c r="H108" s="8"/>
      <c r="I108" s="8">
        <f t="shared" si="5"/>
        <v>0</v>
      </c>
    </row>
    <row r="109" spans="1:10" hidden="1">
      <c r="A109" s="370" t="s">
        <v>106</v>
      </c>
      <c r="B109" s="32" t="s">
        <v>15</v>
      </c>
      <c r="C109" s="102" t="s">
        <v>4</v>
      </c>
      <c r="D109" s="8">
        <v>1500</v>
      </c>
      <c r="E109" s="8"/>
      <c r="F109" s="8"/>
      <c r="G109" s="8"/>
      <c r="H109" s="8"/>
      <c r="I109" s="8">
        <f t="shared" si="5"/>
        <v>0</v>
      </c>
    </row>
    <row r="110" spans="1:10" ht="112.5" hidden="1">
      <c r="A110" s="24">
        <v>7.5</v>
      </c>
      <c r="B110" s="17" t="s">
        <v>107</v>
      </c>
      <c r="C110" s="7"/>
      <c r="D110" s="20"/>
      <c r="E110" s="20"/>
      <c r="F110" s="20"/>
      <c r="G110" s="20"/>
      <c r="H110" s="20">
        <f>SUM(E110:G110)</f>
        <v>0</v>
      </c>
      <c r="I110" s="20">
        <f t="shared" si="5"/>
        <v>0</v>
      </c>
    </row>
    <row r="111" spans="1:10" ht="37.5" hidden="1">
      <c r="A111" s="370" t="s">
        <v>108</v>
      </c>
      <c r="B111" s="33" t="s">
        <v>24</v>
      </c>
      <c r="C111" s="33" t="s">
        <v>109</v>
      </c>
      <c r="D111" s="8">
        <v>30</v>
      </c>
      <c r="E111" s="8"/>
      <c r="F111" s="8"/>
      <c r="G111" s="8"/>
      <c r="H111" s="8"/>
      <c r="I111" s="8">
        <f t="shared" si="5"/>
        <v>0</v>
      </c>
    </row>
    <row r="112" spans="1:10" ht="37.5" hidden="1">
      <c r="A112" s="370" t="s">
        <v>110</v>
      </c>
      <c r="B112" s="33" t="s">
        <v>23</v>
      </c>
      <c r="C112" s="33" t="s">
        <v>109</v>
      </c>
      <c r="D112" s="8">
        <v>20</v>
      </c>
      <c r="E112" s="8"/>
      <c r="F112" s="8"/>
      <c r="G112" s="8"/>
      <c r="H112" s="8"/>
      <c r="I112" s="8">
        <f t="shared" si="5"/>
        <v>0</v>
      </c>
    </row>
    <row r="113" spans="1:10" s="335" customFormat="1" hidden="1">
      <c r="A113" s="371"/>
      <c r="B113" s="372"/>
      <c r="C113" s="372"/>
      <c r="D113" s="373"/>
      <c r="E113" s="373"/>
      <c r="F113" s="373"/>
      <c r="G113" s="373"/>
      <c r="H113" s="373">
        <f>SUM(E113:G113)</f>
        <v>0</v>
      </c>
      <c r="I113" s="373">
        <f t="shared" si="5"/>
        <v>0</v>
      </c>
    </row>
    <row r="114" spans="1:10" s="335" customFormat="1" ht="20.100000000000001" hidden="1" customHeight="1">
      <c r="A114" s="24">
        <v>7.6</v>
      </c>
      <c r="B114" s="5" t="s">
        <v>90</v>
      </c>
      <c r="C114" s="34"/>
      <c r="D114" s="374"/>
      <c r="E114" s="333"/>
      <c r="F114" s="333"/>
      <c r="G114" s="333"/>
      <c r="H114" s="375">
        <v>0</v>
      </c>
      <c r="I114" s="376">
        <f t="shared" si="5"/>
        <v>0</v>
      </c>
    </row>
    <row r="115" spans="1:10" s="335" customFormat="1" ht="150" hidden="1">
      <c r="A115" s="377" t="s">
        <v>111</v>
      </c>
      <c r="B115" s="278" t="s">
        <v>112</v>
      </c>
      <c r="C115" s="378"/>
      <c r="D115" s="379"/>
      <c r="E115" s="379"/>
      <c r="F115" s="379"/>
      <c r="G115" s="379"/>
      <c r="H115" s="379">
        <f t="shared" ref="H115:H123" si="8">SUM(E115:G115)</f>
        <v>0</v>
      </c>
      <c r="I115" s="379">
        <f t="shared" si="5"/>
        <v>0</v>
      </c>
    </row>
    <row r="116" spans="1:10" s="335" customFormat="1" hidden="1">
      <c r="A116" s="35" t="s">
        <v>113</v>
      </c>
      <c r="B116" s="17" t="s">
        <v>114</v>
      </c>
      <c r="C116" s="36" t="s">
        <v>0</v>
      </c>
      <c r="D116" s="380">
        <v>2400</v>
      </c>
      <c r="E116" s="380"/>
      <c r="F116" s="380"/>
      <c r="G116" s="8"/>
      <c r="H116" s="8">
        <f t="shared" si="8"/>
        <v>0</v>
      </c>
      <c r="I116" s="8">
        <f t="shared" si="5"/>
        <v>0</v>
      </c>
    </row>
    <row r="117" spans="1:10" s="335" customFormat="1" hidden="1">
      <c r="A117" s="5"/>
      <c r="B117" s="17"/>
      <c r="C117" s="36"/>
      <c r="D117" s="380"/>
      <c r="E117" s="380"/>
      <c r="F117" s="380"/>
      <c r="G117" s="380"/>
      <c r="H117" s="380">
        <f t="shared" si="8"/>
        <v>0</v>
      </c>
      <c r="I117" s="380">
        <f t="shared" si="5"/>
        <v>0</v>
      </c>
    </row>
    <row r="118" spans="1:10" s="335" customFormat="1" ht="75" hidden="1">
      <c r="A118" s="24">
        <v>7.7</v>
      </c>
      <c r="B118" s="17" t="s">
        <v>115</v>
      </c>
      <c r="C118" s="36"/>
      <c r="D118" s="380"/>
      <c r="E118" s="380"/>
      <c r="F118" s="380"/>
      <c r="G118" s="380"/>
      <c r="H118" s="380">
        <f t="shared" si="8"/>
        <v>0</v>
      </c>
      <c r="I118" s="380">
        <f t="shared" si="5"/>
        <v>0</v>
      </c>
    </row>
    <row r="119" spans="1:10" s="335" customFormat="1" ht="243.75" hidden="1">
      <c r="A119" s="35" t="s">
        <v>116</v>
      </c>
      <c r="B119" s="17" t="s">
        <v>117</v>
      </c>
      <c r="C119" s="36" t="s">
        <v>6</v>
      </c>
      <c r="D119" s="380">
        <v>500</v>
      </c>
      <c r="E119" s="380"/>
      <c r="F119" s="380"/>
      <c r="G119" s="8"/>
      <c r="H119" s="8">
        <f t="shared" si="8"/>
        <v>0</v>
      </c>
      <c r="I119" s="8">
        <f t="shared" si="5"/>
        <v>0</v>
      </c>
    </row>
    <row r="120" spans="1:10" s="335" customFormat="1" ht="131.25" hidden="1">
      <c r="A120" s="37">
        <v>7.8</v>
      </c>
      <c r="B120" s="17" t="s">
        <v>118</v>
      </c>
      <c r="C120" s="36" t="s">
        <v>6</v>
      </c>
      <c r="D120" s="380">
        <v>800</v>
      </c>
      <c r="E120" s="380">
        <v>0</v>
      </c>
      <c r="F120" s="380"/>
      <c r="G120" s="380"/>
      <c r="H120" s="380">
        <f t="shared" si="8"/>
        <v>0</v>
      </c>
      <c r="I120" s="380">
        <f t="shared" si="5"/>
        <v>0</v>
      </c>
    </row>
    <row r="121" spans="1:10" ht="150" hidden="1">
      <c r="A121" s="37">
        <v>7.9</v>
      </c>
      <c r="B121" s="17" t="s">
        <v>119</v>
      </c>
      <c r="C121" s="36"/>
      <c r="D121" s="380"/>
      <c r="E121" s="380"/>
      <c r="F121" s="380"/>
      <c r="G121" s="380"/>
      <c r="H121" s="380">
        <f t="shared" si="8"/>
        <v>0</v>
      </c>
      <c r="I121" s="380">
        <f t="shared" si="5"/>
        <v>0</v>
      </c>
    </row>
    <row r="122" spans="1:10" hidden="1">
      <c r="A122" s="35" t="s">
        <v>120</v>
      </c>
      <c r="B122" s="17" t="s">
        <v>121</v>
      </c>
      <c r="C122" s="36" t="s">
        <v>6</v>
      </c>
      <c r="D122" s="380">
        <v>725</v>
      </c>
      <c r="E122" s="380"/>
      <c r="F122" s="380"/>
      <c r="G122" s="8"/>
      <c r="H122" s="8">
        <f t="shared" si="8"/>
        <v>0</v>
      </c>
      <c r="I122" s="8">
        <f t="shared" si="5"/>
        <v>0</v>
      </c>
    </row>
    <row r="123" spans="1:10" hidden="1">
      <c r="A123" s="381" t="s">
        <v>122</v>
      </c>
      <c r="B123" s="382" t="s">
        <v>123</v>
      </c>
      <c r="C123" s="383" t="s">
        <v>6</v>
      </c>
      <c r="D123" s="499">
        <v>1150</v>
      </c>
      <c r="E123" s="384"/>
      <c r="F123" s="384"/>
      <c r="G123" s="157"/>
      <c r="H123" s="157">
        <f t="shared" si="8"/>
        <v>0</v>
      </c>
      <c r="I123" s="157">
        <f t="shared" si="5"/>
        <v>0</v>
      </c>
    </row>
    <row r="124" spans="1:10" ht="20.100000000000001" hidden="1" customHeight="1">
      <c r="A124" s="38" t="s">
        <v>124</v>
      </c>
      <c r="B124" s="5" t="s">
        <v>365</v>
      </c>
      <c r="C124" s="36"/>
      <c r="D124" s="374"/>
      <c r="E124" s="333"/>
      <c r="F124" s="333"/>
      <c r="G124" s="333"/>
      <c r="H124" s="375">
        <v>0</v>
      </c>
      <c r="I124" s="376">
        <f t="shared" si="5"/>
        <v>0</v>
      </c>
    </row>
    <row r="125" spans="1:10" ht="39.950000000000003" customHeight="1">
      <c r="A125" s="39" t="s">
        <v>125</v>
      </c>
      <c r="B125" s="17" t="s">
        <v>126</v>
      </c>
      <c r="C125" s="14" t="s">
        <v>1</v>
      </c>
      <c r="D125" s="374">
        <v>1000</v>
      </c>
      <c r="E125" s="375" t="e">
        <f>#REF!</f>
        <v>#REF!</v>
      </c>
      <c r="F125" s="333">
        <v>0</v>
      </c>
      <c r="G125" s="333">
        <v>0</v>
      </c>
      <c r="H125" s="333" t="e">
        <f t="shared" ref="H125" si="9">SUM(E125:G125)</f>
        <v>#REF!</v>
      </c>
      <c r="I125" s="334" t="e">
        <f t="shared" si="5"/>
        <v>#REF!</v>
      </c>
      <c r="J125" s="444" t="e">
        <f>#REF!</f>
        <v>#REF!</v>
      </c>
    </row>
    <row r="126" spans="1:10" hidden="1">
      <c r="A126" s="385"/>
      <c r="B126" s="278"/>
      <c r="C126" s="386"/>
      <c r="D126" s="379"/>
      <c r="E126" s="379"/>
      <c r="F126" s="379"/>
      <c r="G126" s="379"/>
      <c r="H126" s="379">
        <f t="shared" ref="H126:H188" si="10">SUM(E126:G126)</f>
        <v>0</v>
      </c>
      <c r="I126" s="379">
        <f t="shared" si="5"/>
        <v>0</v>
      </c>
    </row>
    <row r="127" spans="1:10" ht="39.950000000000003" hidden="1" customHeight="1">
      <c r="A127" s="39" t="s">
        <v>128</v>
      </c>
      <c r="B127" s="17" t="s">
        <v>129</v>
      </c>
      <c r="C127" s="40" t="s">
        <v>130</v>
      </c>
      <c r="D127" s="380">
        <v>150</v>
      </c>
      <c r="E127" s="380"/>
      <c r="F127" s="380"/>
      <c r="G127" s="8"/>
      <c r="H127" s="8">
        <f t="shared" si="10"/>
        <v>0</v>
      </c>
      <c r="I127" s="8">
        <f t="shared" si="5"/>
        <v>0</v>
      </c>
    </row>
    <row r="128" spans="1:10" hidden="1">
      <c r="A128" s="387"/>
      <c r="B128" s="382"/>
      <c r="C128" s="388"/>
      <c r="D128" s="384"/>
      <c r="E128" s="384"/>
      <c r="F128" s="384"/>
      <c r="G128" s="384"/>
      <c r="H128" s="384">
        <f t="shared" si="10"/>
        <v>0</v>
      </c>
      <c r="I128" s="384">
        <f t="shared" si="5"/>
        <v>0</v>
      </c>
    </row>
    <row r="129" spans="1:10" ht="39.950000000000003" customHeight="1">
      <c r="A129" s="39" t="s">
        <v>131</v>
      </c>
      <c r="B129" s="17" t="s">
        <v>132</v>
      </c>
      <c r="C129" s="14" t="s">
        <v>1</v>
      </c>
      <c r="D129" s="374">
        <v>3500</v>
      </c>
      <c r="E129" s="375" t="e">
        <f>#REF!</f>
        <v>#REF!</v>
      </c>
      <c r="F129" s="333">
        <v>0</v>
      </c>
      <c r="G129" s="333">
        <v>0</v>
      </c>
      <c r="H129" s="333" t="e">
        <f t="shared" ref="H129" si="11">SUM(E129:G129)</f>
        <v>#REF!</v>
      </c>
      <c r="I129" s="334" t="e">
        <f t="shared" si="5"/>
        <v>#REF!</v>
      </c>
      <c r="J129" s="444" t="e">
        <f>#REF!</f>
        <v>#REF!</v>
      </c>
    </row>
    <row r="130" spans="1:10" hidden="1">
      <c r="A130" s="389"/>
      <c r="B130" s="278"/>
      <c r="C130" s="386"/>
      <c r="D130" s="379"/>
      <c r="E130" s="379"/>
      <c r="F130" s="379"/>
      <c r="G130" s="379"/>
      <c r="H130" s="379">
        <f t="shared" si="10"/>
        <v>0</v>
      </c>
      <c r="I130" s="379">
        <f t="shared" si="5"/>
        <v>0</v>
      </c>
    </row>
    <row r="131" spans="1:10" ht="56.25" hidden="1">
      <c r="A131" s="39" t="s">
        <v>134</v>
      </c>
      <c r="B131" s="17" t="s">
        <v>135</v>
      </c>
      <c r="C131" s="40" t="s">
        <v>130</v>
      </c>
      <c r="D131" s="380">
        <v>90</v>
      </c>
      <c r="E131" s="380"/>
      <c r="F131" s="380"/>
      <c r="G131" s="8"/>
      <c r="H131" s="8">
        <f t="shared" si="10"/>
        <v>0</v>
      </c>
      <c r="I131" s="8">
        <f t="shared" si="5"/>
        <v>0</v>
      </c>
    </row>
    <row r="132" spans="1:10" hidden="1">
      <c r="A132" s="39"/>
      <c r="B132" s="41"/>
      <c r="C132" s="40"/>
      <c r="D132" s="380"/>
      <c r="E132" s="380"/>
      <c r="F132" s="380"/>
      <c r="G132" s="380"/>
      <c r="H132" s="380">
        <f t="shared" si="10"/>
        <v>0</v>
      </c>
      <c r="I132" s="380">
        <f t="shared" si="5"/>
        <v>0</v>
      </c>
    </row>
    <row r="133" spans="1:10" ht="39.950000000000003" customHeight="1">
      <c r="A133" s="39" t="s">
        <v>136</v>
      </c>
      <c r="B133" s="17" t="s">
        <v>137</v>
      </c>
      <c r="C133" s="40" t="s">
        <v>133</v>
      </c>
      <c r="D133" s="500">
        <v>2500</v>
      </c>
      <c r="E133" s="380" t="e">
        <f>#REF!</f>
        <v>#REF!</v>
      </c>
      <c r="F133" s="380">
        <v>0</v>
      </c>
      <c r="G133" s="8">
        <v>0</v>
      </c>
      <c r="H133" s="333" t="e">
        <f t="shared" ref="H133" si="12">SUM(E133:G133)</f>
        <v>#REF!</v>
      </c>
      <c r="I133" s="8" t="e">
        <f t="shared" si="5"/>
        <v>#REF!</v>
      </c>
      <c r="J133" s="444" t="e">
        <f>#REF!</f>
        <v>#REF!</v>
      </c>
    </row>
    <row r="134" spans="1:10" s="335" customFormat="1" hidden="1">
      <c r="A134" s="12"/>
      <c r="B134" s="13"/>
      <c r="C134" s="6"/>
      <c r="D134" s="8"/>
      <c r="E134" s="8"/>
      <c r="F134" s="8"/>
      <c r="G134" s="8"/>
      <c r="H134" s="8">
        <f t="shared" si="10"/>
        <v>0</v>
      </c>
      <c r="I134" s="8">
        <f t="shared" si="5"/>
        <v>0</v>
      </c>
    </row>
    <row r="135" spans="1:10" s="335" customFormat="1" hidden="1">
      <c r="A135" s="355"/>
      <c r="B135" s="19" t="s">
        <v>138</v>
      </c>
      <c r="C135" s="22"/>
      <c r="D135" s="23"/>
      <c r="E135" s="23"/>
      <c r="F135" s="23"/>
      <c r="G135" s="23"/>
      <c r="H135" s="23">
        <f t="shared" si="10"/>
        <v>0</v>
      </c>
      <c r="I135" s="23">
        <f t="shared" si="5"/>
        <v>0</v>
      </c>
    </row>
    <row r="136" spans="1:10" s="335" customFormat="1" hidden="1">
      <c r="A136" s="390"/>
      <c r="B136" s="42" t="s">
        <v>139</v>
      </c>
      <c r="C136" s="43"/>
      <c r="D136" s="44"/>
      <c r="E136" s="44"/>
      <c r="F136" s="44"/>
      <c r="G136" s="44"/>
      <c r="H136" s="44">
        <f t="shared" si="10"/>
        <v>0</v>
      </c>
      <c r="I136" s="44">
        <f t="shared" si="5"/>
        <v>0</v>
      </c>
    </row>
    <row r="137" spans="1:10" s="331" customFormat="1" hidden="1">
      <c r="A137" s="391"/>
      <c r="B137" s="96" t="s">
        <v>140</v>
      </c>
      <c r="C137" s="98"/>
      <c r="D137" s="99"/>
      <c r="E137" s="99"/>
      <c r="F137" s="99"/>
      <c r="G137" s="99"/>
      <c r="H137" s="99">
        <f t="shared" si="10"/>
        <v>0</v>
      </c>
      <c r="I137" s="99">
        <f t="shared" si="5"/>
        <v>0</v>
      </c>
    </row>
    <row r="138" spans="1:10" s="335" customFormat="1" hidden="1">
      <c r="A138" s="392">
        <v>8</v>
      </c>
      <c r="B138" s="45" t="s">
        <v>366</v>
      </c>
      <c r="C138" s="9"/>
      <c r="D138" s="11"/>
      <c r="E138" s="11"/>
      <c r="F138" s="11"/>
      <c r="G138" s="11"/>
      <c r="H138" s="11">
        <f t="shared" si="10"/>
        <v>0</v>
      </c>
      <c r="I138" s="11">
        <f t="shared" si="5"/>
        <v>0</v>
      </c>
    </row>
    <row r="139" spans="1:10" s="335" customFormat="1" ht="75" hidden="1">
      <c r="A139" s="393"/>
      <c r="B139" s="9" t="s">
        <v>141</v>
      </c>
      <c r="C139" s="9"/>
      <c r="D139" s="11"/>
      <c r="E139" s="11"/>
      <c r="F139" s="11"/>
      <c r="G139" s="11"/>
      <c r="H139" s="11">
        <f t="shared" si="10"/>
        <v>0</v>
      </c>
      <c r="I139" s="11">
        <f t="shared" si="5"/>
        <v>0</v>
      </c>
    </row>
    <row r="140" spans="1:10" s="335" customFormat="1" hidden="1">
      <c r="A140" s="393"/>
      <c r="B140" s="9"/>
      <c r="C140" s="9"/>
      <c r="D140" s="11"/>
      <c r="E140" s="11"/>
      <c r="F140" s="11"/>
      <c r="G140" s="11"/>
      <c r="H140" s="11">
        <f t="shared" si="10"/>
        <v>0</v>
      </c>
      <c r="I140" s="11">
        <f t="shared" si="5"/>
        <v>0</v>
      </c>
    </row>
    <row r="141" spans="1:10" s="335" customFormat="1" hidden="1">
      <c r="A141" s="394">
        <v>8.1</v>
      </c>
      <c r="B141" s="45" t="s">
        <v>142</v>
      </c>
      <c r="C141" s="9"/>
      <c r="D141" s="11"/>
      <c r="E141" s="11"/>
      <c r="F141" s="11"/>
      <c r="G141" s="11"/>
      <c r="H141" s="11">
        <f t="shared" si="10"/>
        <v>0</v>
      </c>
      <c r="I141" s="11">
        <f t="shared" ref="I141:I204" si="13">ROUND(H141*D141,0)</f>
        <v>0</v>
      </c>
    </row>
    <row r="142" spans="1:10" s="335" customFormat="1" hidden="1">
      <c r="A142" s="393"/>
      <c r="B142" s="9"/>
      <c r="C142" s="9"/>
      <c r="D142" s="11"/>
      <c r="E142" s="11"/>
      <c r="F142" s="11"/>
      <c r="G142" s="11"/>
      <c r="H142" s="11">
        <f t="shared" si="10"/>
        <v>0</v>
      </c>
      <c r="I142" s="11">
        <f t="shared" si="13"/>
        <v>0</v>
      </c>
    </row>
    <row r="143" spans="1:10" s="335" customFormat="1" ht="206.25" hidden="1">
      <c r="A143" s="395" t="s">
        <v>143</v>
      </c>
      <c r="B143" s="46" t="s">
        <v>373</v>
      </c>
      <c r="C143" s="9" t="s">
        <v>127</v>
      </c>
      <c r="D143" s="11">
        <v>6400</v>
      </c>
      <c r="E143" s="11"/>
      <c r="F143" s="11"/>
      <c r="G143" s="8"/>
      <c r="H143" s="8">
        <f t="shared" si="10"/>
        <v>0</v>
      </c>
      <c r="I143" s="8">
        <f t="shared" si="13"/>
        <v>0</v>
      </c>
    </row>
    <row r="144" spans="1:10" s="335" customFormat="1" hidden="1">
      <c r="A144" s="396"/>
      <c r="B144" s="47" t="s">
        <v>144</v>
      </c>
      <c r="C144" s="9"/>
      <c r="D144" s="11"/>
      <c r="E144" s="11"/>
      <c r="F144" s="11"/>
      <c r="G144" s="11"/>
      <c r="H144" s="11">
        <f t="shared" si="10"/>
        <v>0</v>
      </c>
      <c r="I144" s="11">
        <f t="shared" si="13"/>
        <v>0</v>
      </c>
    </row>
    <row r="145" spans="1:9" s="335" customFormat="1" ht="206.25" hidden="1">
      <c r="A145" s="397" t="s">
        <v>145</v>
      </c>
      <c r="B145" s="9" t="s">
        <v>146</v>
      </c>
      <c r="C145" s="9" t="s">
        <v>127</v>
      </c>
      <c r="D145" s="11">
        <v>6200</v>
      </c>
      <c r="E145" s="11"/>
      <c r="F145" s="11"/>
      <c r="G145" s="8"/>
      <c r="H145" s="8">
        <f t="shared" si="10"/>
        <v>0</v>
      </c>
      <c r="I145" s="8">
        <f t="shared" si="13"/>
        <v>0</v>
      </c>
    </row>
    <row r="146" spans="1:9" s="335" customFormat="1" hidden="1">
      <c r="A146" s="393"/>
      <c r="B146" s="47" t="s">
        <v>147</v>
      </c>
      <c r="C146" s="9"/>
      <c r="D146" s="11"/>
      <c r="E146" s="11"/>
      <c r="F146" s="11"/>
      <c r="G146" s="11"/>
      <c r="H146" s="11">
        <f t="shared" si="10"/>
        <v>0</v>
      </c>
      <c r="I146" s="11">
        <f t="shared" si="13"/>
        <v>0</v>
      </c>
    </row>
    <row r="147" spans="1:9" ht="131.25" hidden="1">
      <c r="A147" s="393"/>
      <c r="B147" s="46" t="s">
        <v>148</v>
      </c>
      <c r="C147" s="9" t="s">
        <v>127</v>
      </c>
      <c r="D147" s="11">
        <v>7600</v>
      </c>
      <c r="E147" s="11"/>
      <c r="F147" s="11"/>
      <c r="G147" s="8"/>
      <c r="H147" s="8">
        <f t="shared" si="10"/>
        <v>0</v>
      </c>
      <c r="I147" s="8">
        <f t="shared" si="13"/>
        <v>0</v>
      </c>
    </row>
    <row r="148" spans="1:9" hidden="1">
      <c r="A148" s="398">
        <v>8.1999999999999993</v>
      </c>
      <c r="B148" s="45" t="s">
        <v>149</v>
      </c>
      <c r="C148" s="9"/>
      <c r="D148" s="11"/>
      <c r="E148" s="11"/>
      <c r="F148" s="11"/>
      <c r="G148" s="11"/>
      <c r="H148" s="11">
        <f t="shared" si="10"/>
        <v>0</v>
      </c>
      <c r="I148" s="11">
        <f t="shared" si="13"/>
        <v>0</v>
      </c>
    </row>
    <row r="149" spans="1:9" hidden="1">
      <c r="A149" s="393"/>
      <c r="B149" s="9"/>
      <c r="C149" s="9"/>
      <c r="D149" s="11"/>
      <c r="E149" s="11"/>
      <c r="F149" s="11"/>
      <c r="G149" s="11"/>
      <c r="H149" s="11">
        <f t="shared" si="10"/>
        <v>0</v>
      </c>
      <c r="I149" s="11">
        <f t="shared" si="13"/>
        <v>0</v>
      </c>
    </row>
    <row r="150" spans="1:9" s="335" customFormat="1" ht="187.5" hidden="1">
      <c r="A150" s="397" t="s">
        <v>150</v>
      </c>
      <c r="B150" s="46" t="s">
        <v>151</v>
      </c>
      <c r="C150" s="9" t="s">
        <v>130</v>
      </c>
      <c r="D150" s="11">
        <v>790</v>
      </c>
      <c r="E150" s="11"/>
      <c r="F150" s="11"/>
      <c r="G150" s="8"/>
      <c r="H150" s="8">
        <f t="shared" si="10"/>
        <v>0</v>
      </c>
      <c r="I150" s="8">
        <f t="shared" si="13"/>
        <v>0</v>
      </c>
    </row>
    <row r="151" spans="1:9" s="335" customFormat="1" hidden="1">
      <c r="A151" s="393"/>
      <c r="B151" s="45" t="s">
        <v>152</v>
      </c>
      <c r="C151" s="9"/>
      <c r="D151" s="11"/>
      <c r="E151" s="11"/>
      <c r="F151" s="11"/>
      <c r="G151" s="11"/>
      <c r="H151" s="11">
        <f t="shared" si="10"/>
        <v>0</v>
      </c>
      <c r="I151" s="11">
        <f t="shared" si="13"/>
        <v>0</v>
      </c>
    </row>
    <row r="152" spans="1:9" s="335" customFormat="1" ht="243.75" hidden="1">
      <c r="A152" s="397" t="s">
        <v>153</v>
      </c>
      <c r="B152" s="46" t="s">
        <v>154</v>
      </c>
      <c r="C152" s="9" t="s">
        <v>130</v>
      </c>
      <c r="D152" s="11">
        <v>780</v>
      </c>
      <c r="E152" s="11"/>
      <c r="F152" s="11"/>
      <c r="G152" s="8"/>
      <c r="H152" s="8">
        <f t="shared" si="10"/>
        <v>0</v>
      </c>
      <c r="I152" s="8">
        <f t="shared" si="13"/>
        <v>0</v>
      </c>
    </row>
    <row r="153" spans="1:9" s="335" customFormat="1" hidden="1">
      <c r="A153" s="393"/>
      <c r="B153" s="46"/>
      <c r="C153" s="9"/>
      <c r="D153" s="11"/>
      <c r="E153" s="11"/>
      <c r="F153" s="11"/>
      <c r="G153" s="11"/>
      <c r="H153" s="11">
        <f t="shared" si="10"/>
        <v>0</v>
      </c>
      <c r="I153" s="11">
        <f t="shared" si="13"/>
        <v>0</v>
      </c>
    </row>
    <row r="154" spans="1:9" s="335" customFormat="1" hidden="1">
      <c r="A154" s="355"/>
      <c r="B154" s="19" t="s">
        <v>155</v>
      </c>
      <c r="C154" s="22"/>
      <c r="D154" s="23"/>
      <c r="E154" s="23"/>
      <c r="F154" s="23"/>
      <c r="G154" s="23"/>
      <c r="H154" s="23">
        <f t="shared" si="10"/>
        <v>0</v>
      </c>
      <c r="I154" s="23">
        <f t="shared" si="13"/>
        <v>0</v>
      </c>
    </row>
    <row r="155" spans="1:9" s="335" customFormat="1" hidden="1">
      <c r="A155" s="399"/>
      <c r="B155" s="49"/>
      <c r="C155" s="49"/>
      <c r="D155" s="11"/>
      <c r="E155" s="11"/>
      <c r="F155" s="11"/>
      <c r="G155" s="11"/>
      <c r="H155" s="11">
        <f t="shared" si="10"/>
        <v>0</v>
      </c>
      <c r="I155" s="11">
        <f t="shared" si="13"/>
        <v>0</v>
      </c>
    </row>
    <row r="156" spans="1:9" s="335" customFormat="1" hidden="1">
      <c r="A156" s="392">
        <v>9</v>
      </c>
      <c r="B156" s="50" t="s">
        <v>156</v>
      </c>
      <c r="C156" s="48"/>
      <c r="D156" s="11"/>
      <c r="E156" s="11"/>
      <c r="F156" s="11"/>
      <c r="G156" s="11"/>
      <c r="H156" s="11">
        <f t="shared" si="10"/>
        <v>0</v>
      </c>
      <c r="I156" s="11">
        <f t="shared" si="13"/>
        <v>0</v>
      </c>
    </row>
    <row r="157" spans="1:9" s="335" customFormat="1" ht="131.25" hidden="1">
      <c r="A157" s="369"/>
      <c r="B157" s="48" t="s">
        <v>157</v>
      </c>
      <c r="C157" s="48"/>
      <c r="D157" s="51"/>
      <c r="E157" s="51"/>
      <c r="F157" s="51"/>
      <c r="G157" s="51"/>
      <c r="H157" s="51">
        <f t="shared" si="10"/>
        <v>0</v>
      </c>
      <c r="I157" s="51">
        <f t="shared" si="13"/>
        <v>0</v>
      </c>
    </row>
    <row r="158" spans="1:9" s="335" customFormat="1" hidden="1">
      <c r="A158" s="369"/>
      <c r="B158" s="48"/>
      <c r="C158" s="48"/>
      <c r="D158" s="51"/>
      <c r="E158" s="51"/>
      <c r="F158" s="51"/>
      <c r="G158" s="51"/>
      <c r="H158" s="51">
        <f t="shared" si="10"/>
        <v>0</v>
      </c>
      <c r="I158" s="51">
        <f t="shared" si="13"/>
        <v>0</v>
      </c>
    </row>
    <row r="159" spans="1:9" s="335" customFormat="1" hidden="1">
      <c r="A159" s="400">
        <v>9.1</v>
      </c>
      <c r="B159" s="52" t="s">
        <v>158</v>
      </c>
      <c r="C159" s="53"/>
      <c r="D159" s="51"/>
      <c r="E159" s="51"/>
      <c r="F159" s="51"/>
      <c r="G159" s="51"/>
      <c r="H159" s="51">
        <f t="shared" si="10"/>
        <v>0</v>
      </c>
      <c r="I159" s="51">
        <f t="shared" si="13"/>
        <v>0</v>
      </c>
    </row>
    <row r="160" spans="1:9" s="335" customFormat="1" hidden="1">
      <c r="A160" s="401"/>
      <c r="B160" s="55"/>
      <c r="C160" s="53"/>
      <c r="D160" s="51"/>
      <c r="E160" s="51"/>
      <c r="F160" s="51"/>
      <c r="G160" s="51"/>
      <c r="H160" s="51">
        <f t="shared" si="10"/>
        <v>0</v>
      </c>
      <c r="I160" s="51">
        <f t="shared" si="13"/>
        <v>0</v>
      </c>
    </row>
    <row r="161" spans="1:9" s="335" customFormat="1" ht="131.25" hidden="1">
      <c r="A161" s="402" t="s">
        <v>159</v>
      </c>
      <c r="B161" s="55" t="s">
        <v>160</v>
      </c>
      <c r="C161" s="25" t="s">
        <v>0</v>
      </c>
      <c r="D161" s="11">
        <v>225</v>
      </c>
      <c r="E161" s="51"/>
      <c r="F161" s="51"/>
      <c r="G161" s="8"/>
      <c r="H161" s="8">
        <f t="shared" si="10"/>
        <v>0</v>
      </c>
      <c r="I161" s="8">
        <f t="shared" si="13"/>
        <v>0</v>
      </c>
    </row>
    <row r="162" spans="1:9" s="335" customFormat="1" hidden="1">
      <c r="A162" s="401"/>
      <c r="B162" s="55"/>
      <c r="C162" s="25"/>
      <c r="D162" s="51"/>
      <c r="E162" s="51"/>
      <c r="F162" s="51"/>
      <c r="G162" s="51"/>
      <c r="H162" s="51">
        <f t="shared" si="10"/>
        <v>0</v>
      </c>
      <c r="I162" s="51">
        <f t="shared" si="13"/>
        <v>0</v>
      </c>
    </row>
    <row r="163" spans="1:9" s="335" customFormat="1" hidden="1">
      <c r="A163" s="400">
        <v>9.1999999999999993</v>
      </c>
      <c r="B163" s="52" t="s">
        <v>161</v>
      </c>
      <c r="C163" s="53"/>
      <c r="D163" s="51"/>
      <c r="E163" s="51"/>
      <c r="F163" s="51"/>
      <c r="G163" s="51"/>
      <c r="H163" s="51">
        <f t="shared" si="10"/>
        <v>0</v>
      </c>
      <c r="I163" s="51">
        <f t="shared" si="13"/>
        <v>0</v>
      </c>
    </row>
    <row r="164" spans="1:9" s="335" customFormat="1" hidden="1">
      <c r="A164" s="401"/>
      <c r="B164" s="55"/>
      <c r="C164" s="57"/>
      <c r="D164" s="51"/>
      <c r="E164" s="51"/>
      <c r="F164" s="51"/>
      <c r="G164" s="51"/>
      <c r="H164" s="51">
        <f t="shared" si="10"/>
        <v>0</v>
      </c>
      <c r="I164" s="51">
        <f t="shared" si="13"/>
        <v>0</v>
      </c>
    </row>
    <row r="165" spans="1:9" s="335" customFormat="1" ht="131.25" hidden="1">
      <c r="A165" s="402" t="s">
        <v>162</v>
      </c>
      <c r="B165" s="55" t="s">
        <v>163</v>
      </c>
      <c r="C165" s="25" t="s">
        <v>0</v>
      </c>
      <c r="D165" s="11">
        <v>250</v>
      </c>
      <c r="E165" s="51"/>
      <c r="F165" s="51"/>
      <c r="G165" s="8"/>
      <c r="H165" s="8">
        <f t="shared" si="10"/>
        <v>0</v>
      </c>
      <c r="I165" s="8">
        <f t="shared" si="13"/>
        <v>0</v>
      </c>
    </row>
    <row r="166" spans="1:9" s="335" customFormat="1" hidden="1">
      <c r="A166" s="401"/>
      <c r="B166" s="55"/>
      <c r="C166" s="25"/>
      <c r="D166" s="51"/>
      <c r="E166" s="51"/>
      <c r="F166" s="51"/>
      <c r="G166" s="51"/>
      <c r="H166" s="51">
        <f t="shared" si="10"/>
        <v>0</v>
      </c>
      <c r="I166" s="51">
        <f t="shared" si="13"/>
        <v>0</v>
      </c>
    </row>
    <row r="167" spans="1:9" s="335" customFormat="1" ht="37.5" hidden="1">
      <c r="A167" s="400">
        <v>9.3000000000000007</v>
      </c>
      <c r="B167" s="52" t="s">
        <v>164</v>
      </c>
      <c r="C167" s="53"/>
      <c r="D167" s="51"/>
      <c r="E167" s="51"/>
      <c r="F167" s="51"/>
      <c r="G167" s="51"/>
      <c r="H167" s="51">
        <f t="shared" si="10"/>
        <v>0</v>
      </c>
      <c r="I167" s="51">
        <f t="shared" si="13"/>
        <v>0</v>
      </c>
    </row>
    <row r="168" spans="1:9" s="335" customFormat="1" hidden="1">
      <c r="A168" s="401"/>
      <c r="B168" s="55"/>
      <c r="C168" s="53"/>
      <c r="D168" s="51"/>
      <c r="E168" s="51"/>
      <c r="F168" s="51"/>
      <c r="G168" s="51"/>
      <c r="H168" s="51">
        <f t="shared" si="10"/>
        <v>0</v>
      </c>
      <c r="I168" s="51">
        <f t="shared" si="13"/>
        <v>0</v>
      </c>
    </row>
    <row r="169" spans="1:9" s="335" customFormat="1" ht="243.75" hidden="1">
      <c r="A169" s="402" t="s">
        <v>165</v>
      </c>
      <c r="B169" s="55" t="s">
        <v>166</v>
      </c>
      <c r="C169" s="25" t="s">
        <v>0</v>
      </c>
      <c r="D169" s="11">
        <v>340</v>
      </c>
      <c r="E169" s="51"/>
      <c r="F169" s="51"/>
      <c r="G169" s="8"/>
      <c r="H169" s="8">
        <f t="shared" si="10"/>
        <v>0</v>
      </c>
      <c r="I169" s="8">
        <f t="shared" si="13"/>
        <v>0</v>
      </c>
    </row>
    <row r="170" spans="1:9" s="335" customFormat="1" hidden="1">
      <c r="A170" s="369"/>
      <c r="B170" s="55"/>
      <c r="C170" s="48"/>
      <c r="D170" s="11"/>
      <c r="E170" s="11"/>
      <c r="F170" s="11"/>
      <c r="G170" s="11"/>
      <c r="H170" s="11">
        <f t="shared" si="10"/>
        <v>0</v>
      </c>
      <c r="I170" s="11">
        <f t="shared" si="13"/>
        <v>0</v>
      </c>
    </row>
    <row r="171" spans="1:9" s="335" customFormat="1" hidden="1">
      <c r="A171" s="393">
        <v>9.4</v>
      </c>
      <c r="B171" s="50" t="s">
        <v>167</v>
      </c>
      <c r="C171" s="48"/>
      <c r="D171" s="11"/>
      <c r="E171" s="11"/>
      <c r="F171" s="11"/>
      <c r="G171" s="11"/>
      <c r="H171" s="11">
        <f t="shared" si="10"/>
        <v>0</v>
      </c>
      <c r="I171" s="11">
        <f t="shared" si="13"/>
        <v>0</v>
      </c>
    </row>
    <row r="172" spans="1:9" s="335" customFormat="1" hidden="1">
      <c r="A172" s="369"/>
      <c r="B172" s="48"/>
      <c r="C172" s="48"/>
      <c r="D172" s="11"/>
      <c r="E172" s="11"/>
      <c r="F172" s="11"/>
      <c r="G172" s="11"/>
      <c r="H172" s="11">
        <f t="shared" si="10"/>
        <v>0</v>
      </c>
      <c r="I172" s="11">
        <f t="shared" si="13"/>
        <v>0</v>
      </c>
    </row>
    <row r="173" spans="1:9" s="335" customFormat="1" ht="168.75" hidden="1">
      <c r="A173" s="403" t="s">
        <v>168</v>
      </c>
      <c r="B173" s="48" t="s">
        <v>169</v>
      </c>
      <c r="C173" s="48" t="s">
        <v>130</v>
      </c>
      <c r="D173" s="11">
        <v>115</v>
      </c>
      <c r="E173" s="11"/>
      <c r="F173" s="11"/>
      <c r="G173" s="8"/>
      <c r="H173" s="8">
        <f t="shared" si="10"/>
        <v>0</v>
      </c>
      <c r="I173" s="8">
        <f t="shared" si="13"/>
        <v>0</v>
      </c>
    </row>
    <row r="174" spans="1:9" s="335" customFormat="1" hidden="1">
      <c r="A174" s="369"/>
      <c r="B174" s="48"/>
      <c r="C174" s="48"/>
      <c r="D174" s="11"/>
      <c r="E174" s="11"/>
      <c r="F174" s="11"/>
      <c r="G174" s="11"/>
      <c r="H174" s="11">
        <f t="shared" si="10"/>
        <v>0</v>
      </c>
      <c r="I174" s="11">
        <f t="shared" si="13"/>
        <v>0</v>
      </c>
    </row>
    <row r="175" spans="1:9" s="335" customFormat="1" hidden="1">
      <c r="A175" s="393">
        <v>9.5</v>
      </c>
      <c r="B175" s="50" t="s">
        <v>170</v>
      </c>
      <c r="C175" s="48"/>
      <c r="D175" s="11"/>
      <c r="E175" s="11"/>
      <c r="F175" s="11"/>
      <c r="G175" s="11"/>
      <c r="H175" s="11">
        <f t="shared" si="10"/>
        <v>0</v>
      </c>
      <c r="I175" s="11">
        <f t="shared" si="13"/>
        <v>0</v>
      </c>
    </row>
    <row r="176" spans="1:9" s="335" customFormat="1" hidden="1">
      <c r="A176" s="369"/>
      <c r="B176" s="48"/>
      <c r="C176" s="48"/>
      <c r="D176" s="11"/>
      <c r="E176" s="11"/>
      <c r="F176" s="11"/>
      <c r="G176" s="11"/>
      <c r="H176" s="11">
        <f t="shared" si="10"/>
        <v>0</v>
      </c>
      <c r="I176" s="11">
        <f t="shared" si="13"/>
        <v>0</v>
      </c>
    </row>
    <row r="177" spans="1:9" s="335" customFormat="1" ht="131.25" hidden="1">
      <c r="A177" s="403" t="s">
        <v>171</v>
      </c>
      <c r="B177" s="48" t="s">
        <v>172</v>
      </c>
      <c r="C177" s="48" t="s">
        <v>173</v>
      </c>
      <c r="D177" s="11">
        <v>40</v>
      </c>
      <c r="E177" s="11"/>
      <c r="F177" s="11"/>
      <c r="G177" s="8"/>
      <c r="H177" s="8">
        <f t="shared" si="10"/>
        <v>0</v>
      </c>
      <c r="I177" s="8">
        <f t="shared" si="13"/>
        <v>0</v>
      </c>
    </row>
    <row r="178" spans="1:9" s="335" customFormat="1" hidden="1">
      <c r="A178" s="369"/>
      <c r="B178" s="48"/>
      <c r="C178" s="48"/>
      <c r="D178" s="11"/>
      <c r="E178" s="11"/>
      <c r="F178" s="11"/>
      <c r="G178" s="11"/>
      <c r="H178" s="11">
        <f t="shared" si="10"/>
        <v>0</v>
      </c>
      <c r="I178" s="11">
        <f t="shared" si="13"/>
        <v>0</v>
      </c>
    </row>
    <row r="179" spans="1:9" s="335" customFormat="1" hidden="1">
      <c r="A179" s="404">
        <v>9.6</v>
      </c>
      <c r="B179" s="50" t="s">
        <v>174</v>
      </c>
      <c r="C179" s="48"/>
      <c r="D179" s="11"/>
      <c r="E179" s="11"/>
      <c r="F179" s="11"/>
      <c r="G179" s="11"/>
      <c r="H179" s="11">
        <f t="shared" si="10"/>
        <v>0</v>
      </c>
      <c r="I179" s="11">
        <f t="shared" si="13"/>
        <v>0</v>
      </c>
    </row>
    <row r="180" spans="1:9" s="335" customFormat="1" hidden="1">
      <c r="A180" s="404"/>
      <c r="B180" s="48"/>
      <c r="C180" s="48"/>
      <c r="D180" s="11"/>
      <c r="E180" s="11"/>
      <c r="F180" s="11"/>
      <c r="G180" s="11"/>
      <c r="H180" s="11">
        <f t="shared" si="10"/>
        <v>0</v>
      </c>
      <c r="I180" s="11">
        <f t="shared" si="13"/>
        <v>0</v>
      </c>
    </row>
    <row r="181" spans="1:9" s="335" customFormat="1" ht="150" hidden="1">
      <c r="A181" s="405" t="s">
        <v>175</v>
      </c>
      <c r="B181" s="48" t="s">
        <v>176</v>
      </c>
      <c r="C181" s="48" t="s">
        <v>130</v>
      </c>
      <c r="D181" s="11">
        <v>400</v>
      </c>
      <c r="E181" s="11"/>
      <c r="F181" s="11"/>
      <c r="G181" s="8"/>
      <c r="H181" s="8">
        <f t="shared" si="10"/>
        <v>0</v>
      </c>
      <c r="I181" s="8">
        <f t="shared" si="13"/>
        <v>0</v>
      </c>
    </row>
    <row r="182" spans="1:9" s="335" customFormat="1" hidden="1">
      <c r="A182" s="404"/>
      <c r="B182" s="48"/>
      <c r="C182" s="48"/>
      <c r="D182" s="11"/>
      <c r="E182" s="11"/>
      <c r="F182" s="11"/>
      <c r="G182" s="11"/>
      <c r="H182" s="11">
        <f t="shared" si="10"/>
        <v>0</v>
      </c>
      <c r="I182" s="11">
        <f t="shared" si="13"/>
        <v>0</v>
      </c>
    </row>
    <row r="183" spans="1:9" s="335" customFormat="1" hidden="1">
      <c r="A183" s="58">
        <v>9.6999999999999993</v>
      </c>
      <c r="B183" s="59" t="s">
        <v>177</v>
      </c>
      <c r="C183" s="60"/>
      <c r="D183" s="20"/>
      <c r="E183" s="20"/>
      <c r="F183" s="20"/>
      <c r="G183" s="20"/>
      <c r="H183" s="20">
        <f t="shared" si="10"/>
        <v>0</v>
      </c>
      <c r="I183" s="20">
        <f t="shared" si="13"/>
        <v>0</v>
      </c>
    </row>
    <row r="184" spans="1:9" s="335" customFormat="1" hidden="1">
      <c r="A184" s="58"/>
      <c r="B184" s="61"/>
      <c r="C184" s="60"/>
      <c r="D184" s="20"/>
      <c r="E184" s="20"/>
      <c r="F184" s="20"/>
      <c r="G184" s="20"/>
      <c r="H184" s="20">
        <f t="shared" si="10"/>
        <v>0</v>
      </c>
      <c r="I184" s="20">
        <f t="shared" si="13"/>
        <v>0</v>
      </c>
    </row>
    <row r="185" spans="1:9" s="335" customFormat="1" ht="168.75" hidden="1">
      <c r="A185" s="406" t="s">
        <v>178</v>
      </c>
      <c r="B185" s="61" t="s">
        <v>179</v>
      </c>
      <c r="C185" s="60" t="s">
        <v>130</v>
      </c>
      <c r="D185" s="8">
        <v>200</v>
      </c>
      <c r="E185" s="8"/>
      <c r="F185" s="8"/>
      <c r="G185" s="8"/>
      <c r="H185" s="8">
        <f t="shared" si="10"/>
        <v>0</v>
      </c>
      <c r="I185" s="8">
        <f t="shared" si="13"/>
        <v>0</v>
      </c>
    </row>
    <row r="186" spans="1:9" s="335" customFormat="1" hidden="1">
      <c r="A186" s="404"/>
      <c r="B186" s="48"/>
      <c r="C186" s="48"/>
      <c r="D186" s="11"/>
      <c r="E186" s="11"/>
      <c r="F186" s="11"/>
      <c r="G186" s="11"/>
      <c r="H186" s="11">
        <f t="shared" si="10"/>
        <v>0</v>
      </c>
      <c r="I186" s="11">
        <f t="shared" si="13"/>
        <v>0</v>
      </c>
    </row>
    <row r="187" spans="1:9" ht="93.75" hidden="1">
      <c r="A187" s="407">
        <v>9.8000000000000007</v>
      </c>
      <c r="B187" s="61" t="s">
        <v>180</v>
      </c>
      <c r="C187" s="60" t="s">
        <v>130</v>
      </c>
      <c r="D187" s="8">
        <v>130</v>
      </c>
      <c r="E187" s="8"/>
      <c r="F187" s="8"/>
      <c r="G187" s="8"/>
      <c r="H187" s="8">
        <f t="shared" si="10"/>
        <v>0</v>
      </c>
      <c r="I187" s="8">
        <f t="shared" si="13"/>
        <v>0</v>
      </c>
    </row>
    <row r="188" spans="1:9" s="335" customFormat="1" hidden="1">
      <c r="A188" s="404"/>
      <c r="B188" s="48"/>
      <c r="C188" s="48"/>
      <c r="D188" s="11"/>
      <c r="E188" s="11"/>
      <c r="F188" s="11"/>
      <c r="G188" s="11"/>
      <c r="H188" s="11">
        <f t="shared" si="10"/>
        <v>0</v>
      </c>
      <c r="I188" s="11">
        <f t="shared" si="13"/>
        <v>0</v>
      </c>
    </row>
    <row r="189" spans="1:9" s="335" customFormat="1" hidden="1">
      <c r="A189" s="355"/>
      <c r="B189" s="19" t="s">
        <v>181</v>
      </c>
      <c r="C189" s="22"/>
      <c r="D189" s="23"/>
      <c r="E189" s="23"/>
      <c r="F189" s="23"/>
      <c r="G189" s="23"/>
      <c r="H189" s="23">
        <f t="shared" ref="H189:H252" si="14">SUM(E189:G189)</f>
        <v>0</v>
      </c>
      <c r="I189" s="23">
        <f t="shared" si="13"/>
        <v>0</v>
      </c>
    </row>
    <row r="190" spans="1:9" s="335" customFormat="1" hidden="1">
      <c r="A190" s="399"/>
      <c r="B190" s="49"/>
      <c r="C190" s="49"/>
      <c r="D190" s="11"/>
      <c r="E190" s="11"/>
      <c r="F190" s="11"/>
      <c r="G190" s="11"/>
      <c r="H190" s="11">
        <f t="shared" si="14"/>
        <v>0</v>
      </c>
      <c r="I190" s="11">
        <f t="shared" si="13"/>
        <v>0</v>
      </c>
    </row>
    <row r="191" spans="1:9" s="335" customFormat="1" hidden="1">
      <c r="A191" s="392">
        <v>10</v>
      </c>
      <c r="B191" s="59" t="s">
        <v>182</v>
      </c>
      <c r="C191" s="60"/>
      <c r="D191" s="20"/>
      <c r="E191" s="20"/>
      <c r="F191" s="20"/>
      <c r="G191" s="20"/>
      <c r="H191" s="20">
        <f t="shared" si="14"/>
        <v>0</v>
      </c>
      <c r="I191" s="20">
        <f t="shared" si="13"/>
        <v>0</v>
      </c>
    </row>
    <row r="192" spans="1:9" s="335" customFormat="1" ht="56.25" hidden="1">
      <c r="A192" s="54"/>
      <c r="B192" s="63" t="s">
        <v>183</v>
      </c>
      <c r="C192" s="60"/>
      <c r="D192" s="20"/>
      <c r="E192" s="20"/>
      <c r="F192" s="20"/>
      <c r="G192" s="20"/>
      <c r="H192" s="20">
        <f t="shared" si="14"/>
        <v>0</v>
      </c>
      <c r="I192" s="20">
        <f t="shared" si="13"/>
        <v>0</v>
      </c>
    </row>
    <row r="193" spans="1:9" s="335" customFormat="1" ht="112.5" hidden="1">
      <c r="A193" s="54"/>
      <c r="B193" s="63" t="s">
        <v>367</v>
      </c>
      <c r="C193" s="60"/>
      <c r="D193" s="20"/>
      <c r="E193" s="20"/>
      <c r="F193" s="20"/>
      <c r="G193" s="20"/>
      <c r="H193" s="20">
        <f t="shared" si="14"/>
        <v>0</v>
      </c>
      <c r="I193" s="20">
        <f t="shared" si="13"/>
        <v>0</v>
      </c>
    </row>
    <row r="194" spans="1:9" s="335" customFormat="1" ht="56.25" hidden="1">
      <c r="A194" s="54"/>
      <c r="B194" s="63" t="s">
        <v>184</v>
      </c>
      <c r="C194" s="60"/>
      <c r="D194" s="20"/>
      <c r="E194" s="20"/>
      <c r="F194" s="20"/>
      <c r="G194" s="20"/>
      <c r="H194" s="20">
        <f t="shared" si="14"/>
        <v>0</v>
      </c>
      <c r="I194" s="20">
        <f t="shared" si="13"/>
        <v>0</v>
      </c>
    </row>
    <row r="195" spans="1:9" s="335" customFormat="1" hidden="1">
      <c r="A195" s="54"/>
      <c r="B195" s="63"/>
      <c r="C195" s="60"/>
      <c r="D195" s="20"/>
      <c r="E195" s="20"/>
      <c r="F195" s="20"/>
      <c r="G195" s="20"/>
      <c r="H195" s="20">
        <f t="shared" si="14"/>
        <v>0</v>
      </c>
      <c r="I195" s="20">
        <f t="shared" si="13"/>
        <v>0</v>
      </c>
    </row>
    <row r="196" spans="1:9" s="335" customFormat="1" hidden="1">
      <c r="A196" s="54" t="s">
        <v>185</v>
      </c>
      <c r="B196" s="59" t="s">
        <v>186</v>
      </c>
      <c r="C196" s="60"/>
      <c r="D196" s="20"/>
      <c r="E196" s="20"/>
      <c r="F196" s="20"/>
      <c r="G196" s="20"/>
      <c r="H196" s="20">
        <f t="shared" si="14"/>
        <v>0</v>
      </c>
      <c r="I196" s="20">
        <f t="shared" si="13"/>
        <v>0</v>
      </c>
    </row>
    <row r="197" spans="1:9" s="335" customFormat="1" ht="225" hidden="1">
      <c r="A197" s="54"/>
      <c r="B197" s="61" t="s">
        <v>187</v>
      </c>
      <c r="C197" s="60"/>
      <c r="D197" s="20"/>
      <c r="E197" s="20"/>
      <c r="F197" s="20"/>
      <c r="G197" s="20"/>
      <c r="H197" s="20">
        <f t="shared" si="14"/>
        <v>0</v>
      </c>
      <c r="I197" s="20">
        <f t="shared" si="13"/>
        <v>0</v>
      </c>
    </row>
    <row r="198" spans="1:9" s="335" customFormat="1" ht="37.5" hidden="1">
      <c r="A198" s="56" t="s">
        <v>188</v>
      </c>
      <c r="B198" s="61" t="s">
        <v>189</v>
      </c>
      <c r="C198" s="60" t="s">
        <v>130</v>
      </c>
      <c r="D198" s="20">
        <v>3600</v>
      </c>
      <c r="E198" s="20"/>
      <c r="F198" s="20"/>
      <c r="G198" s="8"/>
      <c r="H198" s="8">
        <f t="shared" si="14"/>
        <v>0</v>
      </c>
      <c r="I198" s="8">
        <f t="shared" si="13"/>
        <v>0</v>
      </c>
    </row>
    <row r="199" spans="1:9" s="335" customFormat="1" ht="93.75" hidden="1">
      <c r="A199" s="56" t="s">
        <v>190</v>
      </c>
      <c r="B199" s="61" t="s">
        <v>191</v>
      </c>
      <c r="C199" s="60" t="s">
        <v>0</v>
      </c>
      <c r="D199" s="20">
        <v>1350</v>
      </c>
      <c r="E199" s="20"/>
      <c r="F199" s="20"/>
      <c r="G199" s="8"/>
      <c r="H199" s="8">
        <f t="shared" si="14"/>
        <v>0</v>
      </c>
      <c r="I199" s="8">
        <f t="shared" si="13"/>
        <v>0</v>
      </c>
    </row>
    <row r="200" spans="1:9" s="335" customFormat="1" ht="93.75" hidden="1">
      <c r="A200" s="56" t="s">
        <v>192</v>
      </c>
      <c r="B200" s="61" t="s">
        <v>193</v>
      </c>
      <c r="C200" s="60" t="s">
        <v>0</v>
      </c>
      <c r="D200" s="20">
        <v>1450</v>
      </c>
      <c r="E200" s="20"/>
      <c r="F200" s="20"/>
      <c r="G200" s="8"/>
      <c r="H200" s="8">
        <f t="shared" si="14"/>
        <v>0</v>
      </c>
      <c r="I200" s="8">
        <f t="shared" si="13"/>
        <v>0</v>
      </c>
    </row>
    <row r="201" spans="1:9" s="335" customFormat="1" hidden="1">
      <c r="A201" s="54"/>
      <c r="B201" s="61"/>
      <c r="C201" s="60"/>
      <c r="D201" s="20"/>
      <c r="E201" s="20"/>
      <c r="F201" s="20"/>
      <c r="G201" s="20"/>
      <c r="H201" s="20">
        <f t="shared" si="14"/>
        <v>0</v>
      </c>
      <c r="I201" s="20">
        <f t="shared" si="13"/>
        <v>0</v>
      </c>
    </row>
    <row r="202" spans="1:9" s="335" customFormat="1" hidden="1">
      <c r="A202" s="54" t="s">
        <v>194</v>
      </c>
      <c r="B202" s="59" t="s">
        <v>195</v>
      </c>
      <c r="C202" s="60"/>
      <c r="D202" s="20"/>
      <c r="E202" s="20"/>
      <c r="F202" s="20"/>
      <c r="G202" s="20"/>
      <c r="H202" s="20">
        <f t="shared" si="14"/>
        <v>0</v>
      </c>
      <c r="I202" s="20">
        <f t="shared" si="13"/>
        <v>0</v>
      </c>
    </row>
    <row r="203" spans="1:9" s="335" customFormat="1" ht="337.5" hidden="1">
      <c r="A203" s="56" t="s">
        <v>196</v>
      </c>
      <c r="B203" s="61" t="s">
        <v>685</v>
      </c>
      <c r="C203" s="60"/>
      <c r="D203" s="20"/>
      <c r="E203" s="20"/>
      <c r="F203" s="20"/>
      <c r="G203" s="20"/>
      <c r="H203" s="20">
        <f t="shared" si="14"/>
        <v>0</v>
      </c>
      <c r="I203" s="20">
        <f t="shared" si="13"/>
        <v>0</v>
      </c>
    </row>
    <row r="204" spans="1:9" s="335" customFormat="1" ht="37.5" hidden="1">
      <c r="A204" s="56" t="s">
        <v>197</v>
      </c>
      <c r="B204" s="61" t="s">
        <v>368</v>
      </c>
      <c r="C204" s="60" t="s">
        <v>0</v>
      </c>
      <c r="D204" s="20">
        <v>5250</v>
      </c>
      <c r="E204" s="20"/>
      <c r="F204" s="20"/>
      <c r="G204" s="8"/>
      <c r="H204" s="8">
        <f t="shared" si="14"/>
        <v>0</v>
      </c>
      <c r="I204" s="8">
        <f t="shared" si="13"/>
        <v>0</v>
      </c>
    </row>
    <row r="205" spans="1:9" ht="56.25" hidden="1">
      <c r="A205" s="56" t="s">
        <v>198</v>
      </c>
      <c r="B205" s="61" t="s">
        <v>686</v>
      </c>
      <c r="C205" s="60" t="s">
        <v>0</v>
      </c>
      <c r="D205" s="20">
        <v>4300</v>
      </c>
      <c r="E205" s="20"/>
      <c r="F205" s="20"/>
      <c r="G205" s="8"/>
      <c r="H205" s="8">
        <f t="shared" si="14"/>
        <v>0</v>
      </c>
      <c r="I205" s="8">
        <f t="shared" ref="I205:I268" si="15">ROUND(H205*D205,0)</f>
        <v>0</v>
      </c>
    </row>
    <row r="206" spans="1:9" s="335" customFormat="1" hidden="1">
      <c r="A206" s="56"/>
      <c r="B206" s="61"/>
      <c r="C206" s="60"/>
      <c r="D206" s="20"/>
      <c r="E206" s="20"/>
      <c r="F206" s="20"/>
      <c r="G206" s="20"/>
      <c r="H206" s="20">
        <f t="shared" si="14"/>
        <v>0</v>
      </c>
      <c r="I206" s="20">
        <f t="shared" si="15"/>
        <v>0</v>
      </c>
    </row>
    <row r="207" spans="1:9" s="335" customFormat="1" hidden="1">
      <c r="A207" s="54" t="s">
        <v>199</v>
      </c>
      <c r="B207" s="59" t="s">
        <v>200</v>
      </c>
      <c r="C207" s="60"/>
      <c r="D207" s="20"/>
      <c r="E207" s="20"/>
      <c r="F207" s="20"/>
      <c r="G207" s="20"/>
      <c r="H207" s="20">
        <f t="shared" si="14"/>
        <v>0</v>
      </c>
      <c r="I207" s="20">
        <f t="shared" si="15"/>
        <v>0</v>
      </c>
    </row>
    <row r="208" spans="1:9" s="335" customFormat="1" ht="150" hidden="1">
      <c r="A208" s="56" t="s">
        <v>201</v>
      </c>
      <c r="B208" s="55" t="s">
        <v>202</v>
      </c>
      <c r="C208" s="60"/>
      <c r="D208" s="20"/>
      <c r="E208" s="20"/>
      <c r="F208" s="20"/>
      <c r="G208" s="20"/>
      <c r="H208" s="20">
        <f t="shared" si="14"/>
        <v>0</v>
      </c>
      <c r="I208" s="20">
        <f t="shared" si="15"/>
        <v>0</v>
      </c>
    </row>
    <row r="209" spans="1:9" s="335" customFormat="1" ht="37.5" hidden="1">
      <c r="A209" s="56" t="s">
        <v>203</v>
      </c>
      <c r="B209" s="55" t="s">
        <v>296</v>
      </c>
      <c r="C209" s="60" t="s">
        <v>130</v>
      </c>
      <c r="D209" s="20">
        <v>1930</v>
      </c>
      <c r="E209" s="20"/>
      <c r="F209" s="20"/>
      <c r="G209" s="8"/>
      <c r="H209" s="8">
        <f t="shared" si="14"/>
        <v>0</v>
      </c>
      <c r="I209" s="8">
        <f t="shared" si="15"/>
        <v>0</v>
      </c>
    </row>
    <row r="210" spans="1:9" s="335" customFormat="1" ht="75" hidden="1">
      <c r="A210" s="56" t="s">
        <v>204</v>
      </c>
      <c r="B210" s="61" t="s">
        <v>374</v>
      </c>
      <c r="C210" s="60" t="s">
        <v>130</v>
      </c>
      <c r="D210" s="20">
        <v>1400</v>
      </c>
      <c r="E210" s="20"/>
      <c r="F210" s="20"/>
      <c r="G210" s="8"/>
      <c r="H210" s="8">
        <f t="shared" si="14"/>
        <v>0</v>
      </c>
      <c r="I210" s="8">
        <f t="shared" si="15"/>
        <v>0</v>
      </c>
    </row>
    <row r="211" spans="1:9" s="335" customFormat="1" ht="37.5" hidden="1">
      <c r="A211" s="56" t="s">
        <v>205</v>
      </c>
      <c r="B211" s="61" t="s">
        <v>297</v>
      </c>
      <c r="C211" s="60" t="s">
        <v>130</v>
      </c>
      <c r="D211" s="20">
        <v>1730</v>
      </c>
      <c r="E211" s="20"/>
      <c r="F211" s="20"/>
      <c r="G211" s="8"/>
      <c r="H211" s="8">
        <f t="shared" si="14"/>
        <v>0</v>
      </c>
      <c r="I211" s="8">
        <f t="shared" si="15"/>
        <v>0</v>
      </c>
    </row>
    <row r="212" spans="1:9" s="335" customFormat="1" ht="37.5" hidden="1">
      <c r="A212" s="64" t="s">
        <v>206</v>
      </c>
      <c r="B212" s="65" t="s">
        <v>207</v>
      </c>
      <c r="C212" s="66" t="s">
        <v>130</v>
      </c>
      <c r="D212" s="373">
        <v>2150</v>
      </c>
      <c r="E212" s="373"/>
      <c r="F212" s="373"/>
      <c r="G212" s="8"/>
      <c r="H212" s="8">
        <f t="shared" si="14"/>
        <v>0</v>
      </c>
      <c r="I212" s="8">
        <f t="shared" si="15"/>
        <v>0</v>
      </c>
    </row>
    <row r="213" spans="1:9" s="335" customFormat="1" ht="281.25" hidden="1">
      <c r="A213" s="64" t="s">
        <v>375</v>
      </c>
      <c r="B213" s="408" t="s">
        <v>687</v>
      </c>
      <c r="C213" s="66" t="s">
        <v>130</v>
      </c>
      <c r="D213" s="373">
        <v>1200</v>
      </c>
      <c r="E213" s="373"/>
      <c r="F213" s="373"/>
      <c r="G213" s="8"/>
      <c r="H213" s="8">
        <f t="shared" si="14"/>
        <v>0</v>
      </c>
      <c r="I213" s="8">
        <f t="shared" si="15"/>
        <v>0</v>
      </c>
    </row>
    <row r="214" spans="1:9" ht="168.75" hidden="1">
      <c r="A214" s="54" t="s">
        <v>208</v>
      </c>
      <c r="B214" s="48" t="s">
        <v>688</v>
      </c>
      <c r="C214" s="60"/>
      <c r="D214" s="409"/>
      <c r="E214" s="409"/>
      <c r="F214" s="409"/>
      <c r="G214" s="409"/>
      <c r="H214" s="409">
        <f t="shared" si="14"/>
        <v>0</v>
      </c>
      <c r="I214" s="409">
        <f t="shared" si="15"/>
        <v>0</v>
      </c>
    </row>
    <row r="215" spans="1:9" hidden="1">
      <c r="A215" s="56" t="s">
        <v>209</v>
      </c>
      <c r="B215" s="55" t="s">
        <v>298</v>
      </c>
      <c r="C215" s="60" t="s">
        <v>0</v>
      </c>
      <c r="D215" s="20">
        <v>750</v>
      </c>
      <c r="E215" s="20"/>
      <c r="F215" s="20"/>
      <c r="G215" s="8"/>
      <c r="H215" s="8">
        <f t="shared" si="14"/>
        <v>0</v>
      </c>
      <c r="I215" s="8">
        <f t="shared" si="15"/>
        <v>0</v>
      </c>
    </row>
    <row r="216" spans="1:9" hidden="1">
      <c r="A216" s="56" t="s">
        <v>210</v>
      </c>
      <c r="B216" s="55" t="s">
        <v>299</v>
      </c>
      <c r="C216" s="60" t="s">
        <v>0</v>
      </c>
      <c r="D216" s="20">
        <v>700</v>
      </c>
      <c r="E216" s="20"/>
      <c r="F216" s="20"/>
      <c r="G216" s="8"/>
      <c r="H216" s="8">
        <f t="shared" si="14"/>
        <v>0</v>
      </c>
      <c r="I216" s="8">
        <f t="shared" si="15"/>
        <v>0</v>
      </c>
    </row>
    <row r="217" spans="1:9" hidden="1">
      <c r="A217" s="56"/>
      <c r="B217" s="59" t="s">
        <v>211</v>
      </c>
      <c r="C217" s="60"/>
      <c r="D217" s="20"/>
      <c r="E217" s="20"/>
      <c r="F217" s="20"/>
      <c r="G217" s="20"/>
      <c r="H217" s="20">
        <f t="shared" si="14"/>
        <v>0</v>
      </c>
      <c r="I217" s="20">
        <f t="shared" si="15"/>
        <v>0</v>
      </c>
    </row>
    <row r="218" spans="1:9" ht="300" hidden="1">
      <c r="A218" s="56" t="s">
        <v>212</v>
      </c>
      <c r="B218" s="61" t="s">
        <v>689</v>
      </c>
      <c r="C218" s="60"/>
      <c r="D218" s="20"/>
      <c r="E218" s="20"/>
      <c r="F218" s="20"/>
      <c r="G218" s="20"/>
      <c r="H218" s="20">
        <f t="shared" si="14"/>
        <v>0</v>
      </c>
      <c r="I218" s="20">
        <f t="shared" si="15"/>
        <v>0</v>
      </c>
    </row>
    <row r="219" spans="1:9" s="335" customFormat="1" ht="112.5" hidden="1">
      <c r="A219" s="56" t="s">
        <v>213</v>
      </c>
      <c r="B219" s="61" t="s">
        <v>300</v>
      </c>
      <c r="C219" s="60" t="s">
        <v>0</v>
      </c>
      <c r="D219" s="20">
        <v>5500</v>
      </c>
      <c r="E219" s="20"/>
      <c r="F219" s="20"/>
      <c r="G219" s="8"/>
      <c r="H219" s="8">
        <f t="shared" si="14"/>
        <v>0</v>
      </c>
      <c r="I219" s="8">
        <f t="shared" si="15"/>
        <v>0</v>
      </c>
    </row>
    <row r="220" spans="1:9" s="335" customFormat="1" hidden="1">
      <c r="A220" s="54"/>
      <c r="B220" s="59" t="s">
        <v>214</v>
      </c>
      <c r="C220" s="60"/>
      <c r="D220" s="8"/>
      <c r="E220" s="8"/>
      <c r="F220" s="8"/>
      <c r="G220" s="8"/>
      <c r="H220" s="8">
        <f t="shared" si="14"/>
        <v>0</v>
      </c>
      <c r="I220" s="8">
        <f t="shared" si="15"/>
        <v>0</v>
      </c>
    </row>
    <row r="221" spans="1:9" s="335" customFormat="1" ht="187.5" hidden="1">
      <c r="A221" s="56" t="s">
        <v>215</v>
      </c>
      <c r="B221" s="55" t="s">
        <v>376</v>
      </c>
      <c r="C221" s="60" t="s">
        <v>0</v>
      </c>
      <c r="D221" s="8">
        <v>3500</v>
      </c>
      <c r="E221" s="8"/>
      <c r="F221" s="8"/>
      <c r="G221" s="8"/>
      <c r="H221" s="8">
        <f t="shared" si="14"/>
        <v>0</v>
      </c>
      <c r="I221" s="8">
        <f t="shared" si="15"/>
        <v>0</v>
      </c>
    </row>
    <row r="222" spans="1:9" s="335" customFormat="1" hidden="1">
      <c r="A222" s="54" t="s">
        <v>216</v>
      </c>
      <c r="B222" s="59" t="s">
        <v>217</v>
      </c>
      <c r="C222" s="60"/>
      <c r="D222" s="20"/>
      <c r="E222" s="20"/>
      <c r="F222" s="20"/>
      <c r="G222" s="20"/>
      <c r="H222" s="20">
        <f t="shared" si="14"/>
        <v>0</v>
      </c>
      <c r="I222" s="20">
        <f t="shared" si="15"/>
        <v>0</v>
      </c>
    </row>
    <row r="223" spans="1:9" s="335" customFormat="1" ht="168.75" hidden="1">
      <c r="A223" s="68" t="s">
        <v>218</v>
      </c>
      <c r="B223" s="69" t="s">
        <v>293</v>
      </c>
      <c r="C223" s="70" t="s">
        <v>130</v>
      </c>
      <c r="D223" s="410">
        <v>625</v>
      </c>
      <c r="E223" s="410"/>
      <c r="F223" s="410"/>
      <c r="G223" s="8"/>
      <c r="H223" s="8">
        <f t="shared" si="14"/>
        <v>0</v>
      </c>
      <c r="I223" s="8">
        <f t="shared" si="15"/>
        <v>0</v>
      </c>
    </row>
    <row r="224" spans="1:9" s="335" customFormat="1" hidden="1">
      <c r="A224" s="56"/>
      <c r="B224" s="61"/>
      <c r="C224" s="60"/>
      <c r="D224" s="20"/>
      <c r="E224" s="20"/>
      <c r="F224" s="20"/>
      <c r="G224" s="20"/>
      <c r="H224" s="20">
        <f t="shared" si="14"/>
        <v>0</v>
      </c>
      <c r="I224" s="20">
        <f t="shared" si="15"/>
        <v>0</v>
      </c>
    </row>
    <row r="225" spans="1:9" s="335" customFormat="1" ht="131.25" hidden="1">
      <c r="A225" s="56" t="s">
        <v>219</v>
      </c>
      <c r="B225" s="61" t="s">
        <v>220</v>
      </c>
      <c r="C225" s="60" t="s">
        <v>1</v>
      </c>
      <c r="D225" s="20">
        <v>12000</v>
      </c>
      <c r="E225" s="20"/>
      <c r="F225" s="20"/>
      <c r="G225" s="8"/>
      <c r="H225" s="8">
        <f t="shared" si="14"/>
        <v>0</v>
      </c>
      <c r="I225" s="8">
        <f t="shared" si="15"/>
        <v>0</v>
      </c>
    </row>
    <row r="226" spans="1:9" s="335" customFormat="1" hidden="1">
      <c r="A226" s="54"/>
      <c r="B226" s="61"/>
      <c r="C226" s="60"/>
      <c r="D226" s="20"/>
      <c r="E226" s="20"/>
      <c r="F226" s="20"/>
      <c r="G226" s="20"/>
      <c r="H226" s="20">
        <f t="shared" si="14"/>
        <v>0</v>
      </c>
      <c r="I226" s="20">
        <f t="shared" si="15"/>
        <v>0</v>
      </c>
    </row>
    <row r="227" spans="1:9" s="335" customFormat="1" hidden="1">
      <c r="A227" s="54" t="s">
        <v>221</v>
      </c>
      <c r="B227" s="59" t="s">
        <v>222</v>
      </c>
      <c r="C227" s="60"/>
      <c r="D227" s="20"/>
      <c r="E227" s="20"/>
      <c r="F227" s="20"/>
      <c r="G227" s="20"/>
      <c r="H227" s="20">
        <f t="shared" si="14"/>
        <v>0</v>
      </c>
      <c r="I227" s="20">
        <f t="shared" si="15"/>
        <v>0</v>
      </c>
    </row>
    <row r="228" spans="1:9" s="335" customFormat="1" hidden="1">
      <c r="A228" s="56" t="s">
        <v>223</v>
      </c>
      <c r="B228" s="61" t="s">
        <v>690</v>
      </c>
      <c r="C228" s="60"/>
      <c r="D228" s="20"/>
      <c r="E228" s="20"/>
      <c r="F228" s="20"/>
      <c r="G228" s="20"/>
      <c r="H228" s="20">
        <f t="shared" si="14"/>
        <v>0</v>
      </c>
      <c r="I228" s="20">
        <f t="shared" si="15"/>
        <v>0</v>
      </c>
    </row>
    <row r="229" spans="1:9" s="335" customFormat="1" hidden="1">
      <c r="A229" s="54"/>
      <c r="B229" s="61"/>
      <c r="C229" s="60"/>
      <c r="D229" s="20"/>
      <c r="E229" s="20"/>
      <c r="F229" s="20"/>
      <c r="G229" s="20"/>
      <c r="H229" s="20">
        <f t="shared" si="14"/>
        <v>0</v>
      </c>
      <c r="I229" s="20">
        <f t="shared" si="15"/>
        <v>0</v>
      </c>
    </row>
    <row r="230" spans="1:9" s="335" customFormat="1" hidden="1">
      <c r="A230" s="54" t="s">
        <v>224</v>
      </c>
      <c r="B230" s="59" t="s">
        <v>225</v>
      </c>
      <c r="C230" s="60"/>
      <c r="D230" s="20"/>
      <c r="E230" s="20"/>
      <c r="F230" s="20"/>
      <c r="G230" s="20"/>
      <c r="H230" s="20">
        <f t="shared" si="14"/>
        <v>0</v>
      </c>
      <c r="I230" s="20">
        <f t="shared" si="15"/>
        <v>0</v>
      </c>
    </row>
    <row r="231" spans="1:9" s="335" customFormat="1" ht="409.5" hidden="1">
      <c r="A231" s="56" t="s">
        <v>226</v>
      </c>
      <c r="B231" s="71" t="s">
        <v>227</v>
      </c>
      <c r="C231" s="60" t="s">
        <v>130</v>
      </c>
      <c r="D231" s="20">
        <v>9000</v>
      </c>
      <c r="E231" s="20"/>
      <c r="F231" s="20"/>
      <c r="G231" s="8"/>
      <c r="H231" s="8">
        <f t="shared" si="14"/>
        <v>0</v>
      </c>
      <c r="I231" s="8">
        <f t="shared" si="15"/>
        <v>0</v>
      </c>
    </row>
    <row r="232" spans="1:9" s="335" customFormat="1" hidden="1">
      <c r="A232" s="54"/>
      <c r="B232" s="61"/>
      <c r="C232" s="60"/>
      <c r="D232" s="20"/>
      <c r="E232" s="20"/>
      <c r="F232" s="20"/>
      <c r="G232" s="20"/>
      <c r="H232" s="20">
        <f t="shared" si="14"/>
        <v>0</v>
      </c>
      <c r="I232" s="20">
        <f t="shared" si="15"/>
        <v>0</v>
      </c>
    </row>
    <row r="233" spans="1:9" s="335" customFormat="1" hidden="1">
      <c r="A233" s="54" t="s">
        <v>228</v>
      </c>
      <c r="B233" s="72" t="s">
        <v>229</v>
      </c>
      <c r="C233" s="60"/>
      <c r="D233" s="20"/>
      <c r="E233" s="20"/>
      <c r="F233" s="20"/>
      <c r="G233" s="20"/>
      <c r="H233" s="20">
        <f t="shared" si="14"/>
        <v>0</v>
      </c>
      <c r="I233" s="20">
        <f t="shared" si="15"/>
        <v>0</v>
      </c>
    </row>
    <row r="234" spans="1:9" s="335" customFormat="1" ht="409.5" hidden="1">
      <c r="A234" s="56" t="s">
        <v>230</v>
      </c>
      <c r="B234" s="61" t="s">
        <v>231</v>
      </c>
      <c r="C234" s="60"/>
      <c r="D234" s="20"/>
      <c r="E234" s="20"/>
      <c r="F234" s="20"/>
      <c r="G234" s="20"/>
      <c r="H234" s="20">
        <f t="shared" si="14"/>
        <v>0</v>
      </c>
      <c r="I234" s="20">
        <f t="shared" si="15"/>
        <v>0</v>
      </c>
    </row>
    <row r="235" spans="1:9" s="335" customFormat="1" ht="37.5" hidden="1">
      <c r="A235" s="56" t="s">
        <v>232</v>
      </c>
      <c r="B235" s="61" t="s">
        <v>233</v>
      </c>
      <c r="C235" s="60" t="s">
        <v>6</v>
      </c>
      <c r="D235" s="20">
        <v>9500</v>
      </c>
      <c r="E235" s="20"/>
      <c r="F235" s="20"/>
      <c r="G235" s="8"/>
      <c r="H235" s="8">
        <f t="shared" si="14"/>
        <v>0</v>
      </c>
      <c r="I235" s="8">
        <f t="shared" si="15"/>
        <v>0</v>
      </c>
    </row>
    <row r="236" spans="1:9" s="335" customFormat="1" hidden="1">
      <c r="A236" s="404"/>
      <c r="B236" s="48"/>
      <c r="C236" s="48"/>
      <c r="D236" s="11"/>
      <c r="E236" s="11"/>
      <c r="F236" s="11"/>
      <c r="G236" s="11"/>
      <c r="H236" s="11">
        <f t="shared" si="14"/>
        <v>0</v>
      </c>
      <c r="I236" s="11">
        <f t="shared" si="15"/>
        <v>0</v>
      </c>
    </row>
    <row r="237" spans="1:9" s="335" customFormat="1" hidden="1">
      <c r="A237" s="411"/>
      <c r="B237" s="73" t="s">
        <v>234</v>
      </c>
      <c r="C237" s="74"/>
      <c r="D237" s="76"/>
      <c r="E237" s="76"/>
      <c r="F237" s="76"/>
      <c r="G237" s="76"/>
      <c r="H237" s="76">
        <f t="shared" si="14"/>
        <v>0</v>
      </c>
      <c r="I237" s="76">
        <f t="shared" si="15"/>
        <v>0</v>
      </c>
    </row>
    <row r="238" spans="1:9" s="335" customFormat="1" hidden="1">
      <c r="A238" s="412"/>
      <c r="B238" s="48"/>
      <c r="C238" s="77"/>
      <c r="D238" s="11"/>
      <c r="E238" s="11"/>
      <c r="F238" s="11"/>
      <c r="G238" s="11"/>
      <c r="H238" s="11">
        <f t="shared" si="14"/>
        <v>0</v>
      </c>
      <c r="I238" s="11">
        <f t="shared" si="15"/>
        <v>0</v>
      </c>
    </row>
    <row r="239" spans="1:9" s="335" customFormat="1" hidden="1">
      <c r="A239" s="392">
        <v>11</v>
      </c>
      <c r="B239" s="49" t="s">
        <v>295</v>
      </c>
      <c r="C239" s="78"/>
      <c r="D239" s="11"/>
      <c r="E239" s="11"/>
      <c r="F239" s="11"/>
      <c r="G239" s="11"/>
      <c r="H239" s="11">
        <f t="shared" si="14"/>
        <v>0</v>
      </c>
      <c r="I239" s="11">
        <f t="shared" si="15"/>
        <v>0</v>
      </c>
    </row>
    <row r="240" spans="1:9" s="335" customFormat="1" ht="56.25" hidden="1">
      <c r="A240" s="369"/>
      <c r="B240" s="9" t="s">
        <v>31</v>
      </c>
      <c r="C240" s="10"/>
      <c r="D240" s="11"/>
      <c r="E240" s="11"/>
      <c r="F240" s="11"/>
      <c r="G240" s="11"/>
      <c r="H240" s="11">
        <f t="shared" si="14"/>
        <v>0</v>
      </c>
      <c r="I240" s="11">
        <f t="shared" si="15"/>
        <v>0</v>
      </c>
    </row>
    <row r="241" spans="1:9" s="335" customFormat="1" hidden="1">
      <c r="A241" s="58">
        <v>11.1</v>
      </c>
      <c r="B241" s="47" t="s">
        <v>235</v>
      </c>
      <c r="C241" s="78"/>
      <c r="D241" s="11"/>
      <c r="E241" s="11"/>
      <c r="F241" s="11"/>
      <c r="G241" s="11"/>
      <c r="H241" s="11">
        <f t="shared" si="14"/>
        <v>0</v>
      </c>
      <c r="I241" s="11">
        <f t="shared" si="15"/>
        <v>0</v>
      </c>
    </row>
    <row r="242" spans="1:9" s="335" customFormat="1" hidden="1">
      <c r="A242" s="58"/>
      <c r="B242" s="55"/>
      <c r="C242" s="78"/>
      <c r="D242" s="11"/>
      <c r="E242" s="11"/>
      <c r="F242" s="11"/>
      <c r="G242" s="11"/>
      <c r="H242" s="11">
        <f t="shared" si="14"/>
        <v>0</v>
      </c>
      <c r="I242" s="11">
        <f t="shared" si="15"/>
        <v>0</v>
      </c>
    </row>
    <row r="243" spans="1:9" s="335" customFormat="1" ht="337.5" hidden="1">
      <c r="A243" s="62" t="s">
        <v>237</v>
      </c>
      <c r="B243" s="55" t="s">
        <v>236</v>
      </c>
      <c r="C243" s="78"/>
      <c r="D243" s="11"/>
      <c r="E243" s="11"/>
      <c r="F243" s="11"/>
      <c r="G243" s="11"/>
      <c r="H243" s="11">
        <f t="shared" si="14"/>
        <v>0</v>
      </c>
      <c r="I243" s="11">
        <f t="shared" si="15"/>
        <v>0</v>
      </c>
    </row>
    <row r="244" spans="1:9" s="335" customFormat="1" ht="93.75" hidden="1">
      <c r="A244" s="58"/>
      <c r="B244" s="55" t="s">
        <v>238</v>
      </c>
      <c r="C244" s="78" t="s">
        <v>0</v>
      </c>
      <c r="D244" s="11">
        <v>550</v>
      </c>
      <c r="E244" s="11"/>
      <c r="F244" s="11"/>
      <c r="G244" s="8"/>
      <c r="H244" s="8">
        <f t="shared" si="14"/>
        <v>0</v>
      </c>
      <c r="I244" s="8">
        <f t="shared" si="15"/>
        <v>0</v>
      </c>
    </row>
    <row r="245" spans="1:9" s="335" customFormat="1" hidden="1">
      <c r="A245" s="413"/>
      <c r="B245" s="79"/>
      <c r="C245" s="78"/>
      <c r="D245" s="11"/>
      <c r="E245" s="11"/>
      <c r="F245" s="11"/>
      <c r="G245" s="11"/>
      <c r="H245" s="11">
        <f t="shared" si="14"/>
        <v>0</v>
      </c>
      <c r="I245" s="11">
        <f t="shared" si="15"/>
        <v>0</v>
      </c>
    </row>
    <row r="246" spans="1:9" s="335" customFormat="1" hidden="1">
      <c r="A246" s="413">
        <v>11.2</v>
      </c>
      <c r="B246" s="49" t="s">
        <v>239</v>
      </c>
      <c r="C246" s="32"/>
      <c r="D246" s="11"/>
      <c r="E246" s="11"/>
      <c r="F246" s="11"/>
      <c r="G246" s="11"/>
      <c r="H246" s="11">
        <f t="shared" si="14"/>
        <v>0</v>
      </c>
      <c r="I246" s="11">
        <f t="shared" si="15"/>
        <v>0</v>
      </c>
    </row>
    <row r="247" spans="1:9" s="335" customFormat="1" hidden="1">
      <c r="A247" s="414"/>
      <c r="B247" s="78"/>
      <c r="C247" s="32"/>
      <c r="D247" s="11"/>
      <c r="E247" s="11"/>
      <c r="F247" s="11"/>
      <c r="G247" s="11"/>
      <c r="H247" s="11">
        <f t="shared" si="14"/>
        <v>0</v>
      </c>
      <c r="I247" s="11">
        <f t="shared" si="15"/>
        <v>0</v>
      </c>
    </row>
    <row r="248" spans="1:9" s="335" customFormat="1" ht="409.5" hidden="1">
      <c r="A248" s="414"/>
      <c r="B248" s="78" t="s">
        <v>240</v>
      </c>
      <c r="C248" s="32"/>
      <c r="D248" s="11"/>
      <c r="E248" s="11"/>
      <c r="F248" s="11"/>
      <c r="G248" s="11"/>
      <c r="H248" s="11">
        <f t="shared" si="14"/>
        <v>0</v>
      </c>
      <c r="I248" s="11">
        <f t="shared" si="15"/>
        <v>0</v>
      </c>
    </row>
    <row r="249" spans="1:9" s="335" customFormat="1" ht="318.75" hidden="1">
      <c r="A249" s="414"/>
      <c r="B249" s="32" t="s">
        <v>241</v>
      </c>
      <c r="C249" s="32"/>
      <c r="D249" s="11"/>
      <c r="E249" s="11"/>
      <c r="F249" s="11"/>
      <c r="G249" s="11"/>
      <c r="H249" s="11">
        <f t="shared" si="14"/>
        <v>0</v>
      </c>
      <c r="I249" s="11">
        <f t="shared" si="15"/>
        <v>0</v>
      </c>
    </row>
    <row r="250" spans="1:9" s="335" customFormat="1" ht="56.25" hidden="1">
      <c r="A250" s="415" t="s">
        <v>242</v>
      </c>
      <c r="B250" s="78" t="s">
        <v>243</v>
      </c>
      <c r="C250" s="32" t="s">
        <v>0</v>
      </c>
      <c r="D250" s="11">
        <v>880</v>
      </c>
      <c r="E250" s="11"/>
      <c r="F250" s="11"/>
      <c r="G250" s="8"/>
      <c r="H250" s="8">
        <f t="shared" si="14"/>
        <v>0</v>
      </c>
      <c r="I250" s="8">
        <f t="shared" si="15"/>
        <v>0</v>
      </c>
    </row>
    <row r="251" spans="1:9" s="335" customFormat="1" hidden="1">
      <c r="A251" s="414"/>
      <c r="B251" s="78"/>
      <c r="C251" s="32"/>
      <c r="D251" s="11"/>
      <c r="E251" s="11"/>
      <c r="F251" s="11"/>
      <c r="G251" s="11"/>
      <c r="H251" s="11">
        <f t="shared" si="14"/>
        <v>0</v>
      </c>
      <c r="I251" s="11">
        <f t="shared" si="15"/>
        <v>0</v>
      </c>
    </row>
    <row r="252" spans="1:9" ht="37.5" hidden="1">
      <c r="A252" s="415" t="s">
        <v>244</v>
      </c>
      <c r="B252" s="78" t="s">
        <v>245</v>
      </c>
      <c r="C252" s="32" t="s">
        <v>133</v>
      </c>
      <c r="D252" s="11">
        <v>8500</v>
      </c>
      <c r="E252" s="11"/>
      <c r="F252" s="11"/>
      <c r="G252" s="8"/>
      <c r="H252" s="8">
        <f t="shared" si="14"/>
        <v>0</v>
      </c>
      <c r="I252" s="8">
        <f t="shared" si="15"/>
        <v>0</v>
      </c>
    </row>
    <row r="253" spans="1:9" hidden="1">
      <c r="A253" s="414"/>
      <c r="B253" s="78"/>
      <c r="C253" s="32"/>
      <c r="D253" s="11"/>
      <c r="E253" s="11"/>
      <c r="F253" s="11"/>
      <c r="G253" s="11"/>
      <c r="H253" s="11">
        <f t="shared" ref="H253:H316" si="16">SUM(E253:G253)</f>
        <v>0</v>
      </c>
      <c r="I253" s="11">
        <f t="shared" si="15"/>
        <v>0</v>
      </c>
    </row>
    <row r="254" spans="1:9" ht="409.5" hidden="1">
      <c r="A254" s="413">
        <v>11.3</v>
      </c>
      <c r="B254" s="80" t="s">
        <v>294</v>
      </c>
      <c r="C254" s="32" t="s">
        <v>0</v>
      </c>
      <c r="D254" s="11">
        <v>850</v>
      </c>
      <c r="E254" s="11"/>
      <c r="F254" s="11"/>
      <c r="G254" s="8"/>
      <c r="H254" s="8">
        <f t="shared" si="16"/>
        <v>0</v>
      </c>
      <c r="I254" s="8">
        <f t="shared" si="15"/>
        <v>0</v>
      </c>
    </row>
    <row r="255" spans="1:9" hidden="1">
      <c r="A255" s="413"/>
      <c r="B255" s="81" t="s">
        <v>301</v>
      </c>
      <c r="C255" s="32"/>
      <c r="D255" s="11"/>
      <c r="E255" s="11"/>
      <c r="F255" s="11"/>
      <c r="G255" s="11"/>
      <c r="H255" s="11">
        <f t="shared" si="16"/>
        <v>0</v>
      </c>
      <c r="I255" s="11">
        <f t="shared" si="15"/>
        <v>0</v>
      </c>
    </row>
    <row r="256" spans="1:9" ht="126" hidden="1">
      <c r="A256" s="399">
        <v>11.4</v>
      </c>
      <c r="B256" s="80" t="s">
        <v>246</v>
      </c>
      <c r="C256" s="32" t="s">
        <v>0</v>
      </c>
      <c r="D256" s="11">
        <v>650</v>
      </c>
      <c r="E256" s="11"/>
      <c r="F256" s="11"/>
      <c r="G256" s="8"/>
      <c r="H256" s="8">
        <f t="shared" si="16"/>
        <v>0</v>
      </c>
      <c r="I256" s="8">
        <f t="shared" si="15"/>
        <v>0</v>
      </c>
    </row>
    <row r="257" spans="1:9" ht="144" hidden="1">
      <c r="A257" s="413">
        <v>11.5</v>
      </c>
      <c r="B257" s="80" t="s">
        <v>377</v>
      </c>
      <c r="C257" s="32" t="s">
        <v>0</v>
      </c>
      <c r="D257" s="11">
        <v>700</v>
      </c>
      <c r="E257" s="11"/>
      <c r="F257" s="11"/>
      <c r="G257" s="8"/>
      <c r="H257" s="8">
        <f t="shared" si="16"/>
        <v>0</v>
      </c>
      <c r="I257" s="8">
        <f t="shared" si="15"/>
        <v>0</v>
      </c>
    </row>
    <row r="258" spans="1:9" ht="216" hidden="1">
      <c r="A258" s="413">
        <v>11.6</v>
      </c>
      <c r="B258" s="80" t="s">
        <v>302</v>
      </c>
      <c r="C258" s="32" t="s">
        <v>0</v>
      </c>
      <c r="D258" s="11">
        <v>1000</v>
      </c>
      <c r="E258" s="11"/>
      <c r="F258" s="11"/>
      <c r="G258" s="8"/>
      <c r="H258" s="8">
        <f t="shared" si="16"/>
        <v>0</v>
      </c>
      <c r="I258" s="8">
        <f t="shared" si="15"/>
        <v>0</v>
      </c>
    </row>
    <row r="259" spans="1:9" s="335" customFormat="1" hidden="1">
      <c r="A259" s="399"/>
      <c r="B259" s="80"/>
      <c r="C259" s="49"/>
      <c r="D259" s="11"/>
      <c r="E259" s="11"/>
      <c r="F259" s="11"/>
      <c r="G259" s="11"/>
      <c r="H259" s="11">
        <f t="shared" si="16"/>
        <v>0</v>
      </c>
      <c r="I259" s="11">
        <f t="shared" si="15"/>
        <v>0</v>
      </c>
    </row>
    <row r="260" spans="1:9" s="335" customFormat="1" hidden="1">
      <c r="A260" s="411"/>
      <c r="B260" s="73" t="s">
        <v>247</v>
      </c>
      <c r="C260" s="74"/>
      <c r="D260" s="76"/>
      <c r="E260" s="76"/>
      <c r="F260" s="76"/>
      <c r="G260" s="76"/>
      <c r="H260" s="76">
        <f t="shared" si="16"/>
        <v>0</v>
      </c>
      <c r="I260" s="76">
        <f t="shared" si="15"/>
        <v>0</v>
      </c>
    </row>
    <row r="261" spans="1:9" s="335" customFormat="1" hidden="1">
      <c r="A261" s="399"/>
      <c r="B261" s="49"/>
      <c r="C261" s="49"/>
      <c r="D261" s="11"/>
      <c r="E261" s="11"/>
      <c r="F261" s="11"/>
      <c r="G261" s="11"/>
      <c r="H261" s="11">
        <f t="shared" si="16"/>
        <v>0</v>
      </c>
      <c r="I261" s="11">
        <f t="shared" si="15"/>
        <v>0</v>
      </c>
    </row>
    <row r="262" spans="1:9" s="335" customFormat="1" hidden="1">
      <c r="A262" s="392">
        <v>12</v>
      </c>
      <c r="B262" s="50" t="s">
        <v>355</v>
      </c>
      <c r="C262" s="10"/>
      <c r="D262" s="11"/>
      <c r="E262" s="11"/>
      <c r="F262" s="11"/>
      <c r="G262" s="11"/>
      <c r="H262" s="11">
        <f t="shared" si="16"/>
        <v>0</v>
      </c>
      <c r="I262" s="11">
        <f t="shared" si="15"/>
        <v>0</v>
      </c>
    </row>
    <row r="263" spans="1:9" s="335" customFormat="1" ht="56.25" hidden="1">
      <c r="A263" s="369"/>
      <c r="B263" s="9" t="s">
        <v>31</v>
      </c>
      <c r="C263" s="10"/>
      <c r="D263" s="11"/>
      <c r="E263" s="11"/>
      <c r="F263" s="11"/>
      <c r="G263" s="11"/>
      <c r="H263" s="11">
        <f t="shared" si="16"/>
        <v>0</v>
      </c>
      <c r="I263" s="11">
        <f t="shared" si="15"/>
        <v>0</v>
      </c>
    </row>
    <row r="264" spans="1:9" s="335" customFormat="1" hidden="1">
      <c r="A264" s="369"/>
      <c r="B264" s="48"/>
      <c r="C264" s="10"/>
      <c r="D264" s="11"/>
      <c r="E264" s="11"/>
      <c r="F264" s="11"/>
      <c r="G264" s="11"/>
      <c r="H264" s="11">
        <f t="shared" si="16"/>
        <v>0</v>
      </c>
      <c r="I264" s="11">
        <f t="shared" si="15"/>
        <v>0</v>
      </c>
    </row>
    <row r="265" spans="1:9" s="335" customFormat="1" ht="300" hidden="1">
      <c r="A265" s="393">
        <v>12.1</v>
      </c>
      <c r="B265" s="48" t="s">
        <v>378</v>
      </c>
      <c r="C265" s="10"/>
      <c r="D265" s="11"/>
      <c r="E265" s="11"/>
      <c r="F265" s="11"/>
      <c r="G265" s="11"/>
      <c r="H265" s="11">
        <f t="shared" si="16"/>
        <v>0</v>
      </c>
      <c r="I265" s="11">
        <f t="shared" si="15"/>
        <v>0</v>
      </c>
    </row>
    <row r="266" spans="1:9" s="335" customFormat="1" hidden="1">
      <c r="A266" s="369"/>
      <c r="B266" s="48"/>
      <c r="C266" s="10"/>
      <c r="D266" s="11"/>
      <c r="E266" s="11"/>
      <c r="F266" s="11"/>
      <c r="G266" s="11"/>
      <c r="H266" s="11">
        <f t="shared" si="16"/>
        <v>0</v>
      </c>
      <c r="I266" s="11">
        <f t="shared" si="15"/>
        <v>0</v>
      </c>
    </row>
    <row r="267" spans="1:9" s="335" customFormat="1" ht="56.25" hidden="1">
      <c r="A267" s="397" t="s">
        <v>248</v>
      </c>
      <c r="B267" s="48" t="s">
        <v>379</v>
      </c>
      <c r="C267" s="10" t="s">
        <v>1</v>
      </c>
      <c r="D267" s="11">
        <v>113000</v>
      </c>
      <c r="E267" s="11"/>
      <c r="F267" s="11"/>
      <c r="G267" s="8"/>
      <c r="H267" s="8">
        <f t="shared" si="16"/>
        <v>0</v>
      </c>
      <c r="I267" s="8">
        <f t="shared" si="15"/>
        <v>0</v>
      </c>
    </row>
    <row r="268" spans="1:9" s="335" customFormat="1" hidden="1">
      <c r="A268" s="369"/>
      <c r="B268" s="48"/>
      <c r="C268" s="10"/>
      <c r="D268" s="11"/>
      <c r="E268" s="11"/>
      <c r="F268" s="11"/>
      <c r="G268" s="11"/>
      <c r="H268" s="11">
        <f t="shared" si="16"/>
        <v>0</v>
      </c>
      <c r="I268" s="11">
        <f t="shared" si="15"/>
        <v>0</v>
      </c>
    </row>
    <row r="269" spans="1:9" s="335" customFormat="1" hidden="1">
      <c r="A269" s="393">
        <v>12.2</v>
      </c>
      <c r="B269" s="50" t="s">
        <v>249</v>
      </c>
      <c r="C269" s="10"/>
      <c r="D269" s="11"/>
      <c r="E269" s="11"/>
      <c r="F269" s="11"/>
      <c r="G269" s="11"/>
      <c r="H269" s="11">
        <f t="shared" si="16"/>
        <v>0</v>
      </c>
      <c r="I269" s="11">
        <f t="shared" ref="I269:I332" si="17">ROUND(H269*D269,0)</f>
        <v>0</v>
      </c>
    </row>
    <row r="270" spans="1:9" s="335" customFormat="1" hidden="1">
      <c r="A270" s="369"/>
      <c r="B270" s="48"/>
      <c r="C270" s="10"/>
      <c r="D270" s="11"/>
      <c r="E270" s="11"/>
      <c r="F270" s="11"/>
      <c r="G270" s="11"/>
      <c r="H270" s="11">
        <f t="shared" si="16"/>
        <v>0</v>
      </c>
      <c r="I270" s="11">
        <f t="shared" si="17"/>
        <v>0</v>
      </c>
    </row>
    <row r="271" spans="1:9" s="335" customFormat="1" ht="206.25" hidden="1">
      <c r="A271" s="397" t="s">
        <v>250</v>
      </c>
      <c r="B271" s="48" t="s">
        <v>251</v>
      </c>
      <c r="C271" s="77"/>
      <c r="D271" s="11"/>
      <c r="E271" s="11"/>
      <c r="F271" s="11"/>
      <c r="G271" s="11"/>
      <c r="H271" s="11">
        <f t="shared" si="16"/>
        <v>0</v>
      </c>
      <c r="I271" s="11">
        <f t="shared" si="17"/>
        <v>0</v>
      </c>
    </row>
    <row r="272" spans="1:9" s="335" customFormat="1" hidden="1">
      <c r="A272" s="369"/>
      <c r="B272" s="48"/>
      <c r="C272" s="10"/>
      <c r="D272" s="11"/>
      <c r="E272" s="11"/>
      <c r="F272" s="11"/>
      <c r="G272" s="11"/>
      <c r="H272" s="11">
        <f t="shared" si="16"/>
        <v>0</v>
      </c>
      <c r="I272" s="11">
        <f t="shared" si="17"/>
        <v>0</v>
      </c>
    </row>
    <row r="273" spans="1:9" s="335" customFormat="1" ht="37.5" hidden="1">
      <c r="A273" s="397" t="s">
        <v>252</v>
      </c>
      <c r="B273" s="48" t="s">
        <v>253</v>
      </c>
      <c r="C273" s="77" t="s">
        <v>0</v>
      </c>
      <c r="D273" s="11">
        <v>2750</v>
      </c>
      <c r="E273" s="11"/>
      <c r="F273" s="11"/>
      <c r="G273" s="8"/>
      <c r="H273" s="8">
        <f t="shared" si="16"/>
        <v>0</v>
      </c>
      <c r="I273" s="8">
        <f t="shared" si="17"/>
        <v>0</v>
      </c>
    </row>
    <row r="274" spans="1:9" s="335" customFormat="1" hidden="1">
      <c r="A274" s="413"/>
      <c r="B274" s="78"/>
      <c r="C274" s="77"/>
      <c r="D274" s="11"/>
      <c r="E274" s="11"/>
      <c r="F274" s="11"/>
      <c r="G274" s="11"/>
      <c r="H274" s="11">
        <f t="shared" si="16"/>
        <v>0</v>
      </c>
      <c r="I274" s="11">
        <f t="shared" si="17"/>
        <v>0</v>
      </c>
    </row>
    <row r="275" spans="1:9" s="335" customFormat="1" hidden="1">
      <c r="A275" s="393">
        <v>12.3</v>
      </c>
      <c r="B275" s="72" t="s">
        <v>264</v>
      </c>
      <c r="C275" s="77"/>
      <c r="D275" s="11"/>
      <c r="E275" s="11"/>
      <c r="F275" s="11"/>
      <c r="G275" s="11"/>
      <c r="H275" s="11">
        <f t="shared" si="16"/>
        <v>0</v>
      </c>
      <c r="I275" s="11">
        <f t="shared" si="17"/>
        <v>0</v>
      </c>
    </row>
    <row r="276" spans="1:9" s="335" customFormat="1" ht="75" hidden="1">
      <c r="A276" s="404" t="s">
        <v>258</v>
      </c>
      <c r="B276" s="48" t="s">
        <v>265</v>
      </c>
      <c r="C276" s="82"/>
      <c r="D276" s="51"/>
      <c r="E276" s="51"/>
      <c r="F276" s="51"/>
      <c r="G276" s="51"/>
      <c r="H276" s="51">
        <f t="shared" si="16"/>
        <v>0</v>
      </c>
      <c r="I276" s="51">
        <f t="shared" si="17"/>
        <v>0</v>
      </c>
    </row>
    <row r="277" spans="1:9" s="335" customFormat="1" ht="37.5" hidden="1">
      <c r="A277" s="396"/>
      <c r="B277" s="48" t="s">
        <v>266</v>
      </c>
      <c r="C277" s="82"/>
      <c r="D277" s="51"/>
      <c r="E277" s="51"/>
      <c r="F277" s="51"/>
      <c r="G277" s="51"/>
      <c r="H277" s="51">
        <f t="shared" si="16"/>
        <v>0</v>
      </c>
      <c r="I277" s="51">
        <f t="shared" si="17"/>
        <v>0</v>
      </c>
    </row>
    <row r="278" spans="1:9" s="335" customFormat="1" ht="409.5" hidden="1">
      <c r="A278" s="396"/>
      <c r="B278" s="55" t="s">
        <v>369</v>
      </c>
      <c r="C278" s="82"/>
      <c r="D278" s="51"/>
      <c r="E278" s="51"/>
      <c r="F278" s="51"/>
      <c r="G278" s="51"/>
      <c r="H278" s="51">
        <f t="shared" si="16"/>
        <v>0</v>
      </c>
      <c r="I278" s="51">
        <f t="shared" si="17"/>
        <v>0</v>
      </c>
    </row>
    <row r="279" spans="1:9" s="335" customFormat="1" hidden="1">
      <c r="A279" s="396"/>
      <c r="B279" s="48"/>
      <c r="C279" s="10"/>
      <c r="D279" s="11"/>
      <c r="E279" s="11"/>
      <c r="F279" s="11"/>
      <c r="G279" s="11"/>
      <c r="H279" s="11">
        <f t="shared" si="16"/>
        <v>0</v>
      </c>
      <c r="I279" s="11">
        <f t="shared" si="17"/>
        <v>0</v>
      </c>
    </row>
    <row r="280" spans="1:9" s="335" customFormat="1" ht="37.5" hidden="1">
      <c r="A280" s="396" t="s">
        <v>259</v>
      </c>
      <c r="B280" s="48" t="s">
        <v>308</v>
      </c>
      <c r="C280" s="77" t="s">
        <v>0</v>
      </c>
      <c r="D280" s="11">
        <v>16000</v>
      </c>
      <c r="E280" s="11"/>
      <c r="F280" s="11"/>
      <c r="G280" s="8"/>
      <c r="H280" s="8">
        <f t="shared" si="16"/>
        <v>0</v>
      </c>
      <c r="I280" s="8">
        <f t="shared" si="17"/>
        <v>0</v>
      </c>
    </row>
    <row r="281" spans="1:9" s="335" customFormat="1" hidden="1">
      <c r="A281" s="396"/>
      <c r="B281" s="9"/>
      <c r="C281" s="77"/>
      <c r="D281" s="11"/>
      <c r="E281" s="11"/>
      <c r="F281" s="11"/>
      <c r="G281" s="11"/>
      <c r="H281" s="11">
        <f t="shared" si="16"/>
        <v>0</v>
      </c>
      <c r="I281" s="11">
        <f t="shared" si="17"/>
        <v>0</v>
      </c>
    </row>
    <row r="282" spans="1:9" ht="409.5" hidden="1">
      <c r="A282" s="396" t="s">
        <v>260</v>
      </c>
      <c r="B282" s="71" t="s">
        <v>267</v>
      </c>
      <c r="C282" s="77" t="s">
        <v>0</v>
      </c>
      <c r="D282" s="11">
        <v>12000</v>
      </c>
      <c r="E282" s="11"/>
      <c r="F282" s="11"/>
      <c r="G282" s="8"/>
      <c r="H282" s="8">
        <f t="shared" si="16"/>
        <v>0</v>
      </c>
      <c r="I282" s="8">
        <f t="shared" si="17"/>
        <v>0</v>
      </c>
    </row>
    <row r="283" spans="1:9" s="335" customFormat="1" hidden="1">
      <c r="A283" s="396"/>
      <c r="B283" s="9"/>
      <c r="C283" s="77"/>
      <c r="D283" s="11"/>
      <c r="E283" s="11"/>
      <c r="F283" s="11"/>
      <c r="G283" s="11"/>
      <c r="H283" s="11">
        <f t="shared" si="16"/>
        <v>0</v>
      </c>
      <c r="I283" s="11">
        <f t="shared" si="17"/>
        <v>0</v>
      </c>
    </row>
    <row r="284" spans="1:9" s="335" customFormat="1" hidden="1">
      <c r="A284" s="416">
        <v>12.4</v>
      </c>
      <c r="B284" s="83" t="s">
        <v>268</v>
      </c>
      <c r="C284" s="84"/>
      <c r="D284" s="11"/>
      <c r="E284" s="11"/>
      <c r="F284" s="11"/>
      <c r="G284" s="11"/>
      <c r="H284" s="11">
        <f t="shared" si="16"/>
        <v>0</v>
      </c>
      <c r="I284" s="11">
        <f t="shared" si="17"/>
        <v>0</v>
      </c>
    </row>
    <row r="285" spans="1:9" s="335" customFormat="1" ht="93.75" hidden="1">
      <c r="A285" s="417" t="s">
        <v>262</v>
      </c>
      <c r="B285" s="84" t="s">
        <v>270</v>
      </c>
      <c r="C285" s="84" t="s">
        <v>269</v>
      </c>
      <c r="D285" s="11">
        <v>2600</v>
      </c>
      <c r="E285" s="11"/>
      <c r="F285" s="11"/>
      <c r="G285" s="8"/>
      <c r="H285" s="8">
        <f t="shared" si="16"/>
        <v>0</v>
      </c>
      <c r="I285" s="8">
        <f t="shared" si="17"/>
        <v>0</v>
      </c>
    </row>
    <row r="286" spans="1:9" s="335" customFormat="1" hidden="1">
      <c r="A286" s="418"/>
      <c r="B286" s="84"/>
      <c r="C286" s="84"/>
      <c r="D286" s="11"/>
      <c r="E286" s="11"/>
      <c r="F286" s="11"/>
      <c r="G286" s="11"/>
      <c r="H286" s="11">
        <f t="shared" si="16"/>
        <v>0</v>
      </c>
      <c r="I286" s="11">
        <f t="shared" si="17"/>
        <v>0</v>
      </c>
    </row>
    <row r="287" spans="1:9" ht="93.75" hidden="1">
      <c r="A287" s="417" t="s">
        <v>263</v>
      </c>
      <c r="B287" s="84" t="s">
        <v>309</v>
      </c>
      <c r="C287" s="84" t="s">
        <v>73</v>
      </c>
      <c r="D287" s="11">
        <v>2200</v>
      </c>
      <c r="E287" s="11"/>
      <c r="F287" s="11"/>
      <c r="G287" s="8"/>
      <c r="H287" s="8">
        <f t="shared" si="16"/>
        <v>0</v>
      </c>
      <c r="I287" s="8">
        <f t="shared" si="17"/>
        <v>0</v>
      </c>
    </row>
    <row r="288" spans="1:9" hidden="1">
      <c r="A288" s="417"/>
      <c r="B288" s="84"/>
      <c r="C288" s="84"/>
      <c r="D288" s="11"/>
      <c r="E288" s="11"/>
      <c r="F288" s="11"/>
      <c r="G288" s="11"/>
      <c r="H288" s="11">
        <f t="shared" si="16"/>
        <v>0</v>
      </c>
      <c r="I288" s="11">
        <f t="shared" si="17"/>
        <v>0</v>
      </c>
    </row>
    <row r="289" spans="1:9" ht="72" hidden="1">
      <c r="A289" s="417" t="s">
        <v>356</v>
      </c>
      <c r="B289" s="85" t="s">
        <v>333</v>
      </c>
      <c r="C289" s="84" t="s">
        <v>73</v>
      </c>
      <c r="D289" s="11">
        <v>900</v>
      </c>
      <c r="E289" s="11"/>
      <c r="F289" s="11"/>
      <c r="G289" s="8"/>
      <c r="H289" s="8">
        <f t="shared" si="16"/>
        <v>0</v>
      </c>
      <c r="I289" s="8">
        <f t="shared" si="17"/>
        <v>0</v>
      </c>
    </row>
    <row r="290" spans="1:9" hidden="1">
      <c r="A290" s="417"/>
      <c r="B290" s="84"/>
      <c r="C290" s="84"/>
      <c r="D290" s="11"/>
      <c r="E290" s="11"/>
      <c r="F290" s="11"/>
      <c r="G290" s="11"/>
      <c r="H290" s="11">
        <f t="shared" si="16"/>
        <v>0</v>
      </c>
      <c r="I290" s="11">
        <f t="shared" si="17"/>
        <v>0</v>
      </c>
    </row>
    <row r="291" spans="1:9" ht="56.25" hidden="1">
      <c r="A291" s="417" t="s">
        <v>357</v>
      </c>
      <c r="B291" s="84" t="s">
        <v>335</v>
      </c>
      <c r="C291" s="84" t="s">
        <v>269</v>
      </c>
      <c r="D291" s="11">
        <v>14000</v>
      </c>
      <c r="E291" s="11"/>
      <c r="F291" s="11"/>
      <c r="G291" s="8"/>
      <c r="H291" s="8">
        <f t="shared" si="16"/>
        <v>0</v>
      </c>
      <c r="I291" s="8">
        <f t="shared" si="17"/>
        <v>0</v>
      </c>
    </row>
    <row r="292" spans="1:9" hidden="1">
      <c r="A292" s="418"/>
      <c r="B292" s="84"/>
      <c r="C292" s="84"/>
      <c r="D292" s="11"/>
      <c r="E292" s="11"/>
      <c r="F292" s="11"/>
      <c r="G292" s="11"/>
      <c r="H292" s="11">
        <f t="shared" si="16"/>
        <v>0</v>
      </c>
      <c r="I292" s="11">
        <f t="shared" si="17"/>
        <v>0</v>
      </c>
    </row>
    <row r="293" spans="1:9" ht="90" hidden="1">
      <c r="A293" s="417" t="s">
        <v>358</v>
      </c>
      <c r="B293" s="419" t="s">
        <v>313</v>
      </c>
      <c r="C293" s="84" t="s">
        <v>269</v>
      </c>
      <c r="D293" s="11">
        <v>20000</v>
      </c>
      <c r="E293" s="11"/>
      <c r="F293" s="11"/>
      <c r="G293" s="8"/>
      <c r="H293" s="8">
        <f t="shared" si="16"/>
        <v>0</v>
      </c>
      <c r="I293" s="8">
        <f t="shared" si="17"/>
        <v>0</v>
      </c>
    </row>
    <row r="294" spans="1:9" hidden="1">
      <c r="A294" s="418"/>
      <c r="B294" s="84"/>
      <c r="C294" s="84"/>
      <c r="D294" s="11"/>
      <c r="E294" s="11"/>
      <c r="F294" s="11"/>
      <c r="G294" s="11"/>
      <c r="H294" s="11">
        <f t="shared" si="16"/>
        <v>0</v>
      </c>
      <c r="I294" s="11">
        <f t="shared" si="17"/>
        <v>0</v>
      </c>
    </row>
    <row r="295" spans="1:9" ht="75" hidden="1">
      <c r="A295" s="417" t="s">
        <v>359</v>
      </c>
      <c r="B295" s="84" t="s">
        <v>388</v>
      </c>
      <c r="C295" s="84" t="s">
        <v>269</v>
      </c>
      <c r="D295" s="11">
        <v>3200</v>
      </c>
      <c r="E295" s="11"/>
      <c r="F295" s="11"/>
      <c r="G295" s="8"/>
      <c r="H295" s="8">
        <f t="shared" si="16"/>
        <v>0</v>
      </c>
      <c r="I295" s="8">
        <f t="shared" si="17"/>
        <v>0</v>
      </c>
    </row>
    <row r="296" spans="1:9" hidden="1">
      <c r="A296" s="418"/>
      <c r="B296" s="84"/>
      <c r="C296" s="84"/>
      <c r="D296" s="11"/>
      <c r="E296" s="11"/>
      <c r="F296" s="11"/>
      <c r="G296" s="11"/>
      <c r="H296" s="11">
        <f t="shared" si="16"/>
        <v>0</v>
      </c>
      <c r="I296" s="11">
        <f t="shared" si="17"/>
        <v>0</v>
      </c>
    </row>
    <row r="297" spans="1:9" ht="131.25" hidden="1">
      <c r="A297" s="417" t="s">
        <v>360</v>
      </c>
      <c r="B297" s="84" t="s">
        <v>271</v>
      </c>
      <c r="C297" s="84" t="s">
        <v>130</v>
      </c>
      <c r="D297" s="11">
        <v>50000</v>
      </c>
      <c r="E297" s="11"/>
      <c r="F297" s="11"/>
      <c r="G297" s="8"/>
      <c r="H297" s="8">
        <f t="shared" si="16"/>
        <v>0</v>
      </c>
      <c r="I297" s="8">
        <f t="shared" si="17"/>
        <v>0</v>
      </c>
    </row>
    <row r="298" spans="1:9" hidden="1">
      <c r="A298" s="416"/>
      <c r="B298" s="84"/>
      <c r="C298" s="84"/>
      <c r="D298" s="11"/>
      <c r="E298" s="11"/>
      <c r="F298" s="11"/>
      <c r="G298" s="11"/>
      <c r="H298" s="11">
        <f t="shared" si="16"/>
        <v>0</v>
      </c>
      <c r="I298" s="11">
        <f t="shared" si="17"/>
        <v>0</v>
      </c>
    </row>
    <row r="299" spans="1:9" ht="131.25" hidden="1">
      <c r="A299" s="417" t="s">
        <v>691</v>
      </c>
      <c r="B299" s="84" t="s">
        <v>310</v>
      </c>
      <c r="C299" s="84" t="s">
        <v>269</v>
      </c>
      <c r="D299" s="11">
        <v>2800</v>
      </c>
      <c r="E299" s="11"/>
      <c r="F299" s="11"/>
      <c r="G299" s="8"/>
      <c r="H299" s="8">
        <f t="shared" si="16"/>
        <v>0</v>
      </c>
      <c r="I299" s="8">
        <f t="shared" si="17"/>
        <v>0</v>
      </c>
    </row>
    <row r="300" spans="1:9" hidden="1">
      <c r="A300" s="420"/>
      <c r="B300" s="84"/>
      <c r="C300" s="84"/>
      <c r="D300" s="11"/>
      <c r="E300" s="11"/>
      <c r="F300" s="11"/>
      <c r="G300" s="11"/>
      <c r="H300" s="11">
        <f t="shared" si="16"/>
        <v>0</v>
      </c>
      <c r="I300" s="11">
        <f t="shared" si="17"/>
        <v>0</v>
      </c>
    </row>
    <row r="301" spans="1:9" ht="37.5" hidden="1">
      <c r="A301" s="417" t="s">
        <v>361</v>
      </c>
      <c r="B301" s="84" t="s">
        <v>311</v>
      </c>
      <c r="C301" s="84" t="s">
        <v>269</v>
      </c>
      <c r="D301" s="11">
        <v>600</v>
      </c>
      <c r="E301" s="11"/>
      <c r="F301" s="11"/>
      <c r="G301" s="8"/>
      <c r="H301" s="8">
        <f t="shared" si="16"/>
        <v>0</v>
      </c>
      <c r="I301" s="8">
        <f t="shared" si="17"/>
        <v>0</v>
      </c>
    </row>
    <row r="302" spans="1:9" hidden="1">
      <c r="A302" s="420"/>
      <c r="B302" s="84"/>
      <c r="C302" s="84"/>
      <c r="D302" s="11"/>
      <c r="E302" s="11"/>
      <c r="F302" s="11"/>
      <c r="G302" s="11"/>
      <c r="H302" s="11">
        <f t="shared" si="16"/>
        <v>0</v>
      </c>
      <c r="I302" s="11">
        <f t="shared" si="17"/>
        <v>0</v>
      </c>
    </row>
    <row r="303" spans="1:9" ht="37.5" hidden="1">
      <c r="A303" s="417" t="s">
        <v>362</v>
      </c>
      <c r="B303" s="84" t="s">
        <v>272</v>
      </c>
      <c r="C303" s="84" t="s">
        <v>73</v>
      </c>
      <c r="D303" s="11">
        <v>700</v>
      </c>
      <c r="E303" s="11"/>
      <c r="F303" s="11"/>
      <c r="G303" s="8"/>
      <c r="H303" s="8">
        <f t="shared" si="16"/>
        <v>0</v>
      </c>
      <c r="I303" s="8">
        <f t="shared" si="17"/>
        <v>0</v>
      </c>
    </row>
    <row r="304" spans="1:9" hidden="1">
      <c r="A304" s="420"/>
      <c r="B304" s="84"/>
      <c r="C304" s="84"/>
      <c r="D304" s="11"/>
      <c r="E304" s="11"/>
      <c r="F304" s="11"/>
      <c r="G304" s="11"/>
      <c r="H304" s="11">
        <f t="shared" si="16"/>
        <v>0</v>
      </c>
      <c r="I304" s="11">
        <f t="shared" si="17"/>
        <v>0</v>
      </c>
    </row>
    <row r="305" spans="1:9" hidden="1">
      <c r="A305" s="417" t="s">
        <v>363</v>
      </c>
      <c r="B305" s="84" t="s">
        <v>312</v>
      </c>
      <c r="C305" s="84" t="s">
        <v>73</v>
      </c>
      <c r="D305" s="11">
        <v>550</v>
      </c>
      <c r="E305" s="11"/>
      <c r="F305" s="11"/>
      <c r="G305" s="8"/>
      <c r="H305" s="8">
        <f t="shared" si="16"/>
        <v>0</v>
      </c>
      <c r="I305" s="8">
        <f t="shared" si="17"/>
        <v>0</v>
      </c>
    </row>
    <row r="306" spans="1:9" s="335" customFormat="1" hidden="1">
      <c r="A306" s="420"/>
      <c r="B306" s="84"/>
      <c r="C306" s="84"/>
      <c r="D306" s="11"/>
      <c r="E306" s="11"/>
      <c r="F306" s="11"/>
      <c r="G306" s="11"/>
      <c r="H306" s="11">
        <f t="shared" si="16"/>
        <v>0</v>
      </c>
      <c r="I306" s="11">
        <f t="shared" si="17"/>
        <v>0</v>
      </c>
    </row>
    <row r="307" spans="1:9" s="335" customFormat="1" ht="112.5" hidden="1">
      <c r="A307" s="417" t="s">
        <v>364</v>
      </c>
      <c r="B307" s="84" t="s">
        <v>320</v>
      </c>
      <c r="C307" s="84" t="s">
        <v>73</v>
      </c>
      <c r="D307" s="11">
        <v>2700</v>
      </c>
      <c r="E307" s="11"/>
      <c r="F307" s="11"/>
      <c r="G307" s="8"/>
      <c r="H307" s="8">
        <f t="shared" si="16"/>
        <v>0</v>
      </c>
      <c r="I307" s="8">
        <f t="shared" si="17"/>
        <v>0</v>
      </c>
    </row>
    <row r="308" spans="1:9" s="335" customFormat="1" hidden="1">
      <c r="A308" s="417"/>
      <c r="B308" s="84"/>
      <c r="C308" s="84"/>
      <c r="D308" s="11"/>
      <c r="E308" s="11"/>
      <c r="F308" s="11"/>
      <c r="G308" s="11"/>
      <c r="H308" s="11">
        <f t="shared" si="16"/>
        <v>0</v>
      </c>
      <c r="I308" s="11">
        <f t="shared" si="17"/>
        <v>0</v>
      </c>
    </row>
    <row r="309" spans="1:9" s="335" customFormat="1" hidden="1">
      <c r="A309" s="421"/>
      <c r="B309" s="73" t="s">
        <v>332</v>
      </c>
      <c r="C309" s="74"/>
      <c r="D309" s="76"/>
      <c r="E309" s="76"/>
      <c r="F309" s="76"/>
      <c r="G309" s="76"/>
      <c r="H309" s="76">
        <f t="shared" si="16"/>
        <v>0</v>
      </c>
      <c r="I309" s="76">
        <f t="shared" si="17"/>
        <v>0</v>
      </c>
    </row>
    <row r="310" spans="1:9" s="335" customFormat="1" hidden="1">
      <c r="A310" s="416"/>
      <c r="B310" s="84"/>
      <c r="C310" s="84"/>
      <c r="D310" s="11"/>
      <c r="E310" s="11"/>
      <c r="F310" s="11"/>
      <c r="G310" s="11"/>
      <c r="H310" s="11">
        <f t="shared" si="16"/>
        <v>0</v>
      </c>
      <c r="I310" s="11">
        <f t="shared" si="17"/>
        <v>0</v>
      </c>
    </row>
    <row r="311" spans="1:9" s="335" customFormat="1" hidden="1">
      <c r="A311" s="392">
        <v>13</v>
      </c>
      <c r="B311" s="49" t="s">
        <v>334</v>
      </c>
      <c r="C311" s="32"/>
      <c r="D311" s="11"/>
      <c r="E311" s="11"/>
      <c r="F311" s="11"/>
      <c r="G311" s="11"/>
      <c r="H311" s="11">
        <f t="shared" si="16"/>
        <v>0</v>
      </c>
      <c r="I311" s="11">
        <f t="shared" si="17"/>
        <v>0</v>
      </c>
    </row>
    <row r="312" spans="1:9" s="335" customFormat="1" ht="206.25" hidden="1">
      <c r="A312" s="422">
        <v>13.1</v>
      </c>
      <c r="B312" s="78" t="s">
        <v>254</v>
      </c>
      <c r="C312" s="77"/>
      <c r="D312" s="11"/>
      <c r="E312" s="11"/>
      <c r="F312" s="11"/>
      <c r="G312" s="11"/>
      <c r="H312" s="11">
        <f t="shared" si="16"/>
        <v>0</v>
      </c>
      <c r="I312" s="11">
        <f t="shared" si="17"/>
        <v>0</v>
      </c>
    </row>
    <row r="313" spans="1:9" s="335" customFormat="1" ht="112.5" hidden="1">
      <c r="A313" s="413"/>
      <c r="B313" s="78" t="s">
        <v>255</v>
      </c>
      <c r="C313" s="77"/>
      <c r="D313" s="11"/>
      <c r="E313" s="11"/>
      <c r="F313" s="11"/>
      <c r="G313" s="11"/>
      <c r="H313" s="11">
        <f t="shared" si="16"/>
        <v>0</v>
      </c>
      <c r="I313" s="11">
        <f t="shared" si="17"/>
        <v>0</v>
      </c>
    </row>
    <row r="314" spans="1:9" s="335" customFormat="1" ht="112.5" hidden="1">
      <c r="A314" s="413"/>
      <c r="B314" s="78" t="s">
        <v>256</v>
      </c>
      <c r="C314" s="77"/>
      <c r="D314" s="11"/>
      <c r="E314" s="11"/>
      <c r="F314" s="11"/>
      <c r="G314" s="11"/>
      <c r="H314" s="11">
        <f t="shared" si="16"/>
        <v>0</v>
      </c>
      <c r="I314" s="11">
        <f t="shared" si="17"/>
        <v>0</v>
      </c>
    </row>
    <row r="315" spans="1:9" s="335" customFormat="1" ht="243.75" hidden="1">
      <c r="A315" s="413"/>
      <c r="B315" s="78" t="s">
        <v>305</v>
      </c>
      <c r="C315" s="77"/>
      <c r="D315" s="11"/>
      <c r="E315" s="11"/>
      <c r="F315" s="11"/>
      <c r="G315" s="11"/>
      <c r="H315" s="11">
        <f t="shared" si="16"/>
        <v>0</v>
      </c>
      <c r="I315" s="11">
        <f t="shared" si="17"/>
        <v>0</v>
      </c>
    </row>
    <row r="316" spans="1:9" s="335" customFormat="1" ht="93.75" hidden="1">
      <c r="A316" s="413"/>
      <c r="B316" s="78" t="s">
        <v>257</v>
      </c>
      <c r="C316" s="77"/>
      <c r="D316" s="11"/>
      <c r="E316" s="11"/>
      <c r="F316" s="11"/>
      <c r="G316" s="11"/>
      <c r="H316" s="11">
        <f t="shared" si="16"/>
        <v>0</v>
      </c>
      <c r="I316" s="11">
        <f t="shared" si="17"/>
        <v>0</v>
      </c>
    </row>
    <row r="317" spans="1:9" s="335" customFormat="1" ht="225" hidden="1">
      <c r="A317" s="413"/>
      <c r="B317" s="78" t="s">
        <v>303</v>
      </c>
      <c r="C317" s="77"/>
      <c r="D317" s="11"/>
      <c r="E317" s="11"/>
      <c r="F317" s="11"/>
      <c r="G317" s="11"/>
      <c r="H317" s="11">
        <f t="shared" ref="H317:H376" si="18">SUM(E317:G317)</f>
        <v>0</v>
      </c>
      <c r="I317" s="11">
        <f t="shared" si="17"/>
        <v>0</v>
      </c>
    </row>
    <row r="318" spans="1:9" s="335" customFormat="1" ht="93.75" hidden="1">
      <c r="A318" s="413"/>
      <c r="B318" s="78" t="s">
        <v>304</v>
      </c>
      <c r="C318" s="77"/>
      <c r="D318" s="11"/>
      <c r="E318" s="11"/>
      <c r="F318" s="11"/>
      <c r="G318" s="11"/>
      <c r="H318" s="11">
        <f t="shared" si="18"/>
        <v>0</v>
      </c>
      <c r="I318" s="11">
        <f t="shared" si="17"/>
        <v>0</v>
      </c>
    </row>
    <row r="319" spans="1:9" s="335" customFormat="1" ht="37.5" hidden="1">
      <c r="A319" s="415" t="s">
        <v>276</v>
      </c>
      <c r="B319" s="78" t="s">
        <v>370</v>
      </c>
      <c r="C319" s="77" t="s">
        <v>0</v>
      </c>
      <c r="D319" s="11">
        <v>5100</v>
      </c>
      <c r="E319" s="11"/>
      <c r="F319" s="11"/>
      <c r="G319" s="8"/>
      <c r="H319" s="8">
        <f t="shared" si="18"/>
        <v>0</v>
      </c>
      <c r="I319" s="8">
        <f t="shared" si="17"/>
        <v>0</v>
      </c>
    </row>
    <row r="320" spans="1:9" s="335" customFormat="1" ht="75" hidden="1">
      <c r="A320" s="415" t="s">
        <v>336</v>
      </c>
      <c r="B320" s="78" t="s">
        <v>307</v>
      </c>
      <c r="C320" s="77" t="s">
        <v>0</v>
      </c>
      <c r="D320" s="11">
        <v>2400</v>
      </c>
      <c r="E320" s="11"/>
      <c r="F320" s="11"/>
      <c r="G320" s="8"/>
      <c r="H320" s="8">
        <f t="shared" si="18"/>
        <v>0</v>
      </c>
      <c r="I320" s="8">
        <f t="shared" si="17"/>
        <v>0</v>
      </c>
    </row>
    <row r="321" spans="1:9" s="335" customFormat="1" hidden="1">
      <c r="A321" s="413"/>
      <c r="B321" s="78"/>
      <c r="C321" s="77"/>
      <c r="D321" s="11"/>
      <c r="E321" s="11"/>
      <c r="F321" s="11"/>
      <c r="G321" s="11"/>
      <c r="H321" s="11">
        <f t="shared" si="18"/>
        <v>0</v>
      </c>
      <c r="I321" s="11">
        <f t="shared" si="17"/>
        <v>0</v>
      </c>
    </row>
    <row r="322" spans="1:9" s="335" customFormat="1" ht="281.25" hidden="1">
      <c r="A322" s="415" t="s">
        <v>337</v>
      </c>
      <c r="B322" s="78" t="s">
        <v>306</v>
      </c>
      <c r="C322" s="77" t="s">
        <v>0</v>
      </c>
      <c r="D322" s="11">
        <v>7100</v>
      </c>
      <c r="E322" s="11"/>
      <c r="F322" s="11"/>
      <c r="G322" s="8"/>
      <c r="H322" s="8">
        <f t="shared" si="18"/>
        <v>0</v>
      </c>
      <c r="I322" s="8">
        <f t="shared" si="17"/>
        <v>0</v>
      </c>
    </row>
    <row r="323" spans="1:9" s="335" customFormat="1" hidden="1">
      <c r="A323" s="413"/>
      <c r="B323" s="78"/>
      <c r="C323" s="77"/>
      <c r="D323" s="11"/>
      <c r="E323" s="11"/>
      <c r="F323" s="11"/>
      <c r="G323" s="11"/>
      <c r="H323" s="11">
        <f t="shared" si="18"/>
        <v>0</v>
      </c>
      <c r="I323" s="11">
        <f t="shared" si="17"/>
        <v>0</v>
      </c>
    </row>
    <row r="324" spans="1:9" s="335" customFormat="1" ht="56.25" hidden="1">
      <c r="A324" s="415" t="s">
        <v>338</v>
      </c>
      <c r="B324" s="78" t="s">
        <v>692</v>
      </c>
      <c r="C324" s="77" t="s">
        <v>0</v>
      </c>
      <c r="D324" s="11">
        <v>6000</v>
      </c>
      <c r="E324" s="11"/>
      <c r="F324" s="11"/>
      <c r="G324" s="8"/>
      <c r="H324" s="8">
        <f t="shared" si="18"/>
        <v>0</v>
      </c>
      <c r="I324" s="8">
        <f t="shared" si="17"/>
        <v>0</v>
      </c>
    </row>
    <row r="325" spans="1:9" s="335" customFormat="1" hidden="1">
      <c r="A325" s="413"/>
      <c r="B325" s="78"/>
      <c r="C325" s="77"/>
      <c r="D325" s="11"/>
      <c r="E325" s="11"/>
      <c r="F325" s="11"/>
      <c r="G325" s="11"/>
      <c r="H325" s="11">
        <f t="shared" si="18"/>
        <v>0</v>
      </c>
      <c r="I325" s="11">
        <f t="shared" si="17"/>
        <v>0</v>
      </c>
    </row>
    <row r="326" spans="1:9" s="335" customFormat="1" hidden="1">
      <c r="A326" s="415" t="s">
        <v>339</v>
      </c>
      <c r="B326" s="78" t="s">
        <v>693</v>
      </c>
      <c r="C326" s="77" t="s">
        <v>0</v>
      </c>
      <c r="D326" s="11">
        <v>450</v>
      </c>
      <c r="E326" s="11"/>
      <c r="F326" s="11"/>
      <c r="G326" s="8"/>
      <c r="H326" s="8">
        <f t="shared" si="18"/>
        <v>0</v>
      </c>
      <c r="I326" s="8">
        <f t="shared" si="17"/>
        <v>0</v>
      </c>
    </row>
    <row r="327" spans="1:9" s="335" customFormat="1" hidden="1">
      <c r="A327" s="413"/>
      <c r="B327" s="78"/>
      <c r="C327" s="77"/>
      <c r="D327" s="11"/>
      <c r="E327" s="11"/>
      <c r="F327" s="11"/>
      <c r="G327" s="11"/>
      <c r="H327" s="11">
        <f t="shared" si="18"/>
        <v>0</v>
      </c>
      <c r="I327" s="11">
        <f t="shared" si="17"/>
        <v>0</v>
      </c>
    </row>
    <row r="328" spans="1:9" s="335" customFormat="1" ht="168.75" hidden="1">
      <c r="A328" s="413">
        <v>13.2</v>
      </c>
      <c r="B328" s="78" t="s">
        <v>261</v>
      </c>
      <c r="C328" s="77"/>
      <c r="D328" s="11"/>
      <c r="E328" s="11"/>
      <c r="F328" s="11"/>
      <c r="G328" s="11"/>
      <c r="H328" s="11">
        <f t="shared" si="18"/>
        <v>0</v>
      </c>
      <c r="I328" s="11">
        <f t="shared" si="17"/>
        <v>0</v>
      </c>
    </row>
    <row r="329" spans="1:9" s="335" customFormat="1" hidden="1">
      <c r="A329" s="413"/>
      <c r="B329" s="78"/>
      <c r="C329" s="86"/>
      <c r="D329" s="51"/>
      <c r="E329" s="51"/>
      <c r="F329" s="51"/>
      <c r="G329" s="51"/>
      <c r="H329" s="51">
        <f t="shared" si="18"/>
        <v>0</v>
      </c>
      <c r="I329" s="51">
        <f t="shared" si="17"/>
        <v>0</v>
      </c>
    </row>
    <row r="330" spans="1:9" s="335" customFormat="1" hidden="1">
      <c r="A330" s="415" t="s">
        <v>279</v>
      </c>
      <c r="B330" s="78" t="s">
        <v>380</v>
      </c>
      <c r="C330" s="77" t="s">
        <v>0</v>
      </c>
      <c r="D330" s="11">
        <v>12000</v>
      </c>
      <c r="E330" s="11"/>
      <c r="F330" s="11"/>
      <c r="G330" s="8"/>
      <c r="H330" s="8">
        <f t="shared" si="18"/>
        <v>0</v>
      </c>
      <c r="I330" s="8">
        <f t="shared" si="17"/>
        <v>0</v>
      </c>
    </row>
    <row r="331" spans="1:9" s="335" customFormat="1" hidden="1">
      <c r="A331" s="413"/>
      <c r="B331" s="78"/>
      <c r="C331" s="77"/>
      <c r="D331" s="11"/>
      <c r="E331" s="11"/>
      <c r="F331" s="11"/>
      <c r="G331" s="11"/>
      <c r="H331" s="11">
        <f t="shared" si="18"/>
        <v>0</v>
      </c>
      <c r="I331" s="11">
        <f t="shared" si="17"/>
        <v>0</v>
      </c>
    </row>
    <row r="332" spans="1:9" s="335" customFormat="1" hidden="1">
      <c r="A332" s="423">
        <v>13.3</v>
      </c>
      <c r="B332" s="79" t="s">
        <v>273</v>
      </c>
      <c r="C332" s="77"/>
      <c r="D332" s="11"/>
      <c r="E332" s="11"/>
      <c r="F332" s="11"/>
      <c r="G332" s="11"/>
      <c r="H332" s="11">
        <f t="shared" si="18"/>
        <v>0</v>
      </c>
      <c r="I332" s="11">
        <f t="shared" si="17"/>
        <v>0</v>
      </c>
    </row>
    <row r="333" spans="1:9" s="335" customFormat="1" hidden="1">
      <c r="A333" s="423"/>
      <c r="B333" s="79"/>
      <c r="C333" s="77"/>
      <c r="D333" s="11"/>
      <c r="E333" s="11"/>
      <c r="F333" s="11"/>
      <c r="G333" s="11"/>
      <c r="H333" s="11">
        <f t="shared" si="18"/>
        <v>0</v>
      </c>
      <c r="I333" s="11">
        <f t="shared" ref="I333:I376" si="19">ROUND(H333*D333,0)</f>
        <v>0</v>
      </c>
    </row>
    <row r="334" spans="1:9" s="335" customFormat="1" ht="356.25" hidden="1">
      <c r="A334" s="424" t="s">
        <v>281</v>
      </c>
      <c r="B334" s="425" t="s">
        <v>381</v>
      </c>
      <c r="C334" s="53" t="s">
        <v>0</v>
      </c>
      <c r="D334" s="11">
        <v>4000</v>
      </c>
      <c r="E334" s="11"/>
      <c r="F334" s="11"/>
      <c r="G334" s="8"/>
      <c r="H334" s="8">
        <f t="shared" si="18"/>
        <v>0</v>
      </c>
      <c r="I334" s="8">
        <f t="shared" si="19"/>
        <v>0</v>
      </c>
    </row>
    <row r="335" spans="1:9" s="335" customFormat="1" hidden="1">
      <c r="A335" s="424" t="s">
        <v>382</v>
      </c>
      <c r="B335" s="61" t="s">
        <v>383</v>
      </c>
      <c r="C335" s="53" t="s">
        <v>384</v>
      </c>
      <c r="D335" s="11">
        <v>1750</v>
      </c>
      <c r="E335" s="11"/>
      <c r="F335" s="11"/>
      <c r="G335" s="8"/>
      <c r="H335" s="8">
        <f t="shared" si="18"/>
        <v>0</v>
      </c>
      <c r="I335" s="8">
        <f t="shared" si="19"/>
        <v>0</v>
      </c>
    </row>
    <row r="336" spans="1:9" s="335" customFormat="1" hidden="1">
      <c r="A336" s="424" t="s">
        <v>385</v>
      </c>
      <c r="B336" s="61" t="s">
        <v>386</v>
      </c>
      <c r="C336" s="53" t="s">
        <v>384</v>
      </c>
      <c r="D336" s="11">
        <v>3200</v>
      </c>
      <c r="E336" s="11"/>
      <c r="F336" s="11"/>
      <c r="G336" s="8"/>
      <c r="H336" s="8">
        <f t="shared" si="18"/>
        <v>0</v>
      </c>
      <c r="I336" s="8">
        <f t="shared" si="19"/>
        <v>0</v>
      </c>
    </row>
    <row r="337" spans="1:9" s="335" customFormat="1" hidden="1">
      <c r="A337" s="423"/>
      <c r="B337" s="78"/>
      <c r="C337" s="77"/>
      <c r="D337" s="11"/>
      <c r="E337" s="11"/>
      <c r="F337" s="11"/>
      <c r="G337" s="11"/>
      <c r="H337" s="11">
        <f t="shared" si="18"/>
        <v>0</v>
      </c>
      <c r="I337" s="11">
        <f t="shared" si="19"/>
        <v>0</v>
      </c>
    </row>
    <row r="338" spans="1:9" s="335" customFormat="1" hidden="1">
      <c r="A338" s="421"/>
      <c r="B338" s="73" t="s">
        <v>290</v>
      </c>
      <c r="C338" s="74"/>
      <c r="D338" s="76"/>
      <c r="E338" s="76"/>
      <c r="F338" s="76"/>
      <c r="G338" s="76"/>
      <c r="H338" s="76">
        <f t="shared" si="18"/>
        <v>0</v>
      </c>
      <c r="I338" s="76">
        <f t="shared" si="19"/>
        <v>0</v>
      </c>
    </row>
    <row r="339" spans="1:9" s="335" customFormat="1" hidden="1">
      <c r="A339" s="426"/>
      <c r="B339" s="48"/>
      <c r="C339" s="48"/>
      <c r="D339" s="11"/>
      <c r="E339" s="11"/>
      <c r="F339" s="11"/>
      <c r="G339" s="11"/>
      <c r="H339" s="11">
        <f t="shared" si="18"/>
        <v>0</v>
      </c>
      <c r="I339" s="11">
        <f t="shared" si="19"/>
        <v>0</v>
      </c>
    </row>
    <row r="340" spans="1:9" s="335" customFormat="1" hidden="1">
      <c r="A340" s="392">
        <v>14</v>
      </c>
      <c r="B340" s="50" t="s">
        <v>340</v>
      </c>
      <c r="C340" s="48"/>
      <c r="D340" s="11"/>
      <c r="E340" s="11"/>
      <c r="F340" s="11"/>
      <c r="G340" s="11"/>
      <c r="H340" s="11">
        <f t="shared" si="18"/>
        <v>0</v>
      </c>
      <c r="I340" s="11">
        <f t="shared" si="19"/>
        <v>0</v>
      </c>
    </row>
    <row r="341" spans="1:9" s="335" customFormat="1" ht="37.5" hidden="1">
      <c r="A341" s="396">
        <v>14.1</v>
      </c>
      <c r="B341" s="50" t="s">
        <v>274</v>
      </c>
      <c r="C341" s="48"/>
      <c r="D341" s="51"/>
      <c r="E341" s="51"/>
      <c r="F341" s="51"/>
      <c r="G341" s="51"/>
      <c r="H341" s="51">
        <f t="shared" si="18"/>
        <v>0</v>
      </c>
      <c r="I341" s="51">
        <f t="shared" si="19"/>
        <v>0</v>
      </c>
    </row>
    <row r="342" spans="1:9" s="335" customFormat="1" ht="300" hidden="1">
      <c r="A342" s="396"/>
      <c r="B342" s="48" t="s">
        <v>275</v>
      </c>
      <c r="C342" s="87"/>
      <c r="D342" s="11"/>
      <c r="E342" s="11"/>
      <c r="F342" s="11"/>
      <c r="G342" s="11"/>
      <c r="H342" s="11">
        <f t="shared" si="18"/>
        <v>0</v>
      </c>
      <c r="I342" s="11">
        <f t="shared" si="19"/>
        <v>0</v>
      </c>
    </row>
    <row r="343" spans="1:9" s="335" customFormat="1" hidden="1">
      <c r="A343" s="427" t="s">
        <v>341</v>
      </c>
      <c r="B343" s="48" t="s">
        <v>277</v>
      </c>
      <c r="C343" s="48" t="s">
        <v>2</v>
      </c>
      <c r="D343" s="11">
        <v>96</v>
      </c>
      <c r="E343" s="11"/>
      <c r="F343" s="11"/>
      <c r="G343" s="8"/>
      <c r="H343" s="8">
        <f t="shared" si="18"/>
        <v>0</v>
      </c>
      <c r="I343" s="8">
        <f t="shared" si="19"/>
        <v>0</v>
      </c>
    </row>
    <row r="344" spans="1:9" s="335" customFormat="1" hidden="1">
      <c r="A344" s="426"/>
      <c r="B344" s="48"/>
      <c r="C344" s="48"/>
      <c r="D344" s="11"/>
      <c r="E344" s="11"/>
      <c r="F344" s="11"/>
      <c r="G344" s="11"/>
      <c r="H344" s="11">
        <f t="shared" si="18"/>
        <v>0</v>
      </c>
      <c r="I344" s="11">
        <f t="shared" si="19"/>
        <v>0</v>
      </c>
    </row>
    <row r="345" spans="1:9" s="335" customFormat="1" ht="37.5" hidden="1">
      <c r="A345" s="427" t="s">
        <v>342</v>
      </c>
      <c r="B345" s="48" t="s">
        <v>321</v>
      </c>
      <c r="C345" s="48" t="s">
        <v>3</v>
      </c>
      <c r="D345" s="11">
        <v>94</v>
      </c>
      <c r="E345" s="11"/>
      <c r="F345" s="11"/>
      <c r="G345" s="8"/>
      <c r="H345" s="8">
        <f t="shared" si="18"/>
        <v>0</v>
      </c>
      <c r="I345" s="8">
        <f t="shared" si="19"/>
        <v>0</v>
      </c>
    </row>
    <row r="346" spans="1:9" s="335" customFormat="1" hidden="1">
      <c r="A346" s="426"/>
      <c r="B346" s="48"/>
      <c r="C346" s="48"/>
      <c r="D346" s="11"/>
      <c r="E346" s="11"/>
      <c r="F346" s="11"/>
      <c r="G346" s="11"/>
      <c r="H346" s="11">
        <f t="shared" si="18"/>
        <v>0</v>
      </c>
      <c r="I346" s="11">
        <f t="shared" si="19"/>
        <v>0</v>
      </c>
    </row>
    <row r="347" spans="1:9" s="335" customFormat="1" hidden="1">
      <c r="A347" s="428">
        <v>14.2</v>
      </c>
      <c r="B347" s="52" t="s">
        <v>278</v>
      </c>
      <c r="C347" s="53"/>
      <c r="D347" s="11"/>
      <c r="E347" s="11"/>
      <c r="F347" s="11"/>
      <c r="G347" s="11"/>
      <c r="H347" s="11">
        <f t="shared" si="18"/>
        <v>0</v>
      </c>
      <c r="I347" s="11">
        <f t="shared" si="19"/>
        <v>0</v>
      </c>
    </row>
    <row r="348" spans="1:9" s="335" customFormat="1" hidden="1">
      <c r="A348" s="429"/>
      <c r="B348" s="55"/>
      <c r="C348" s="57"/>
      <c r="D348" s="11"/>
      <c r="E348" s="11"/>
      <c r="F348" s="11"/>
      <c r="G348" s="11"/>
      <c r="H348" s="11">
        <f t="shared" si="18"/>
        <v>0</v>
      </c>
      <c r="I348" s="11">
        <f t="shared" si="19"/>
        <v>0</v>
      </c>
    </row>
    <row r="349" spans="1:9" s="335" customFormat="1" ht="131.25" hidden="1">
      <c r="A349" s="430" t="s">
        <v>343</v>
      </c>
      <c r="B349" s="55" t="s">
        <v>371</v>
      </c>
      <c r="C349" s="53" t="s">
        <v>269</v>
      </c>
      <c r="D349" s="11">
        <v>500</v>
      </c>
      <c r="E349" s="11"/>
      <c r="F349" s="11"/>
      <c r="G349" s="8"/>
      <c r="H349" s="8">
        <f t="shared" si="18"/>
        <v>0</v>
      </c>
      <c r="I349" s="8">
        <f t="shared" si="19"/>
        <v>0</v>
      </c>
    </row>
    <row r="350" spans="1:9" s="335" customFormat="1" hidden="1">
      <c r="A350" s="426"/>
      <c r="B350" s="48"/>
      <c r="C350" s="48"/>
      <c r="D350" s="11"/>
      <c r="E350" s="11"/>
      <c r="F350" s="11"/>
      <c r="G350" s="11"/>
      <c r="H350" s="11">
        <f t="shared" si="18"/>
        <v>0</v>
      </c>
      <c r="I350" s="11">
        <f t="shared" si="19"/>
        <v>0</v>
      </c>
    </row>
    <row r="351" spans="1:9" s="335" customFormat="1" hidden="1">
      <c r="A351" s="396">
        <v>14.3</v>
      </c>
      <c r="B351" s="50" t="s">
        <v>280</v>
      </c>
      <c r="C351" s="48"/>
      <c r="D351" s="11"/>
      <c r="E351" s="11"/>
      <c r="F351" s="11"/>
      <c r="G351" s="11"/>
      <c r="H351" s="11">
        <f t="shared" si="18"/>
        <v>0</v>
      </c>
      <c r="I351" s="11">
        <f t="shared" si="19"/>
        <v>0</v>
      </c>
    </row>
    <row r="352" spans="1:9" s="335" customFormat="1" hidden="1">
      <c r="A352" s="426"/>
      <c r="B352" s="48"/>
      <c r="C352" s="48"/>
      <c r="D352" s="11"/>
      <c r="E352" s="11"/>
      <c r="F352" s="11"/>
      <c r="G352" s="11"/>
      <c r="H352" s="11">
        <f t="shared" si="18"/>
        <v>0</v>
      </c>
      <c r="I352" s="11">
        <f t="shared" si="19"/>
        <v>0</v>
      </c>
    </row>
    <row r="353" spans="1:9" s="335" customFormat="1" ht="409.5" hidden="1">
      <c r="A353" s="427" t="s">
        <v>344</v>
      </c>
      <c r="B353" s="48" t="s">
        <v>282</v>
      </c>
      <c r="C353" s="48"/>
      <c r="D353" s="11"/>
      <c r="E353" s="11"/>
      <c r="F353" s="11"/>
      <c r="G353" s="11"/>
      <c r="H353" s="11">
        <f t="shared" si="18"/>
        <v>0</v>
      </c>
      <c r="I353" s="11">
        <f t="shared" si="19"/>
        <v>0</v>
      </c>
    </row>
    <row r="354" spans="1:9" s="335" customFormat="1" ht="318.75" hidden="1">
      <c r="A354" s="426"/>
      <c r="B354" s="48" t="s">
        <v>283</v>
      </c>
      <c r="C354" s="48" t="s">
        <v>173</v>
      </c>
      <c r="D354" s="11">
        <v>1040</v>
      </c>
      <c r="E354" s="11"/>
      <c r="F354" s="11"/>
      <c r="G354" s="8"/>
      <c r="H354" s="8">
        <f t="shared" si="18"/>
        <v>0</v>
      </c>
      <c r="I354" s="8">
        <f t="shared" si="19"/>
        <v>0</v>
      </c>
    </row>
    <row r="355" spans="1:9" s="335" customFormat="1" hidden="1">
      <c r="A355" s="426"/>
      <c r="B355" s="48"/>
      <c r="C355" s="48"/>
      <c r="D355" s="11"/>
      <c r="E355" s="11"/>
      <c r="F355" s="11"/>
      <c r="G355" s="11"/>
      <c r="H355" s="11">
        <f t="shared" si="18"/>
        <v>0</v>
      </c>
      <c r="I355" s="11">
        <f t="shared" si="19"/>
        <v>0</v>
      </c>
    </row>
    <row r="356" spans="1:9" s="335" customFormat="1" hidden="1">
      <c r="A356" s="396">
        <v>14.4</v>
      </c>
      <c r="B356" s="50" t="s">
        <v>284</v>
      </c>
      <c r="C356" s="48"/>
      <c r="D356" s="11"/>
      <c r="E356" s="11"/>
      <c r="F356" s="11"/>
      <c r="G356" s="11"/>
      <c r="H356" s="11">
        <f t="shared" si="18"/>
        <v>0</v>
      </c>
      <c r="I356" s="11">
        <f t="shared" si="19"/>
        <v>0</v>
      </c>
    </row>
    <row r="357" spans="1:9" s="335" customFormat="1" ht="375" hidden="1">
      <c r="A357" s="431"/>
      <c r="B357" s="88" t="s">
        <v>285</v>
      </c>
      <c r="C357" s="432" t="s">
        <v>0</v>
      </c>
      <c r="D357" s="11">
        <v>1850</v>
      </c>
      <c r="E357" s="11"/>
      <c r="F357" s="11"/>
      <c r="G357" s="8"/>
      <c r="H357" s="8">
        <f t="shared" si="18"/>
        <v>0</v>
      </c>
      <c r="I357" s="8">
        <f t="shared" si="19"/>
        <v>0</v>
      </c>
    </row>
    <row r="358" spans="1:9" s="335" customFormat="1" ht="409.5" hidden="1">
      <c r="A358" s="431"/>
      <c r="B358" s="88" t="s">
        <v>286</v>
      </c>
      <c r="C358" s="432"/>
      <c r="D358" s="11"/>
      <c r="E358" s="11"/>
      <c r="F358" s="11"/>
      <c r="G358" s="11"/>
      <c r="H358" s="11">
        <f t="shared" si="18"/>
        <v>0</v>
      </c>
      <c r="I358" s="11">
        <f t="shared" si="19"/>
        <v>0</v>
      </c>
    </row>
    <row r="359" spans="1:9" s="335" customFormat="1" ht="150" hidden="1">
      <c r="A359" s="396"/>
      <c r="B359" s="88" t="s">
        <v>287</v>
      </c>
      <c r="C359" s="48"/>
      <c r="D359" s="11"/>
      <c r="E359" s="11"/>
      <c r="F359" s="11"/>
      <c r="G359" s="11"/>
      <c r="H359" s="11">
        <f t="shared" si="18"/>
        <v>0</v>
      </c>
      <c r="I359" s="11">
        <f t="shared" si="19"/>
        <v>0</v>
      </c>
    </row>
    <row r="360" spans="1:9" s="335" customFormat="1" hidden="1">
      <c r="A360" s="396"/>
      <c r="B360" s="88"/>
      <c r="C360" s="48"/>
      <c r="D360" s="11"/>
      <c r="E360" s="11"/>
      <c r="F360" s="11"/>
      <c r="G360" s="11"/>
      <c r="H360" s="11">
        <f t="shared" si="18"/>
        <v>0</v>
      </c>
      <c r="I360" s="11">
        <f t="shared" si="19"/>
        <v>0</v>
      </c>
    </row>
    <row r="361" spans="1:9" s="335" customFormat="1" hidden="1">
      <c r="A361" s="396">
        <v>14.5</v>
      </c>
      <c r="B361" s="50" t="s">
        <v>288</v>
      </c>
      <c r="C361" s="77"/>
      <c r="D361" s="11"/>
      <c r="E361" s="11"/>
      <c r="F361" s="11"/>
      <c r="G361" s="11"/>
      <c r="H361" s="11">
        <f t="shared" si="18"/>
        <v>0</v>
      </c>
      <c r="I361" s="11">
        <f t="shared" si="19"/>
        <v>0</v>
      </c>
    </row>
    <row r="362" spans="1:9" s="335" customFormat="1" hidden="1">
      <c r="A362" s="426"/>
      <c r="B362" s="50"/>
      <c r="C362" s="77"/>
      <c r="D362" s="11"/>
      <c r="E362" s="11"/>
      <c r="F362" s="11"/>
      <c r="G362" s="11"/>
      <c r="H362" s="11">
        <f t="shared" si="18"/>
        <v>0</v>
      </c>
      <c r="I362" s="11">
        <f t="shared" si="19"/>
        <v>0</v>
      </c>
    </row>
    <row r="363" spans="1:9" s="335" customFormat="1" ht="93.75" hidden="1">
      <c r="A363" s="427" t="s">
        <v>345</v>
      </c>
      <c r="B363" s="48" t="s">
        <v>694</v>
      </c>
      <c r="C363" s="48" t="s">
        <v>173</v>
      </c>
      <c r="D363" s="11">
        <v>2500</v>
      </c>
      <c r="E363" s="11"/>
      <c r="F363" s="11"/>
      <c r="G363" s="8"/>
      <c r="H363" s="8">
        <f t="shared" si="18"/>
        <v>0</v>
      </c>
      <c r="I363" s="8">
        <f t="shared" si="19"/>
        <v>0</v>
      </c>
    </row>
    <row r="364" spans="1:9" s="335" customFormat="1" hidden="1">
      <c r="A364" s="433"/>
      <c r="B364" s="49"/>
      <c r="C364" s="77"/>
      <c r="D364" s="11"/>
      <c r="E364" s="11"/>
      <c r="F364" s="11"/>
      <c r="G364" s="11"/>
      <c r="H364" s="11">
        <f t="shared" si="18"/>
        <v>0</v>
      </c>
      <c r="I364" s="11">
        <f t="shared" si="19"/>
        <v>0</v>
      </c>
    </row>
    <row r="365" spans="1:9" s="335" customFormat="1" hidden="1">
      <c r="A365" s="396">
        <v>14.6</v>
      </c>
      <c r="B365" s="89" t="s">
        <v>314</v>
      </c>
      <c r="C365" s="77"/>
      <c r="D365" s="11"/>
      <c r="E365" s="11"/>
      <c r="F365" s="11"/>
      <c r="G365" s="11"/>
      <c r="H365" s="11">
        <f t="shared" si="18"/>
        <v>0</v>
      </c>
      <c r="I365" s="11">
        <f t="shared" si="19"/>
        <v>0</v>
      </c>
    </row>
    <row r="366" spans="1:9" s="335" customFormat="1" ht="112.5" hidden="1">
      <c r="A366" s="423"/>
      <c r="B366" s="90" t="s">
        <v>315</v>
      </c>
      <c r="C366" s="77"/>
      <c r="D366" s="11"/>
      <c r="E366" s="11"/>
      <c r="F366" s="11"/>
      <c r="G366" s="11"/>
      <c r="H366" s="11">
        <f t="shared" si="18"/>
        <v>0</v>
      </c>
      <c r="I366" s="11">
        <f t="shared" si="19"/>
        <v>0</v>
      </c>
    </row>
    <row r="367" spans="1:9" s="335" customFormat="1" hidden="1">
      <c r="A367" s="424" t="s">
        <v>346</v>
      </c>
      <c r="B367" s="90" t="s">
        <v>316</v>
      </c>
      <c r="C367" s="48" t="s">
        <v>173</v>
      </c>
      <c r="D367" s="434">
        <v>61500</v>
      </c>
      <c r="E367" s="434"/>
      <c r="F367" s="434"/>
      <c r="G367" s="8"/>
      <c r="H367" s="8">
        <f t="shared" si="18"/>
        <v>0</v>
      </c>
      <c r="I367" s="8">
        <f t="shared" si="19"/>
        <v>0</v>
      </c>
    </row>
    <row r="368" spans="1:9" s="335" customFormat="1" hidden="1">
      <c r="A368" s="424" t="s">
        <v>347</v>
      </c>
      <c r="B368" s="90" t="s">
        <v>317</v>
      </c>
      <c r="C368" s="48" t="s">
        <v>173</v>
      </c>
      <c r="D368" s="434">
        <v>14500</v>
      </c>
      <c r="E368" s="434"/>
      <c r="F368" s="434"/>
      <c r="G368" s="8"/>
      <c r="H368" s="8">
        <f t="shared" si="18"/>
        <v>0</v>
      </c>
      <c r="I368" s="8">
        <f t="shared" si="19"/>
        <v>0</v>
      </c>
    </row>
    <row r="369" spans="1:10" s="335" customFormat="1" ht="56.25" hidden="1">
      <c r="A369" s="424" t="s">
        <v>348</v>
      </c>
      <c r="B369" s="90" t="s">
        <v>318</v>
      </c>
      <c r="C369" s="48" t="s">
        <v>173</v>
      </c>
      <c r="D369" s="434">
        <v>29000</v>
      </c>
      <c r="E369" s="434"/>
      <c r="F369" s="434"/>
      <c r="G369" s="8"/>
      <c r="H369" s="8">
        <f t="shared" si="18"/>
        <v>0</v>
      </c>
      <c r="I369" s="8">
        <f t="shared" si="19"/>
        <v>0</v>
      </c>
    </row>
    <row r="370" spans="1:10" s="335" customFormat="1" ht="37.5" hidden="1">
      <c r="A370" s="433"/>
      <c r="B370" s="90" t="s">
        <v>319</v>
      </c>
      <c r="C370" s="77"/>
      <c r="D370" s="11"/>
      <c r="E370" s="11"/>
      <c r="F370" s="11"/>
      <c r="G370" s="11"/>
      <c r="H370" s="11">
        <f t="shared" si="18"/>
        <v>0</v>
      </c>
      <c r="I370" s="11">
        <f t="shared" si="19"/>
        <v>0</v>
      </c>
    </row>
    <row r="371" spans="1:10" s="335" customFormat="1" hidden="1">
      <c r="A371" s="426"/>
      <c r="B371" s="61"/>
      <c r="C371" s="48"/>
      <c r="D371" s="11"/>
      <c r="E371" s="11"/>
      <c r="F371" s="11"/>
      <c r="G371" s="11"/>
      <c r="H371" s="11">
        <f t="shared" si="18"/>
        <v>0</v>
      </c>
      <c r="I371" s="11">
        <f t="shared" si="19"/>
        <v>0</v>
      </c>
    </row>
    <row r="372" spans="1:10" s="335" customFormat="1" hidden="1">
      <c r="A372" s="411"/>
      <c r="B372" s="73" t="s">
        <v>350</v>
      </c>
      <c r="C372" s="74"/>
      <c r="D372" s="76"/>
      <c r="E372" s="76"/>
      <c r="F372" s="76"/>
      <c r="G372" s="76"/>
      <c r="H372" s="76">
        <f t="shared" si="18"/>
        <v>0</v>
      </c>
      <c r="I372" s="76">
        <f t="shared" si="19"/>
        <v>0</v>
      </c>
    </row>
    <row r="373" spans="1:10" s="335" customFormat="1" hidden="1">
      <c r="A373" s="413"/>
      <c r="B373" s="78"/>
      <c r="C373" s="78"/>
      <c r="D373" s="11"/>
      <c r="E373" s="11"/>
      <c r="F373" s="11"/>
      <c r="G373" s="11"/>
      <c r="H373" s="11">
        <f t="shared" si="18"/>
        <v>0</v>
      </c>
      <c r="I373" s="11">
        <f t="shared" si="19"/>
        <v>0</v>
      </c>
    </row>
    <row r="374" spans="1:10" s="335" customFormat="1" hidden="1">
      <c r="A374" s="435"/>
      <c r="B374" s="91" t="s">
        <v>349</v>
      </c>
      <c r="C374" s="92"/>
      <c r="D374" s="93"/>
      <c r="E374" s="93"/>
      <c r="F374" s="93"/>
      <c r="G374" s="93"/>
      <c r="H374" s="93">
        <f t="shared" si="18"/>
        <v>0</v>
      </c>
      <c r="I374" s="93">
        <f t="shared" si="19"/>
        <v>0</v>
      </c>
    </row>
    <row r="375" spans="1:10" s="335" customFormat="1" hidden="1">
      <c r="A375" s="413"/>
      <c r="B375" s="49"/>
      <c r="C375" s="78"/>
      <c r="D375" s="11"/>
      <c r="E375" s="11"/>
      <c r="F375" s="11"/>
      <c r="G375" s="11"/>
      <c r="H375" s="11">
        <f t="shared" si="18"/>
        <v>0</v>
      </c>
      <c r="I375" s="11">
        <f t="shared" si="19"/>
        <v>0</v>
      </c>
    </row>
    <row r="376" spans="1:10" s="335" customFormat="1" hidden="1">
      <c r="A376" s="436"/>
      <c r="B376" s="75" t="s">
        <v>291</v>
      </c>
      <c r="C376" s="94"/>
      <c r="D376" s="95"/>
      <c r="E376" s="110"/>
      <c r="F376" s="110"/>
      <c r="G376" s="110"/>
      <c r="H376" s="110">
        <f t="shared" si="18"/>
        <v>0</v>
      </c>
      <c r="I376" s="110">
        <f t="shared" si="19"/>
        <v>0</v>
      </c>
    </row>
    <row r="377" spans="1:10" s="450" customFormat="1" ht="39.950000000000003" customHeight="1">
      <c r="A377" s="445" t="s">
        <v>420</v>
      </c>
      <c r="B377" s="446"/>
      <c r="C377" s="447"/>
      <c r="D377" s="447"/>
      <c r="E377" s="447">
        <v>0</v>
      </c>
      <c r="F377" s="447">
        <v>0</v>
      </c>
      <c r="G377" s="447">
        <v>0</v>
      </c>
      <c r="H377" s="448"/>
      <c r="I377" s="449" t="e">
        <f t="shared" ref="I377" si="20">ROUND(SUM(I8:I376),0)</f>
        <v>#REF!</v>
      </c>
      <c r="J377" s="450" t="e">
        <f>SUBTOTAL(9,J6:J133)</f>
        <v>#REF!</v>
      </c>
    </row>
    <row r="378" spans="1:10" hidden="1">
      <c r="I378" s="453" t="e">
        <f>I377-SUMMARY!E10</f>
        <v>#REF!</v>
      </c>
    </row>
  </sheetData>
  <autoFilter ref="E6:G378">
    <filterColumn colId="1">
      <customFilters>
        <customFilter operator="notEqual" val=" "/>
      </customFilters>
    </filterColumn>
  </autoFilter>
  <mergeCells count="7">
    <mergeCell ref="A4:I4"/>
    <mergeCell ref="A5:A6"/>
    <mergeCell ref="B5:B6"/>
    <mergeCell ref="C5:C6"/>
    <mergeCell ref="D5:D6"/>
    <mergeCell ref="E5:G5"/>
    <mergeCell ref="I5:I6"/>
  </mergeCells>
  <conditionalFormatting sqref="A347:B349 A339:B340 B341 A275:A283 B310 B276:B281 B283:B288 A311 A269 A271 A272:B273 A256 B246:B250 A247:A249 A251 A253 A259 A236 A240:B244 A238:A239 A190:B190 A175 A176:B182 A186:B188 A9:B9 A155:B174 A191 C114:C124 A95:B95 A85:B85 A74:B74 A28:B28 A124:A133 B132 A138:B153 A261:B268 B290:B308">
    <cfRule type="cellIs" dxfId="31" priority="7" stopIfTrue="1" operator="equal">
      <formula>0</formula>
    </cfRule>
  </conditionalFormatting>
  <conditionalFormatting sqref="B365:B370 B175 D66:F69 D367:F369 D71:G71 E70:F70">
    <cfRule type="cellIs" dxfId="30" priority="6" stopIfTrue="1" operator="equal">
      <formula>0</formula>
    </cfRule>
  </conditionalFormatting>
  <conditionalFormatting sqref="D328:G328 D274:G274 D319:F321 D330:F331 G321 G331">
    <cfRule type="cellIs" dxfId="29" priority="5" stopIfTrue="1" operator="lessThanOrEqual">
      <formula>#REF!</formula>
    </cfRule>
  </conditionalFormatting>
  <conditionalFormatting sqref="H71">
    <cfRule type="cellIs" dxfId="28" priority="4" stopIfTrue="1" operator="equal">
      <formula>0</formula>
    </cfRule>
  </conditionalFormatting>
  <conditionalFormatting sqref="H328 H274 H321 H331">
    <cfRule type="cellIs" dxfId="27" priority="3" stopIfTrue="1" operator="lessThanOrEqual">
      <formula>#REF!</formula>
    </cfRule>
  </conditionalFormatting>
  <conditionalFormatting sqref="I71">
    <cfRule type="cellIs" dxfId="26" priority="2" stopIfTrue="1" operator="equal">
      <formula>0</formula>
    </cfRule>
  </conditionalFormatting>
  <conditionalFormatting sqref="I328 I274 I321 I331">
    <cfRule type="cellIs" dxfId="25" priority="1" stopIfTrue="1" operator="lessThanOrEqual">
      <formula>#REF!</formula>
    </cfRule>
  </conditionalFormatting>
  <printOptions horizontalCentered="1"/>
  <pageMargins left="0.45" right="0.45" top="0.75" bottom="0.5" header="0.3" footer="0.3"/>
  <pageSetup paperSize="9" scale="90" orientation="landscape"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N402"/>
  <sheetViews>
    <sheetView view="pageBreakPreview" zoomScale="85" zoomScaleNormal="100" zoomScaleSheetLayoutView="85" workbookViewId="0">
      <pane ySplit="6" topLeftCell="A139" activePane="bottomLeft" state="frozen"/>
      <selection activeCell="B393" sqref="B393"/>
      <selection pane="bottomLeft" activeCell="F5" sqref="F5"/>
    </sheetView>
  </sheetViews>
  <sheetFormatPr defaultRowHeight="18.75"/>
  <cols>
    <col min="1" max="1" width="8.7109375" style="595" customWidth="1"/>
    <col min="2" max="2" width="64.7109375" style="3" customWidth="1"/>
    <col min="3" max="3" width="6.7109375" style="3" customWidth="1"/>
    <col min="4" max="5" width="13.42578125" style="3" bestFit="1" customWidth="1"/>
    <col min="6" max="6" width="16.85546875" style="3" customWidth="1"/>
    <col min="7" max="7" width="14" style="3" customWidth="1"/>
    <col min="8" max="8" width="21" style="3" bestFit="1" customWidth="1"/>
    <col min="9" max="9" width="16.28515625" style="512" customWidth="1"/>
    <col min="10" max="10" width="21.42578125" style="584" bestFit="1" customWidth="1"/>
    <col min="11" max="11" width="16" style="3" bestFit="1" customWidth="1"/>
    <col min="12" max="14" width="13" style="3" bestFit="1" customWidth="1"/>
    <col min="15" max="16384" width="9.140625" style="3"/>
  </cols>
  <sheetData>
    <row r="1" spans="1:10" ht="23.25" thickBot="1">
      <c r="A1" s="591"/>
      <c r="B1" s="682" t="s">
        <v>425</v>
      </c>
      <c r="C1" s="508"/>
      <c r="D1" s="508"/>
      <c r="E1" s="508"/>
      <c r="F1" s="508"/>
      <c r="G1" s="508"/>
      <c r="H1" s="508"/>
      <c r="I1" s="510"/>
      <c r="J1" s="532"/>
    </row>
    <row r="2" spans="1:10" ht="23.25" thickBot="1">
      <c r="A2" s="592"/>
      <c r="B2" s="683" t="s">
        <v>426</v>
      </c>
      <c r="C2" s="529"/>
      <c r="D2" s="529"/>
      <c r="E2" s="529"/>
      <c r="F2" s="529"/>
      <c r="G2" s="529"/>
      <c r="H2" s="529"/>
      <c r="I2" s="511"/>
      <c r="J2" s="533"/>
    </row>
    <row r="3" spans="1:10" ht="23.25" thickBot="1">
      <c r="A3" s="593" t="s">
        <v>813</v>
      </c>
      <c r="B3" s="684" t="s">
        <v>883</v>
      </c>
      <c r="C3" s="585"/>
      <c r="D3" s="585"/>
      <c r="E3" s="585"/>
      <c r="F3" s="585"/>
      <c r="G3" s="585"/>
      <c r="H3" s="585"/>
      <c r="I3" s="585"/>
      <c r="J3" s="586"/>
    </row>
    <row r="4" spans="1:10" s="530" customFormat="1" ht="21.75" thickBot="1">
      <c r="A4" s="960" t="s">
        <v>818</v>
      </c>
      <c r="B4" s="961"/>
      <c r="C4" s="961"/>
      <c r="D4" s="961"/>
      <c r="E4" s="961"/>
      <c r="F4" s="961"/>
      <c r="G4" s="961"/>
      <c r="H4" s="961"/>
      <c r="I4" s="961"/>
      <c r="J4" s="962"/>
    </row>
    <row r="5" spans="1:10" s="492" customFormat="1" ht="47.25">
      <c r="A5" s="534" t="s">
        <v>25</v>
      </c>
      <c r="B5" s="534" t="s">
        <v>26</v>
      </c>
      <c r="C5" s="534" t="s">
        <v>27</v>
      </c>
      <c r="D5" s="534" t="s">
        <v>884</v>
      </c>
      <c r="E5" s="534" t="s">
        <v>895</v>
      </c>
      <c r="F5" s="870" t="s">
        <v>896</v>
      </c>
      <c r="G5" s="534" t="s">
        <v>815</v>
      </c>
      <c r="H5" s="587" t="s">
        <v>900</v>
      </c>
      <c r="I5" s="587" t="s">
        <v>816</v>
      </c>
      <c r="J5" s="587" t="s">
        <v>901</v>
      </c>
    </row>
    <row r="6" spans="1:10" s="492" customFormat="1">
      <c r="A6" s="535"/>
      <c r="B6" s="685"/>
      <c r="C6" s="535"/>
      <c r="D6" s="535"/>
      <c r="E6" s="535"/>
      <c r="F6" s="535"/>
      <c r="G6" s="535"/>
      <c r="H6" s="535"/>
      <c r="I6" s="536"/>
      <c r="J6" s="536"/>
    </row>
    <row r="7" spans="1:10" s="97" customFormat="1">
      <c r="A7" s="537"/>
      <c r="B7" s="538" t="s">
        <v>29</v>
      </c>
      <c r="C7" s="537"/>
      <c r="D7" s="537"/>
      <c r="E7" s="630">
        <v>0</v>
      </c>
      <c r="F7" s="537"/>
      <c r="G7" s="630">
        <v>0</v>
      </c>
      <c r="H7" s="537"/>
      <c r="I7" s="539"/>
      <c r="J7" s="539"/>
    </row>
    <row r="8" spans="1:10">
      <c r="A8" s="596">
        <v>1</v>
      </c>
      <c r="B8" s="540" t="s">
        <v>30</v>
      </c>
      <c r="C8" s="597"/>
      <c r="D8" s="547">
        <v>0</v>
      </c>
      <c r="E8" s="547">
        <v>0</v>
      </c>
      <c r="F8" s="547"/>
      <c r="G8" s="547"/>
      <c r="H8" s="547"/>
      <c r="I8" s="547"/>
      <c r="J8" s="547"/>
    </row>
    <row r="9" spans="1:10" ht="31.5" hidden="1">
      <c r="A9" s="598"/>
      <c r="B9" s="541" t="s">
        <v>31</v>
      </c>
      <c r="C9" s="600"/>
      <c r="D9" s="547"/>
      <c r="E9" s="547"/>
      <c r="F9" s="547"/>
      <c r="G9" s="547"/>
      <c r="H9" s="547"/>
      <c r="I9" s="601"/>
      <c r="J9" s="601"/>
    </row>
    <row r="10" spans="1:10" ht="30" customHeight="1">
      <c r="A10" s="596">
        <v>1.1000000000000001</v>
      </c>
      <c r="B10" s="542" t="s">
        <v>32</v>
      </c>
      <c r="C10" s="603"/>
      <c r="D10" s="547">
        <v>0</v>
      </c>
      <c r="E10" s="547">
        <v>0</v>
      </c>
      <c r="F10" s="547"/>
      <c r="G10" s="547"/>
      <c r="H10" s="547"/>
      <c r="I10" s="547"/>
      <c r="J10" s="547"/>
    </row>
    <row r="11" spans="1:10" ht="31.5">
      <c r="A11" s="596" t="s">
        <v>5</v>
      </c>
      <c r="B11" s="542" t="s">
        <v>33</v>
      </c>
      <c r="C11" s="603" t="s">
        <v>1</v>
      </c>
      <c r="D11" s="630">
        <v>11400.810000000007</v>
      </c>
      <c r="E11" s="630">
        <v>11390.279999999999</v>
      </c>
      <c r="F11" s="547">
        <f>D11-E11</f>
        <v>10.530000000007931</v>
      </c>
      <c r="G11" s="547">
        <v>155.94999999999999</v>
      </c>
      <c r="H11" s="547">
        <f>F11*G11</f>
        <v>1642.1535000012366</v>
      </c>
      <c r="I11" s="547">
        <v>165</v>
      </c>
      <c r="J11" s="547">
        <f>ROUND(F11*I11,0)</f>
        <v>1737</v>
      </c>
    </row>
    <row r="12" spans="1:10" ht="30" hidden="1" customHeight="1">
      <c r="A12" s="596"/>
      <c r="B12" s="542" t="s">
        <v>869</v>
      </c>
      <c r="C12" s="603"/>
      <c r="D12" s="547"/>
      <c r="E12" s="547"/>
      <c r="F12" s="547">
        <f t="shared" ref="F12:F75" si="0">D12-E12</f>
        <v>0</v>
      </c>
      <c r="G12" s="547"/>
      <c r="H12" s="547">
        <f t="shared" ref="H12:H75" si="1">F12*G12</f>
        <v>0</v>
      </c>
      <c r="I12" s="547">
        <v>0</v>
      </c>
      <c r="J12" s="547">
        <f t="shared" ref="J12:J75" si="2">ROUND(F12*I12,0)</f>
        <v>0</v>
      </c>
    </row>
    <row r="13" spans="1:10" ht="31.5">
      <c r="A13" s="596">
        <v>1.2</v>
      </c>
      <c r="B13" s="543" t="s">
        <v>34</v>
      </c>
      <c r="C13" s="603" t="s">
        <v>1</v>
      </c>
      <c r="D13" s="630">
        <v>443.13</v>
      </c>
      <c r="E13" s="630">
        <v>87.2</v>
      </c>
      <c r="F13" s="547">
        <f t="shared" si="0"/>
        <v>355.93</v>
      </c>
      <c r="G13" s="547">
        <v>307.18</v>
      </c>
      <c r="H13" s="547">
        <f t="shared" si="1"/>
        <v>109334.57740000001</v>
      </c>
      <c r="I13" s="547">
        <v>325</v>
      </c>
      <c r="J13" s="547">
        <f t="shared" si="2"/>
        <v>115677</v>
      </c>
    </row>
    <row r="14" spans="1:10" ht="30" customHeight="1">
      <c r="A14" s="596">
        <v>1.3</v>
      </c>
      <c r="B14" s="544" t="s">
        <v>35</v>
      </c>
      <c r="C14" s="603" t="s">
        <v>1</v>
      </c>
      <c r="D14" s="630">
        <v>128.03</v>
      </c>
      <c r="E14" s="630">
        <v>0</v>
      </c>
      <c r="F14" s="547">
        <f t="shared" si="0"/>
        <v>128.03</v>
      </c>
      <c r="G14" s="547">
        <v>118.15</v>
      </c>
      <c r="H14" s="547">
        <f t="shared" si="1"/>
        <v>15126.744500000001</v>
      </c>
      <c r="I14" s="547">
        <v>125</v>
      </c>
      <c r="J14" s="547">
        <f t="shared" si="2"/>
        <v>16004</v>
      </c>
    </row>
    <row r="15" spans="1:10" s="100" customFormat="1" ht="47.25">
      <c r="A15" s="596">
        <v>1.4</v>
      </c>
      <c r="B15" s="542" t="s">
        <v>36</v>
      </c>
      <c r="C15" s="603" t="s">
        <v>1</v>
      </c>
      <c r="D15" s="547">
        <v>0</v>
      </c>
      <c r="E15" s="547">
        <v>0</v>
      </c>
      <c r="F15" s="547">
        <f t="shared" si="0"/>
        <v>0</v>
      </c>
      <c r="G15" s="547">
        <v>85.07</v>
      </c>
      <c r="H15" s="547">
        <f t="shared" si="1"/>
        <v>0</v>
      </c>
      <c r="I15" s="547">
        <v>90</v>
      </c>
      <c r="J15" s="547">
        <f t="shared" si="2"/>
        <v>0</v>
      </c>
    </row>
    <row r="16" spans="1:10" s="100" customFormat="1" ht="30" customHeight="1">
      <c r="A16" s="596">
        <v>1.5</v>
      </c>
      <c r="B16" s="542" t="s">
        <v>37</v>
      </c>
      <c r="C16" s="603" t="s">
        <v>1</v>
      </c>
      <c r="D16" s="630">
        <v>3821.1699999999996</v>
      </c>
      <c r="E16" s="630">
        <v>2313.08</v>
      </c>
      <c r="F16" s="547">
        <f t="shared" si="0"/>
        <v>1508.0899999999997</v>
      </c>
      <c r="G16" s="547">
        <v>1102.21</v>
      </c>
      <c r="H16" s="547">
        <f t="shared" si="1"/>
        <v>1662231.8788999997</v>
      </c>
      <c r="I16" s="547">
        <v>1200</v>
      </c>
      <c r="J16" s="547">
        <f t="shared" si="2"/>
        <v>1809708</v>
      </c>
    </row>
    <row r="17" spans="1:10" ht="30" customHeight="1">
      <c r="A17" s="596">
        <v>1.6</v>
      </c>
      <c r="B17" s="542" t="s">
        <v>38</v>
      </c>
      <c r="C17" s="603"/>
      <c r="D17" s="547">
        <v>0</v>
      </c>
      <c r="E17" s="547">
        <v>0</v>
      </c>
      <c r="F17" s="547">
        <f t="shared" si="0"/>
        <v>0</v>
      </c>
      <c r="G17" s="547"/>
      <c r="H17" s="547">
        <f t="shared" si="1"/>
        <v>0</v>
      </c>
      <c r="I17" s="547">
        <v>0</v>
      </c>
      <c r="J17" s="547">
        <f t="shared" si="2"/>
        <v>0</v>
      </c>
    </row>
    <row r="18" spans="1:10">
      <c r="A18" s="596" t="s">
        <v>39</v>
      </c>
      <c r="B18" s="542" t="s">
        <v>40</v>
      </c>
      <c r="C18" s="597" t="s">
        <v>0</v>
      </c>
      <c r="D18" s="630">
        <v>5781.41</v>
      </c>
      <c r="E18" s="630">
        <v>3993.07</v>
      </c>
      <c r="F18" s="547">
        <f t="shared" si="0"/>
        <v>1788.3399999999997</v>
      </c>
      <c r="G18" s="547">
        <v>85.4</v>
      </c>
      <c r="H18" s="547">
        <f t="shared" si="1"/>
        <v>152724.23599999998</v>
      </c>
      <c r="I18" s="547">
        <v>105</v>
      </c>
      <c r="J18" s="547">
        <f t="shared" si="2"/>
        <v>187776</v>
      </c>
    </row>
    <row r="19" spans="1:10" hidden="1">
      <c r="A19" s="604"/>
      <c r="B19" s="542"/>
      <c r="C19" s="603"/>
      <c r="D19" s="547"/>
      <c r="E19" s="547"/>
      <c r="F19" s="547">
        <f t="shared" si="0"/>
        <v>0</v>
      </c>
      <c r="G19" s="547"/>
      <c r="H19" s="547">
        <f t="shared" si="1"/>
        <v>0</v>
      </c>
      <c r="I19" s="547"/>
      <c r="J19" s="547">
        <f t="shared" si="2"/>
        <v>0</v>
      </c>
    </row>
    <row r="20" spans="1:10" s="588" customFormat="1" hidden="1">
      <c r="A20" s="605"/>
      <c r="B20" s="545" t="s">
        <v>41</v>
      </c>
      <c r="C20" s="606"/>
      <c r="D20" s="607"/>
      <c r="E20" s="607"/>
      <c r="F20" s="607">
        <f t="shared" si="0"/>
        <v>0</v>
      </c>
      <c r="G20" s="607"/>
      <c r="H20" s="607">
        <f t="shared" si="1"/>
        <v>0</v>
      </c>
      <c r="I20" s="608"/>
      <c r="J20" s="607">
        <f t="shared" si="2"/>
        <v>0</v>
      </c>
    </row>
    <row r="21" spans="1:10">
      <c r="A21" s="596">
        <v>3</v>
      </c>
      <c r="B21" s="546" t="s">
        <v>351</v>
      </c>
      <c r="C21" s="597"/>
      <c r="D21" s="547">
        <v>0</v>
      </c>
      <c r="E21" s="547">
        <v>0</v>
      </c>
      <c r="F21" s="547">
        <f t="shared" si="0"/>
        <v>0</v>
      </c>
      <c r="G21" s="547"/>
      <c r="H21" s="547">
        <f t="shared" si="1"/>
        <v>0</v>
      </c>
      <c r="I21" s="547"/>
      <c r="J21" s="547">
        <f t="shared" si="2"/>
        <v>0</v>
      </c>
    </row>
    <row r="22" spans="1:10" ht="30" hidden="1" customHeight="1">
      <c r="A22" s="596"/>
      <c r="B22" s="542" t="s">
        <v>42</v>
      </c>
      <c r="C22" s="597"/>
      <c r="D22" s="547"/>
      <c r="E22" s="547"/>
      <c r="F22" s="547">
        <f t="shared" si="0"/>
        <v>0</v>
      </c>
      <c r="G22" s="547"/>
      <c r="H22" s="547">
        <f t="shared" si="1"/>
        <v>0</v>
      </c>
      <c r="I22" s="547"/>
      <c r="J22" s="547">
        <f t="shared" si="2"/>
        <v>0</v>
      </c>
    </row>
    <row r="23" spans="1:10" ht="31.5">
      <c r="A23" s="596">
        <v>3.1</v>
      </c>
      <c r="B23" s="542" t="s">
        <v>43</v>
      </c>
      <c r="C23" s="597"/>
      <c r="D23" s="547"/>
      <c r="E23" s="547">
        <v>0</v>
      </c>
      <c r="F23" s="547">
        <f t="shared" si="0"/>
        <v>0</v>
      </c>
      <c r="G23" s="547"/>
      <c r="H23" s="547">
        <f t="shared" si="1"/>
        <v>0</v>
      </c>
      <c r="I23" s="547"/>
      <c r="J23" s="547">
        <f t="shared" si="2"/>
        <v>0</v>
      </c>
    </row>
    <row r="24" spans="1:10" ht="31.5" hidden="1">
      <c r="A24" s="596" t="s">
        <v>8</v>
      </c>
      <c r="B24" s="542" t="s">
        <v>44</v>
      </c>
      <c r="C24" s="603" t="s">
        <v>1</v>
      </c>
      <c r="D24" s="547"/>
      <c r="E24" s="547"/>
      <c r="F24" s="547">
        <f t="shared" si="0"/>
        <v>0</v>
      </c>
      <c r="G24" s="547">
        <v>4135.29</v>
      </c>
      <c r="H24" s="547">
        <f t="shared" si="1"/>
        <v>0</v>
      </c>
      <c r="I24" s="547">
        <v>4650</v>
      </c>
      <c r="J24" s="547">
        <f t="shared" si="2"/>
        <v>0</v>
      </c>
    </row>
    <row r="25" spans="1:10" ht="31.5">
      <c r="A25" s="596" t="s">
        <v>9</v>
      </c>
      <c r="B25" s="542" t="s">
        <v>45</v>
      </c>
      <c r="C25" s="603" t="s">
        <v>1</v>
      </c>
      <c r="D25" s="630">
        <v>1058.7299999999987</v>
      </c>
      <c r="E25" s="630">
        <v>881.99000000000069</v>
      </c>
      <c r="F25" s="547">
        <f t="shared" si="0"/>
        <v>176.73999999999796</v>
      </c>
      <c r="G25" s="547">
        <v>4192.42</v>
      </c>
      <c r="H25" s="547">
        <f t="shared" si="1"/>
        <v>740968.31079999148</v>
      </c>
      <c r="I25" s="547">
        <v>4750</v>
      </c>
      <c r="J25" s="547">
        <f t="shared" si="2"/>
        <v>839515</v>
      </c>
    </row>
    <row r="26" spans="1:10" hidden="1">
      <c r="A26" s="596"/>
      <c r="B26" s="542"/>
      <c r="C26" s="597"/>
      <c r="D26" s="547"/>
      <c r="E26" s="547"/>
      <c r="F26" s="547">
        <f t="shared" si="0"/>
        <v>0</v>
      </c>
      <c r="G26" s="547"/>
      <c r="H26" s="547">
        <f t="shared" si="1"/>
        <v>0</v>
      </c>
      <c r="I26" s="547"/>
      <c r="J26" s="547">
        <f t="shared" si="2"/>
        <v>0</v>
      </c>
    </row>
    <row r="27" spans="1:10" s="588" customFormat="1" hidden="1">
      <c r="A27" s="609"/>
      <c r="B27" s="545" t="s">
        <v>46</v>
      </c>
      <c r="C27" s="610"/>
      <c r="D27" s="607"/>
      <c r="E27" s="607"/>
      <c r="F27" s="607">
        <f t="shared" si="0"/>
        <v>0</v>
      </c>
      <c r="G27" s="607"/>
      <c r="H27" s="607">
        <f t="shared" si="1"/>
        <v>0</v>
      </c>
      <c r="I27" s="611"/>
      <c r="J27" s="607">
        <f t="shared" si="2"/>
        <v>0</v>
      </c>
    </row>
    <row r="28" spans="1:10" ht="31.5" hidden="1">
      <c r="A28" s="598"/>
      <c r="B28" s="541" t="s">
        <v>31</v>
      </c>
      <c r="C28" s="600"/>
      <c r="D28" s="547"/>
      <c r="E28" s="547"/>
      <c r="F28" s="547">
        <f t="shared" si="0"/>
        <v>0</v>
      </c>
      <c r="G28" s="547"/>
      <c r="H28" s="547">
        <f t="shared" si="1"/>
        <v>0</v>
      </c>
      <c r="I28" s="601"/>
      <c r="J28" s="547">
        <f t="shared" si="2"/>
        <v>0</v>
      </c>
    </row>
    <row r="29" spans="1:10">
      <c r="A29" s="596">
        <v>4</v>
      </c>
      <c r="B29" s="546" t="s">
        <v>352</v>
      </c>
      <c r="C29" s="597"/>
      <c r="D29" s="547"/>
      <c r="E29" s="547">
        <v>0</v>
      </c>
      <c r="F29" s="547">
        <f t="shared" si="0"/>
        <v>0</v>
      </c>
      <c r="G29" s="547"/>
      <c r="H29" s="547">
        <f t="shared" si="1"/>
        <v>0</v>
      </c>
      <c r="I29" s="547"/>
      <c r="J29" s="547">
        <f t="shared" si="2"/>
        <v>0</v>
      </c>
    </row>
    <row r="30" spans="1:10" s="100" customFormat="1" ht="30" customHeight="1">
      <c r="A30" s="596">
        <v>4.0999999999999996</v>
      </c>
      <c r="B30" s="542" t="s">
        <v>47</v>
      </c>
      <c r="C30" s="603" t="s">
        <v>1</v>
      </c>
      <c r="D30" s="630">
        <v>840</v>
      </c>
      <c r="E30" s="630">
        <v>840</v>
      </c>
      <c r="F30" s="547">
        <f t="shared" si="0"/>
        <v>0</v>
      </c>
      <c r="G30" s="547">
        <v>6140.5</v>
      </c>
      <c r="H30" s="547">
        <f t="shared" si="1"/>
        <v>0</v>
      </c>
      <c r="I30" s="547">
        <v>7000</v>
      </c>
      <c r="J30" s="547">
        <f t="shared" si="2"/>
        <v>0</v>
      </c>
    </row>
    <row r="31" spans="1:10" s="100" customFormat="1" hidden="1">
      <c r="A31" s="612"/>
      <c r="B31" s="542" t="s">
        <v>48</v>
      </c>
      <c r="C31" s="613"/>
      <c r="D31" s="547"/>
      <c r="E31" s="547"/>
      <c r="F31" s="547">
        <f t="shared" si="0"/>
        <v>0</v>
      </c>
      <c r="G31" s="547"/>
      <c r="H31" s="547">
        <f t="shared" si="1"/>
        <v>0</v>
      </c>
      <c r="I31" s="547">
        <v>0</v>
      </c>
      <c r="J31" s="547">
        <f t="shared" si="2"/>
        <v>0</v>
      </c>
    </row>
    <row r="32" spans="1:10" s="100" customFormat="1" hidden="1">
      <c r="A32" s="596" t="s">
        <v>10</v>
      </c>
      <c r="B32" s="542" t="s">
        <v>49</v>
      </c>
      <c r="C32" s="603" t="s">
        <v>1</v>
      </c>
      <c r="D32" s="547"/>
      <c r="E32" s="547"/>
      <c r="F32" s="547">
        <f t="shared" si="0"/>
        <v>0</v>
      </c>
      <c r="G32" s="547">
        <v>283.55</v>
      </c>
      <c r="H32" s="547">
        <f t="shared" si="1"/>
        <v>0</v>
      </c>
      <c r="I32" s="547">
        <v>300</v>
      </c>
      <c r="J32" s="547">
        <f t="shared" si="2"/>
        <v>0</v>
      </c>
    </row>
    <row r="33" spans="1:11" s="100" customFormat="1" hidden="1">
      <c r="A33" s="596" t="s">
        <v>11</v>
      </c>
      <c r="B33" s="542" t="s">
        <v>50</v>
      </c>
      <c r="C33" s="603" t="s">
        <v>1</v>
      </c>
      <c r="D33" s="547"/>
      <c r="E33" s="547"/>
      <c r="F33" s="547">
        <f t="shared" si="0"/>
        <v>0</v>
      </c>
      <c r="G33" s="547">
        <v>567.11</v>
      </c>
      <c r="H33" s="547">
        <f t="shared" si="1"/>
        <v>0</v>
      </c>
      <c r="I33" s="547">
        <v>600</v>
      </c>
      <c r="J33" s="547">
        <f t="shared" si="2"/>
        <v>0</v>
      </c>
    </row>
    <row r="34" spans="1:11" s="100" customFormat="1" hidden="1">
      <c r="A34" s="596" t="s">
        <v>12</v>
      </c>
      <c r="B34" s="542" t="s">
        <v>51</v>
      </c>
      <c r="C34" s="603" t="s">
        <v>1</v>
      </c>
      <c r="D34" s="547"/>
      <c r="E34" s="547"/>
      <c r="F34" s="547">
        <f t="shared" si="0"/>
        <v>0</v>
      </c>
      <c r="G34" s="547">
        <v>850.66</v>
      </c>
      <c r="H34" s="547">
        <f t="shared" si="1"/>
        <v>0</v>
      </c>
      <c r="I34" s="547">
        <v>900</v>
      </c>
      <c r="J34" s="547">
        <f t="shared" si="2"/>
        <v>0</v>
      </c>
    </row>
    <row r="35" spans="1:11" ht="30" hidden="1" customHeight="1">
      <c r="A35" s="596">
        <v>4.2</v>
      </c>
      <c r="B35" s="542" t="s">
        <v>52</v>
      </c>
      <c r="C35" s="603"/>
      <c r="D35" s="547">
        <v>0</v>
      </c>
      <c r="E35" s="547"/>
      <c r="F35" s="547">
        <f t="shared" si="0"/>
        <v>0</v>
      </c>
      <c r="G35" s="547"/>
      <c r="H35" s="547">
        <f t="shared" si="1"/>
        <v>0</v>
      </c>
      <c r="I35" s="547">
        <v>0</v>
      </c>
      <c r="J35" s="547">
        <f t="shared" si="2"/>
        <v>0</v>
      </c>
    </row>
    <row r="36" spans="1:11">
      <c r="A36" s="596" t="s">
        <v>322</v>
      </c>
      <c r="B36" s="542" t="s">
        <v>53</v>
      </c>
      <c r="C36" s="603" t="s">
        <v>0</v>
      </c>
      <c r="D36" s="630">
        <v>2642.7699999999918</v>
      </c>
      <c r="E36" s="630">
        <v>2628.6500000000005</v>
      </c>
      <c r="F36" s="547">
        <f t="shared" si="0"/>
        <v>14.119999999991251</v>
      </c>
      <c r="G36" s="547">
        <v>425.33</v>
      </c>
      <c r="H36" s="547">
        <f t="shared" si="1"/>
        <v>6005.6595999962783</v>
      </c>
      <c r="I36" s="547">
        <v>450</v>
      </c>
      <c r="J36" s="547">
        <f t="shared" si="2"/>
        <v>6354</v>
      </c>
      <c r="K36" s="326" t="e">
        <f>#REF!+#REF!+#REF!+#REF!+#REF!+#REF!+'[150]ABS GIRLS HOSTEL'!F36+'[150]ABS GIRLS HOSTEL'!F37+'[150]ABS GIRLS HOSTEL'!F38+'[150]ABS GIRLS HOSTEL'!F40+'[150]ABS GIRLS HOSTEL'!F41+'[150]ABS GIRLS HOSTEL'!F42+'[151] ABS- Girls Hostel'!$H$42</f>
        <v>#REF!</v>
      </c>
    </row>
    <row r="37" spans="1:11">
      <c r="A37" s="596" t="s">
        <v>323</v>
      </c>
      <c r="B37" s="542" t="s">
        <v>54</v>
      </c>
      <c r="C37" s="603" t="s">
        <v>0</v>
      </c>
      <c r="D37" s="630">
        <v>17943.420000000013</v>
      </c>
      <c r="E37" s="630">
        <v>16361.230000000001</v>
      </c>
      <c r="F37" s="547">
        <f t="shared" si="0"/>
        <v>1582.1900000000114</v>
      </c>
      <c r="G37" s="547">
        <v>614.37</v>
      </c>
      <c r="H37" s="547">
        <f t="shared" si="1"/>
        <v>972050.07030000701</v>
      </c>
      <c r="I37" s="547">
        <v>650</v>
      </c>
      <c r="J37" s="547">
        <f t="shared" si="2"/>
        <v>1028424</v>
      </c>
    </row>
    <row r="38" spans="1:11" ht="47.25">
      <c r="A38" s="596" t="s">
        <v>324</v>
      </c>
      <c r="B38" s="548" t="s">
        <v>819</v>
      </c>
      <c r="C38" s="603" t="s">
        <v>0</v>
      </c>
      <c r="D38" s="630">
        <v>28181.769999999862</v>
      </c>
      <c r="E38" s="630">
        <v>28181.859999999986</v>
      </c>
      <c r="F38" s="547">
        <f t="shared" si="0"/>
        <v>-9.0000000123836799E-2</v>
      </c>
      <c r="G38" s="547">
        <v>708.89</v>
      </c>
      <c r="H38" s="547">
        <f t="shared" si="1"/>
        <v>-63.800100087786667</v>
      </c>
      <c r="I38" s="547">
        <v>750</v>
      </c>
      <c r="J38" s="547">
        <f t="shared" si="2"/>
        <v>-68</v>
      </c>
    </row>
    <row r="39" spans="1:11" ht="47.25">
      <c r="A39" s="596" t="s">
        <v>325</v>
      </c>
      <c r="B39" s="548" t="s">
        <v>820</v>
      </c>
      <c r="C39" s="603" t="s">
        <v>0</v>
      </c>
      <c r="D39" s="630">
        <v>3774.1899999999991</v>
      </c>
      <c r="E39" s="630">
        <v>3774.19</v>
      </c>
      <c r="F39" s="547">
        <f t="shared" si="0"/>
        <v>0</v>
      </c>
      <c r="G39" s="547">
        <v>803.4</v>
      </c>
      <c r="H39" s="547">
        <f t="shared" si="1"/>
        <v>0</v>
      </c>
      <c r="I39" s="547">
        <v>850</v>
      </c>
      <c r="J39" s="547">
        <f t="shared" si="2"/>
        <v>0</v>
      </c>
    </row>
    <row r="40" spans="1:11" ht="47.25">
      <c r="A40" s="596" t="s">
        <v>326</v>
      </c>
      <c r="B40" s="542" t="s">
        <v>821</v>
      </c>
      <c r="C40" s="603" t="s">
        <v>0</v>
      </c>
      <c r="D40" s="630">
        <v>7702.8200000000043</v>
      </c>
      <c r="E40" s="630">
        <v>6705.199999999998</v>
      </c>
      <c r="F40" s="547">
        <f t="shared" si="0"/>
        <v>997.62000000000626</v>
      </c>
      <c r="G40" s="547">
        <v>567.11</v>
      </c>
      <c r="H40" s="547">
        <f t="shared" si="1"/>
        <v>565760.27820000355</v>
      </c>
      <c r="I40" s="547">
        <v>600</v>
      </c>
      <c r="J40" s="547">
        <f t="shared" si="2"/>
        <v>598572</v>
      </c>
    </row>
    <row r="41" spans="1:11" ht="47.25">
      <c r="A41" s="596" t="s">
        <v>327</v>
      </c>
      <c r="B41" s="548" t="s">
        <v>55</v>
      </c>
      <c r="C41" s="603" t="s">
        <v>0</v>
      </c>
      <c r="D41" s="630">
        <v>58337.909999999945</v>
      </c>
      <c r="E41" s="630">
        <v>58325.889999999985</v>
      </c>
      <c r="F41" s="547">
        <f t="shared" si="0"/>
        <v>12.019999999960419</v>
      </c>
      <c r="G41" s="547">
        <v>708.89</v>
      </c>
      <c r="H41" s="547">
        <f t="shared" si="1"/>
        <v>8520.8577999719419</v>
      </c>
      <c r="I41" s="547">
        <v>750</v>
      </c>
      <c r="J41" s="547">
        <f t="shared" si="2"/>
        <v>9015</v>
      </c>
    </row>
    <row r="42" spans="1:11" s="100" customFormat="1" hidden="1">
      <c r="A42" s="596" t="s">
        <v>328</v>
      </c>
      <c r="B42" s="542" t="s">
        <v>56</v>
      </c>
      <c r="C42" s="603" t="s">
        <v>0</v>
      </c>
      <c r="D42" s="547"/>
      <c r="E42" s="547"/>
      <c r="F42" s="547">
        <f t="shared" si="0"/>
        <v>0</v>
      </c>
      <c r="G42" s="547">
        <v>614.37</v>
      </c>
      <c r="H42" s="547">
        <f t="shared" si="1"/>
        <v>0</v>
      </c>
      <c r="I42" s="547">
        <v>650</v>
      </c>
      <c r="J42" s="547">
        <f t="shared" si="2"/>
        <v>0</v>
      </c>
    </row>
    <row r="43" spans="1:11" s="100" customFormat="1" ht="31.5" hidden="1">
      <c r="A43" s="596" t="s">
        <v>329</v>
      </c>
      <c r="B43" s="542" t="s">
        <v>57</v>
      </c>
      <c r="C43" s="603" t="s">
        <v>0</v>
      </c>
      <c r="D43" s="547"/>
      <c r="E43" s="547"/>
      <c r="F43" s="547">
        <f t="shared" si="0"/>
        <v>0</v>
      </c>
      <c r="G43" s="547">
        <v>1417.77</v>
      </c>
      <c r="H43" s="547">
        <f t="shared" si="1"/>
        <v>0</v>
      </c>
      <c r="I43" s="547">
        <v>1500</v>
      </c>
      <c r="J43" s="547">
        <f t="shared" si="2"/>
        <v>0</v>
      </c>
    </row>
    <row r="44" spans="1:11" s="100" customFormat="1" ht="30" hidden="1" customHeight="1">
      <c r="A44" s="596" t="s">
        <v>330</v>
      </c>
      <c r="B44" s="542" t="s">
        <v>58</v>
      </c>
      <c r="C44" s="603"/>
      <c r="D44" s="547">
        <v>0</v>
      </c>
      <c r="E44" s="547"/>
      <c r="F44" s="547">
        <f t="shared" si="0"/>
        <v>0</v>
      </c>
      <c r="G44" s="547"/>
      <c r="H44" s="547">
        <f t="shared" si="1"/>
        <v>0</v>
      </c>
      <c r="I44" s="547">
        <v>0</v>
      </c>
      <c r="J44" s="547">
        <f t="shared" si="2"/>
        <v>0</v>
      </c>
    </row>
    <row r="45" spans="1:11" s="100" customFormat="1" ht="31.5">
      <c r="A45" s="596" t="s">
        <v>331</v>
      </c>
      <c r="B45" s="542" t="s">
        <v>59</v>
      </c>
      <c r="C45" s="603" t="s">
        <v>0</v>
      </c>
      <c r="D45" s="630">
        <v>42325.280000000057</v>
      </c>
      <c r="E45" s="630">
        <v>41924.639999999985</v>
      </c>
      <c r="F45" s="547">
        <f t="shared" si="0"/>
        <v>400.64000000007218</v>
      </c>
      <c r="G45" s="547">
        <v>70.89</v>
      </c>
      <c r="H45" s="547">
        <f t="shared" si="1"/>
        <v>28401.369600005117</v>
      </c>
      <c r="I45" s="547">
        <v>75</v>
      </c>
      <c r="J45" s="547">
        <f t="shared" si="2"/>
        <v>30048</v>
      </c>
    </row>
    <row r="46" spans="1:11" s="100" customFormat="1">
      <c r="A46" s="596" t="s">
        <v>372</v>
      </c>
      <c r="B46" s="542" t="s">
        <v>54</v>
      </c>
      <c r="C46" s="603" t="s">
        <v>0</v>
      </c>
      <c r="D46" s="630">
        <v>2360.5999999999985</v>
      </c>
      <c r="E46" s="630">
        <v>2360.5999999999995</v>
      </c>
      <c r="F46" s="547">
        <f t="shared" si="0"/>
        <v>0</v>
      </c>
      <c r="G46" s="547">
        <v>70.89</v>
      </c>
      <c r="H46" s="547">
        <f t="shared" si="1"/>
        <v>0</v>
      </c>
      <c r="I46" s="547">
        <v>75</v>
      </c>
      <c r="J46" s="547">
        <f t="shared" si="2"/>
        <v>0</v>
      </c>
    </row>
    <row r="47" spans="1:11" s="100" customFormat="1" hidden="1">
      <c r="A47" s="596"/>
      <c r="B47" s="546" t="s">
        <v>60</v>
      </c>
      <c r="C47" s="603"/>
      <c r="D47" s="547"/>
      <c r="E47" s="547"/>
      <c r="F47" s="547">
        <f t="shared" si="0"/>
        <v>0</v>
      </c>
      <c r="G47" s="547"/>
      <c r="H47" s="547">
        <f t="shared" si="1"/>
        <v>0</v>
      </c>
      <c r="I47" s="547">
        <v>0</v>
      </c>
      <c r="J47" s="547">
        <f t="shared" si="2"/>
        <v>0</v>
      </c>
    </row>
    <row r="48" spans="1:11" s="100" customFormat="1" ht="47.25" hidden="1">
      <c r="A48" s="596"/>
      <c r="B48" s="542" t="s">
        <v>61</v>
      </c>
      <c r="C48" s="603"/>
      <c r="D48" s="547"/>
      <c r="E48" s="547"/>
      <c r="F48" s="547">
        <f t="shared" si="0"/>
        <v>0</v>
      </c>
      <c r="G48" s="547"/>
      <c r="H48" s="547">
        <f t="shared" si="1"/>
        <v>0</v>
      </c>
      <c r="I48" s="547">
        <v>0</v>
      </c>
      <c r="J48" s="547">
        <f t="shared" si="2"/>
        <v>0</v>
      </c>
    </row>
    <row r="49" spans="1:10" s="100" customFormat="1" ht="31.5" hidden="1">
      <c r="A49" s="596"/>
      <c r="B49" s="542" t="s">
        <v>62</v>
      </c>
      <c r="C49" s="603"/>
      <c r="D49" s="547"/>
      <c r="E49" s="547"/>
      <c r="F49" s="547">
        <f t="shared" si="0"/>
        <v>0</v>
      </c>
      <c r="G49" s="547"/>
      <c r="H49" s="547">
        <f t="shared" si="1"/>
        <v>0</v>
      </c>
      <c r="I49" s="547">
        <v>0</v>
      </c>
      <c r="J49" s="547">
        <f t="shared" si="2"/>
        <v>0</v>
      </c>
    </row>
    <row r="50" spans="1:10" ht="30" customHeight="1">
      <c r="A50" s="596">
        <v>4.3</v>
      </c>
      <c r="B50" s="542" t="s">
        <v>63</v>
      </c>
      <c r="C50" s="603"/>
      <c r="D50" s="547">
        <v>0</v>
      </c>
      <c r="E50" s="547">
        <v>0</v>
      </c>
      <c r="F50" s="547">
        <f t="shared" si="0"/>
        <v>0</v>
      </c>
      <c r="G50" s="547"/>
      <c r="H50" s="547">
        <f t="shared" si="1"/>
        <v>0</v>
      </c>
      <c r="I50" s="547">
        <v>0</v>
      </c>
      <c r="J50" s="547">
        <f t="shared" si="2"/>
        <v>0</v>
      </c>
    </row>
    <row r="51" spans="1:10">
      <c r="A51" s="596" t="s">
        <v>16</v>
      </c>
      <c r="B51" s="542" t="s">
        <v>822</v>
      </c>
      <c r="C51" s="603" t="s">
        <v>1</v>
      </c>
      <c r="D51" s="630">
        <v>4007.5700000000015</v>
      </c>
      <c r="E51" s="630">
        <v>3839.0899999999992</v>
      </c>
      <c r="F51" s="547">
        <f t="shared" si="0"/>
        <v>168.48000000000229</v>
      </c>
      <c r="G51" s="547">
        <v>5384.36</v>
      </c>
      <c r="H51" s="547">
        <f t="shared" si="1"/>
        <v>907156.97280001233</v>
      </c>
      <c r="I51" s="547">
        <v>6200</v>
      </c>
      <c r="J51" s="547">
        <f t="shared" si="2"/>
        <v>1044576</v>
      </c>
    </row>
    <row r="52" spans="1:10">
      <c r="A52" s="596" t="s">
        <v>18</v>
      </c>
      <c r="B52" s="542" t="s">
        <v>823</v>
      </c>
      <c r="C52" s="603" t="s">
        <v>1</v>
      </c>
      <c r="D52" s="630">
        <v>6416.9899999999861</v>
      </c>
      <c r="E52" s="630">
        <v>6454.9599999999919</v>
      </c>
      <c r="F52" s="547">
        <f t="shared" si="0"/>
        <v>-37.970000000005712</v>
      </c>
      <c r="G52" s="547">
        <v>5573.4</v>
      </c>
      <c r="H52" s="547">
        <f t="shared" si="1"/>
        <v>-211621.99800003183</v>
      </c>
      <c r="I52" s="547">
        <v>6400</v>
      </c>
      <c r="J52" s="547">
        <f t="shared" si="2"/>
        <v>-243008</v>
      </c>
    </row>
    <row r="53" spans="1:10" hidden="1">
      <c r="A53" s="596"/>
      <c r="B53" s="542" t="s">
        <v>65</v>
      </c>
      <c r="C53" s="602"/>
      <c r="D53" s="547">
        <v>0</v>
      </c>
      <c r="E53" s="547"/>
      <c r="F53" s="547">
        <f t="shared" si="0"/>
        <v>0</v>
      </c>
      <c r="G53" s="547"/>
      <c r="H53" s="547">
        <f t="shared" si="1"/>
        <v>0</v>
      </c>
      <c r="I53" s="547"/>
      <c r="J53" s="547">
        <f t="shared" si="2"/>
        <v>0</v>
      </c>
    </row>
    <row r="54" spans="1:10">
      <c r="A54" s="596" t="s">
        <v>19</v>
      </c>
      <c r="B54" s="542" t="s">
        <v>66</v>
      </c>
      <c r="C54" s="603" t="s">
        <v>1</v>
      </c>
      <c r="D54" s="630">
        <v>387.50000000000006</v>
      </c>
      <c r="E54" s="630">
        <v>90.38</v>
      </c>
      <c r="F54" s="547">
        <f t="shared" si="0"/>
        <v>297.12000000000006</v>
      </c>
      <c r="G54" s="547">
        <v>305.88</v>
      </c>
      <c r="H54" s="547">
        <f t="shared" si="1"/>
        <v>90883.065600000016</v>
      </c>
      <c r="I54" s="547">
        <v>350</v>
      </c>
      <c r="J54" s="547">
        <f t="shared" si="2"/>
        <v>103992</v>
      </c>
    </row>
    <row r="55" spans="1:10" hidden="1">
      <c r="A55" s="596" t="s">
        <v>824</v>
      </c>
      <c r="B55" s="542" t="s">
        <v>67</v>
      </c>
      <c r="C55" s="603" t="s">
        <v>1</v>
      </c>
      <c r="D55" s="547"/>
      <c r="E55" s="547"/>
      <c r="F55" s="547">
        <f t="shared" si="0"/>
        <v>0</v>
      </c>
      <c r="G55" s="547">
        <v>564.51</v>
      </c>
      <c r="H55" s="547">
        <f t="shared" si="1"/>
        <v>0</v>
      </c>
      <c r="I55" s="547">
        <v>650</v>
      </c>
      <c r="J55" s="547">
        <f t="shared" si="2"/>
        <v>0</v>
      </c>
    </row>
    <row r="56" spans="1:10">
      <c r="A56" s="596" t="s">
        <v>20</v>
      </c>
      <c r="B56" s="542" t="s">
        <v>68</v>
      </c>
      <c r="C56" s="603" t="s">
        <v>1</v>
      </c>
      <c r="D56" s="630">
        <v>5940.0100000000011</v>
      </c>
      <c r="E56" s="630">
        <v>5940.0099999999975</v>
      </c>
      <c r="F56" s="547">
        <f t="shared" si="0"/>
        <v>0</v>
      </c>
      <c r="G56" s="547">
        <v>785.74</v>
      </c>
      <c r="H56" s="547">
        <f t="shared" si="1"/>
        <v>0</v>
      </c>
      <c r="I56" s="547">
        <v>950</v>
      </c>
      <c r="J56" s="547">
        <f t="shared" si="2"/>
        <v>0</v>
      </c>
    </row>
    <row r="57" spans="1:10" ht="30" customHeight="1">
      <c r="A57" s="596" t="s">
        <v>825</v>
      </c>
      <c r="B57" s="543" t="s">
        <v>826</v>
      </c>
      <c r="C57" s="603" t="s">
        <v>1</v>
      </c>
      <c r="D57" s="630">
        <v>11021.050000000021</v>
      </c>
      <c r="E57" s="630">
        <v>10377.270000000017</v>
      </c>
      <c r="F57" s="547">
        <f t="shared" si="0"/>
        <v>643.78000000000429</v>
      </c>
      <c r="G57" s="547">
        <v>5573.4</v>
      </c>
      <c r="H57" s="547">
        <f t="shared" si="1"/>
        <v>3588043.4520000238</v>
      </c>
      <c r="I57" s="547">
        <v>6400</v>
      </c>
      <c r="J57" s="547">
        <f t="shared" si="2"/>
        <v>4120192</v>
      </c>
    </row>
    <row r="58" spans="1:10" hidden="1">
      <c r="A58" s="612"/>
      <c r="B58" s="542" t="s">
        <v>65</v>
      </c>
      <c r="C58" s="602"/>
      <c r="D58" s="547"/>
      <c r="E58" s="547"/>
      <c r="F58" s="547">
        <f t="shared" si="0"/>
        <v>0</v>
      </c>
      <c r="G58" s="547"/>
      <c r="H58" s="547">
        <f t="shared" si="1"/>
        <v>0</v>
      </c>
      <c r="I58" s="547">
        <v>0</v>
      </c>
      <c r="J58" s="547">
        <f t="shared" si="2"/>
        <v>0</v>
      </c>
    </row>
    <row r="59" spans="1:10">
      <c r="A59" s="596" t="s">
        <v>21</v>
      </c>
      <c r="B59" s="542" t="s">
        <v>68</v>
      </c>
      <c r="C59" s="603" t="s">
        <v>1</v>
      </c>
      <c r="D59" s="630">
        <v>2796.5199999999968</v>
      </c>
      <c r="E59" s="630">
        <v>2745.0799999999981</v>
      </c>
      <c r="F59" s="547">
        <f t="shared" si="0"/>
        <v>51.43999999999869</v>
      </c>
      <c r="G59" s="547">
        <v>738.48</v>
      </c>
      <c r="H59" s="547">
        <f t="shared" si="1"/>
        <v>37987.411199999035</v>
      </c>
      <c r="I59" s="547">
        <v>900</v>
      </c>
      <c r="J59" s="547">
        <f t="shared" si="2"/>
        <v>46296</v>
      </c>
    </row>
    <row r="60" spans="1:10">
      <c r="A60" s="596" t="s">
        <v>22</v>
      </c>
      <c r="B60" s="542" t="s">
        <v>69</v>
      </c>
      <c r="C60" s="603" t="s">
        <v>1</v>
      </c>
      <c r="D60" s="547">
        <v>0</v>
      </c>
      <c r="E60" s="547">
        <v>0</v>
      </c>
      <c r="F60" s="547">
        <f t="shared" si="0"/>
        <v>0</v>
      </c>
      <c r="G60" s="547">
        <v>6140.5</v>
      </c>
      <c r="H60" s="547">
        <f t="shared" si="1"/>
        <v>0</v>
      </c>
      <c r="I60" s="547">
        <v>7000</v>
      </c>
      <c r="J60" s="547">
        <f t="shared" si="2"/>
        <v>0</v>
      </c>
    </row>
    <row r="61" spans="1:10" s="100" customFormat="1" ht="30" customHeight="1">
      <c r="A61" s="596">
        <v>4.4000000000000004</v>
      </c>
      <c r="B61" s="542" t="s">
        <v>292</v>
      </c>
      <c r="C61" s="613" t="s">
        <v>7</v>
      </c>
      <c r="D61" s="630">
        <v>3047.8338800000015</v>
      </c>
      <c r="E61" s="630">
        <v>3049.3229999999994</v>
      </c>
      <c r="F61" s="547">
        <f t="shared" si="0"/>
        <v>-1.4891199999979108</v>
      </c>
      <c r="G61" s="547">
        <v>46384.47</v>
      </c>
      <c r="H61" s="547">
        <f t="shared" si="1"/>
        <v>-69072.041966303092</v>
      </c>
      <c r="I61" s="547">
        <v>54400</v>
      </c>
      <c r="J61" s="547">
        <f t="shared" si="2"/>
        <v>-81008</v>
      </c>
    </row>
    <row r="62" spans="1:10" s="100" customFormat="1">
      <c r="A62" s="596">
        <v>4.5</v>
      </c>
      <c r="B62" s="542" t="s">
        <v>70</v>
      </c>
      <c r="C62" s="602"/>
      <c r="D62" s="547">
        <v>0</v>
      </c>
      <c r="E62" s="547">
        <v>0</v>
      </c>
      <c r="F62" s="547">
        <f t="shared" si="0"/>
        <v>0</v>
      </c>
      <c r="G62" s="547"/>
      <c r="H62" s="547">
        <f t="shared" si="1"/>
        <v>0</v>
      </c>
      <c r="I62" s="547">
        <v>0</v>
      </c>
      <c r="J62" s="547">
        <f t="shared" si="2"/>
        <v>0</v>
      </c>
    </row>
    <row r="63" spans="1:10" s="100" customFormat="1" ht="30" hidden="1" customHeight="1">
      <c r="A63" s="614"/>
      <c r="B63" s="542" t="s">
        <v>71</v>
      </c>
      <c r="C63" s="602"/>
      <c r="D63" s="547"/>
      <c r="E63" s="547"/>
      <c r="F63" s="547">
        <f t="shared" si="0"/>
        <v>0</v>
      </c>
      <c r="G63" s="547"/>
      <c r="H63" s="547">
        <f t="shared" si="1"/>
        <v>0</v>
      </c>
      <c r="I63" s="547">
        <v>0</v>
      </c>
      <c r="J63" s="547">
        <f t="shared" si="2"/>
        <v>0</v>
      </c>
    </row>
    <row r="64" spans="1:10" s="100" customFormat="1">
      <c r="A64" s="614" t="s">
        <v>64</v>
      </c>
      <c r="B64" s="542" t="s">
        <v>72</v>
      </c>
      <c r="C64" s="602" t="s">
        <v>73</v>
      </c>
      <c r="D64" s="630">
        <v>11380</v>
      </c>
      <c r="E64" s="630">
        <v>11380</v>
      </c>
      <c r="F64" s="547">
        <f t="shared" si="0"/>
        <v>0</v>
      </c>
      <c r="G64" s="547">
        <v>168.26</v>
      </c>
      <c r="H64" s="547">
        <f t="shared" si="1"/>
        <v>0</v>
      </c>
      <c r="I64" s="547">
        <v>180</v>
      </c>
      <c r="J64" s="547">
        <f t="shared" si="2"/>
        <v>0</v>
      </c>
    </row>
    <row r="65" spans="1:10" s="100" customFormat="1">
      <c r="A65" s="614" t="s">
        <v>827</v>
      </c>
      <c r="B65" s="542" t="s">
        <v>74</v>
      </c>
      <c r="C65" s="602" t="s">
        <v>73</v>
      </c>
      <c r="D65" s="630">
        <v>5045</v>
      </c>
      <c r="E65" s="630">
        <v>5045</v>
      </c>
      <c r="F65" s="547">
        <f t="shared" si="0"/>
        <v>0</v>
      </c>
      <c r="G65" s="547">
        <v>224.12</v>
      </c>
      <c r="H65" s="547">
        <f t="shared" si="1"/>
        <v>0</v>
      </c>
      <c r="I65" s="547">
        <v>240</v>
      </c>
      <c r="J65" s="547">
        <f t="shared" si="2"/>
        <v>0</v>
      </c>
    </row>
    <row r="66" spans="1:10" s="100" customFormat="1">
      <c r="A66" s="614" t="s">
        <v>828</v>
      </c>
      <c r="B66" s="542" t="s">
        <v>75</v>
      </c>
      <c r="C66" s="602" t="s">
        <v>73</v>
      </c>
      <c r="D66" s="630">
        <v>3660</v>
      </c>
      <c r="E66" s="630">
        <v>3660</v>
      </c>
      <c r="F66" s="547">
        <f t="shared" si="0"/>
        <v>0</v>
      </c>
      <c r="G66" s="547">
        <v>279.68</v>
      </c>
      <c r="H66" s="547">
        <f t="shared" si="1"/>
        <v>0</v>
      </c>
      <c r="I66" s="547">
        <v>300</v>
      </c>
      <c r="J66" s="547">
        <f t="shared" si="2"/>
        <v>0</v>
      </c>
    </row>
    <row r="67" spans="1:10" s="100" customFormat="1" hidden="1">
      <c r="A67" s="614" t="s">
        <v>829</v>
      </c>
      <c r="B67" s="542" t="s">
        <v>76</v>
      </c>
      <c r="C67" s="602" t="s">
        <v>73</v>
      </c>
      <c r="D67" s="547"/>
      <c r="E67" s="547"/>
      <c r="F67" s="547">
        <f t="shared" si="0"/>
        <v>0</v>
      </c>
      <c r="G67" s="547">
        <v>336.03</v>
      </c>
      <c r="H67" s="547">
        <f t="shared" si="1"/>
        <v>0</v>
      </c>
      <c r="I67" s="547">
        <v>360</v>
      </c>
      <c r="J67" s="547">
        <f t="shared" si="2"/>
        <v>0</v>
      </c>
    </row>
    <row r="68" spans="1:10" s="100" customFormat="1">
      <c r="A68" s="614" t="s">
        <v>830</v>
      </c>
      <c r="B68" s="542" t="s">
        <v>77</v>
      </c>
      <c r="C68" s="602" t="s">
        <v>73</v>
      </c>
      <c r="D68" s="630">
        <v>680</v>
      </c>
      <c r="E68" s="630">
        <v>680</v>
      </c>
      <c r="F68" s="547">
        <f t="shared" si="0"/>
        <v>0</v>
      </c>
      <c r="G68" s="547">
        <v>390.93</v>
      </c>
      <c r="H68" s="547">
        <f t="shared" si="1"/>
        <v>0</v>
      </c>
      <c r="I68" s="547">
        <v>420</v>
      </c>
      <c r="J68" s="547">
        <f t="shared" si="2"/>
        <v>0</v>
      </c>
    </row>
    <row r="69" spans="1:10" hidden="1">
      <c r="A69" s="596"/>
      <c r="B69" s="542"/>
      <c r="C69" s="613"/>
      <c r="D69" s="547"/>
      <c r="E69" s="547"/>
      <c r="F69" s="547">
        <f t="shared" si="0"/>
        <v>0</v>
      </c>
      <c r="G69" s="547"/>
      <c r="H69" s="547">
        <f t="shared" si="1"/>
        <v>0</v>
      </c>
      <c r="I69" s="547"/>
      <c r="J69" s="547">
        <f t="shared" si="2"/>
        <v>0</v>
      </c>
    </row>
    <row r="70" spans="1:10" s="588" customFormat="1" hidden="1">
      <c r="A70" s="609"/>
      <c r="B70" s="545" t="s">
        <v>78</v>
      </c>
      <c r="C70" s="610"/>
      <c r="D70" s="607"/>
      <c r="E70" s="607"/>
      <c r="F70" s="607">
        <f t="shared" si="0"/>
        <v>0</v>
      </c>
      <c r="G70" s="607"/>
      <c r="H70" s="607">
        <f t="shared" si="1"/>
        <v>0</v>
      </c>
      <c r="I70" s="611"/>
      <c r="J70" s="607">
        <f t="shared" si="2"/>
        <v>0</v>
      </c>
    </row>
    <row r="71" spans="1:10">
      <c r="A71" s="596">
        <v>5</v>
      </c>
      <c r="B71" s="546" t="s">
        <v>353</v>
      </c>
      <c r="C71" s="597"/>
      <c r="D71" s="547">
        <v>0</v>
      </c>
      <c r="E71" s="547">
        <v>0</v>
      </c>
      <c r="F71" s="547">
        <f t="shared" si="0"/>
        <v>0</v>
      </c>
      <c r="G71" s="547"/>
      <c r="H71" s="547">
        <f t="shared" si="1"/>
        <v>0</v>
      </c>
      <c r="I71" s="547"/>
      <c r="J71" s="547">
        <f t="shared" si="2"/>
        <v>0</v>
      </c>
    </row>
    <row r="72" spans="1:10" ht="31.5" hidden="1">
      <c r="A72" s="598"/>
      <c r="B72" s="541" t="s">
        <v>31</v>
      </c>
      <c r="C72" s="600"/>
      <c r="D72" s="547"/>
      <c r="E72" s="547"/>
      <c r="F72" s="547">
        <f t="shared" si="0"/>
        <v>0</v>
      </c>
      <c r="G72" s="547"/>
      <c r="H72" s="547">
        <f t="shared" si="1"/>
        <v>0</v>
      </c>
      <c r="I72" s="601"/>
      <c r="J72" s="547">
        <f t="shared" si="2"/>
        <v>0</v>
      </c>
    </row>
    <row r="73" spans="1:10" ht="30" customHeight="1">
      <c r="A73" s="596">
        <v>5.0999999999999996</v>
      </c>
      <c r="B73" s="542" t="s">
        <v>79</v>
      </c>
      <c r="C73" s="613" t="s">
        <v>3</v>
      </c>
      <c r="D73" s="630">
        <v>14069.950000000004</v>
      </c>
      <c r="E73" s="630">
        <v>9153.9699999999993</v>
      </c>
      <c r="F73" s="547">
        <f t="shared" si="0"/>
        <v>4915.980000000005</v>
      </c>
      <c r="G73" s="547">
        <v>83.31</v>
      </c>
      <c r="H73" s="547">
        <f t="shared" si="1"/>
        <v>409550.29380000045</v>
      </c>
      <c r="I73" s="547">
        <v>95</v>
      </c>
      <c r="J73" s="547">
        <f t="shared" si="2"/>
        <v>467018</v>
      </c>
    </row>
    <row r="74" spans="1:10" hidden="1">
      <c r="A74" s="596"/>
      <c r="B74" s="542"/>
      <c r="C74" s="613"/>
      <c r="D74" s="547"/>
      <c r="E74" s="547"/>
      <c r="F74" s="547">
        <f t="shared" si="0"/>
        <v>0</v>
      </c>
      <c r="G74" s="547"/>
      <c r="H74" s="547">
        <f t="shared" si="1"/>
        <v>0</v>
      </c>
      <c r="I74" s="547">
        <v>0</v>
      </c>
      <c r="J74" s="547">
        <f t="shared" si="2"/>
        <v>0</v>
      </c>
    </row>
    <row r="75" spans="1:10" ht="30" customHeight="1">
      <c r="A75" s="596">
        <v>5.2</v>
      </c>
      <c r="B75" s="542" t="s">
        <v>80</v>
      </c>
      <c r="C75" s="613" t="s">
        <v>3</v>
      </c>
      <c r="D75" s="630">
        <v>111289.89000000007</v>
      </c>
      <c r="E75" s="630">
        <v>0</v>
      </c>
      <c r="F75" s="547">
        <f t="shared" si="0"/>
        <v>111289.89000000007</v>
      </c>
      <c r="G75" s="547">
        <v>83.31</v>
      </c>
      <c r="H75" s="547">
        <f t="shared" si="1"/>
        <v>9271560.7359000072</v>
      </c>
      <c r="I75" s="547">
        <v>95</v>
      </c>
      <c r="J75" s="547">
        <f t="shared" si="2"/>
        <v>10572540</v>
      </c>
    </row>
    <row r="76" spans="1:10" hidden="1">
      <c r="A76" s="596"/>
      <c r="B76" s="542"/>
      <c r="C76" s="613"/>
      <c r="D76" s="547"/>
      <c r="E76" s="547"/>
      <c r="F76" s="547">
        <f t="shared" ref="F76:F138" si="3">D76-E76</f>
        <v>0</v>
      </c>
      <c r="G76" s="547"/>
      <c r="H76" s="547">
        <f t="shared" ref="H76:H132" si="4">F76*G76</f>
        <v>0</v>
      </c>
      <c r="I76" s="547">
        <v>0</v>
      </c>
      <c r="J76" s="547">
        <f t="shared" ref="J76:J138" si="5">ROUND(F76*I76,0)</f>
        <v>0</v>
      </c>
    </row>
    <row r="77" spans="1:10" ht="30" hidden="1" customHeight="1">
      <c r="A77" s="596">
        <v>5.3</v>
      </c>
      <c r="B77" s="542" t="s">
        <v>81</v>
      </c>
      <c r="C77" s="613" t="s">
        <v>3</v>
      </c>
      <c r="D77" s="547"/>
      <c r="E77" s="547"/>
      <c r="F77" s="547">
        <f t="shared" si="3"/>
        <v>0</v>
      </c>
      <c r="G77" s="547">
        <v>88.03</v>
      </c>
      <c r="H77" s="547">
        <f t="shared" si="4"/>
        <v>0</v>
      </c>
      <c r="I77" s="547">
        <v>100</v>
      </c>
      <c r="J77" s="547">
        <f t="shared" si="5"/>
        <v>0</v>
      </c>
    </row>
    <row r="78" spans="1:10" hidden="1">
      <c r="A78" s="596"/>
      <c r="B78" s="542"/>
      <c r="C78" s="613"/>
      <c r="D78" s="547"/>
      <c r="E78" s="547"/>
      <c r="F78" s="547">
        <f t="shared" si="3"/>
        <v>0</v>
      </c>
      <c r="G78" s="547"/>
      <c r="H78" s="547">
        <f t="shared" si="4"/>
        <v>0</v>
      </c>
      <c r="I78" s="547">
        <v>0</v>
      </c>
      <c r="J78" s="547">
        <f t="shared" si="5"/>
        <v>0</v>
      </c>
    </row>
    <row r="79" spans="1:10" ht="63" hidden="1">
      <c r="A79" s="596">
        <v>5.4</v>
      </c>
      <c r="B79" s="542" t="s">
        <v>82</v>
      </c>
      <c r="C79" s="613" t="s">
        <v>7</v>
      </c>
      <c r="D79" s="547"/>
      <c r="E79" s="547"/>
      <c r="F79" s="547">
        <f t="shared" si="3"/>
        <v>0</v>
      </c>
      <c r="G79" s="547">
        <v>106754.1</v>
      </c>
      <c r="H79" s="547">
        <f t="shared" si="4"/>
        <v>0</v>
      </c>
      <c r="I79" s="547">
        <v>120000</v>
      </c>
      <c r="J79" s="547">
        <f t="shared" si="5"/>
        <v>0</v>
      </c>
    </row>
    <row r="80" spans="1:10" hidden="1">
      <c r="A80" s="596"/>
      <c r="B80" s="542"/>
      <c r="C80" s="597"/>
      <c r="D80" s="547"/>
      <c r="E80" s="547"/>
      <c r="F80" s="547">
        <f t="shared" si="3"/>
        <v>0</v>
      </c>
      <c r="G80" s="547"/>
      <c r="H80" s="547">
        <f t="shared" si="4"/>
        <v>0</v>
      </c>
      <c r="I80" s="547"/>
      <c r="J80" s="547">
        <f t="shared" si="5"/>
        <v>0</v>
      </c>
    </row>
    <row r="81" spans="1:10" s="588" customFormat="1" hidden="1">
      <c r="A81" s="609"/>
      <c r="B81" s="545" t="s">
        <v>83</v>
      </c>
      <c r="C81" s="610"/>
      <c r="D81" s="607"/>
      <c r="E81" s="607"/>
      <c r="F81" s="607">
        <f t="shared" si="3"/>
        <v>0</v>
      </c>
      <c r="G81" s="607"/>
      <c r="H81" s="607">
        <f t="shared" si="4"/>
        <v>0</v>
      </c>
      <c r="I81" s="611"/>
      <c r="J81" s="607">
        <f t="shared" si="5"/>
        <v>0</v>
      </c>
    </row>
    <row r="82" spans="1:10">
      <c r="A82" s="596">
        <v>6</v>
      </c>
      <c r="B82" s="546" t="s">
        <v>354</v>
      </c>
      <c r="C82" s="597"/>
      <c r="D82" s="547">
        <v>0</v>
      </c>
      <c r="E82" s="547">
        <v>0</v>
      </c>
      <c r="F82" s="547">
        <f t="shared" si="3"/>
        <v>0</v>
      </c>
      <c r="G82" s="547"/>
      <c r="H82" s="547">
        <f t="shared" si="4"/>
        <v>0</v>
      </c>
      <c r="I82" s="547"/>
      <c r="J82" s="547">
        <f t="shared" si="5"/>
        <v>0</v>
      </c>
    </row>
    <row r="83" spans="1:10" ht="31.5" hidden="1">
      <c r="A83" s="598"/>
      <c r="B83" s="541" t="s">
        <v>31</v>
      </c>
      <c r="C83" s="600"/>
      <c r="D83" s="547"/>
      <c r="E83" s="547"/>
      <c r="F83" s="547">
        <f t="shared" si="3"/>
        <v>0</v>
      </c>
      <c r="G83" s="547"/>
      <c r="H83" s="547">
        <f t="shared" si="4"/>
        <v>0</v>
      </c>
      <c r="I83" s="601"/>
      <c r="J83" s="547">
        <f t="shared" si="5"/>
        <v>0</v>
      </c>
    </row>
    <row r="84" spans="1:10" hidden="1">
      <c r="A84" s="615"/>
      <c r="B84" s="546"/>
      <c r="C84" s="597"/>
      <c r="D84" s="547"/>
      <c r="E84" s="547"/>
      <c r="F84" s="547">
        <f t="shared" si="3"/>
        <v>0</v>
      </c>
      <c r="G84" s="547"/>
      <c r="H84" s="547">
        <f t="shared" si="4"/>
        <v>0</v>
      </c>
      <c r="I84" s="547"/>
      <c r="J84" s="547">
        <f t="shared" si="5"/>
        <v>0</v>
      </c>
    </row>
    <row r="85" spans="1:10" ht="30" customHeight="1">
      <c r="A85" s="616">
        <v>6.1</v>
      </c>
      <c r="B85" s="542" t="s">
        <v>84</v>
      </c>
      <c r="C85" s="597"/>
      <c r="D85" s="547">
        <v>0</v>
      </c>
      <c r="E85" s="547">
        <v>0</v>
      </c>
      <c r="F85" s="547">
        <f t="shared" si="3"/>
        <v>0</v>
      </c>
      <c r="G85" s="547"/>
      <c r="H85" s="547">
        <f t="shared" si="4"/>
        <v>0</v>
      </c>
      <c r="I85" s="547"/>
      <c r="J85" s="547">
        <f t="shared" si="5"/>
        <v>0</v>
      </c>
    </row>
    <row r="86" spans="1:10">
      <c r="A86" s="616" t="s">
        <v>85</v>
      </c>
      <c r="B86" s="542" t="s">
        <v>17</v>
      </c>
      <c r="C86" s="597" t="s">
        <v>0</v>
      </c>
      <c r="D86" s="630">
        <v>319.34000000000003</v>
      </c>
      <c r="E86" s="547">
        <v>0</v>
      </c>
      <c r="F86" s="547">
        <f t="shared" si="3"/>
        <v>319.34000000000003</v>
      </c>
      <c r="G86" s="547">
        <v>436.71</v>
      </c>
      <c r="H86" s="547">
        <f t="shared" si="4"/>
        <v>139458.97140000001</v>
      </c>
      <c r="I86" s="547">
        <v>500</v>
      </c>
      <c r="J86" s="547">
        <f t="shared" si="5"/>
        <v>159670</v>
      </c>
    </row>
    <row r="87" spans="1:10">
      <c r="A87" s="616" t="s">
        <v>86</v>
      </c>
      <c r="B87" s="542" t="s">
        <v>87</v>
      </c>
      <c r="C87" s="597" t="s">
        <v>0</v>
      </c>
      <c r="D87" s="630">
        <v>993.2800000000002</v>
      </c>
      <c r="E87" s="547">
        <v>0</v>
      </c>
      <c r="F87" s="547">
        <f t="shared" si="3"/>
        <v>993.2800000000002</v>
      </c>
      <c r="G87" s="547">
        <v>625.74</v>
      </c>
      <c r="H87" s="547">
        <f t="shared" si="4"/>
        <v>621535.02720000013</v>
      </c>
      <c r="I87" s="547">
        <v>700</v>
      </c>
      <c r="J87" s="547">
        <f t="shared" si="5"/>
        <v>695296</v>
      </c>
    </row>
    <row r="88" spans="1:10" hidden="1">
      <c r="A88" s="616"/>
      <c r="B88" s="542"/>
      <c r="C88" s="597"/>
      <c r="D88" s="547"/>
      <c r="E88" s="547"/>
      <c r="F88" s="547">
        <f t="shared" si="3"/>
        <v>0</v>
      </c>
      <c r="G88" s="547"/>
      <c r="H88" s="547">
        <f t="shared" si="4"/>
        <v>0</v>
      </c>
      <c r="I88" s="547">
        <v>0</v>
      </c>
      <c r="J88" s="547">
        <f t="shared" si="5"/>
        <v>0</v>
      </c>
    </row>
    <row r="89" spans="1:10" ht="31.5">
      <c r="A89" s="616">
        <v>6.2</v>
      </c>
      <c r="B89" s="542" t="s">
        <v>88</v>
      </c>
      <c r="C89" s="597" t="s">
        <v>1</v>
      </c>
      <c r="D89" s="630">
        <v>867.50000000000034</v>
      </c>
      <c r="E89" s="630">
        <v>792.22000000000025</v>
      </c>
      <c r="F89" s="547">
        <f t="shared" si="3"/>
        <v>75.280000000000086</v>
      </c>
      <c r="G89" s="547">
        <v>3828.49</v>
      </c>
      <c r="H89" s="547">
        <f t="shared" si="4"/>
        <v>288208.72720000031</v>
      </c>
      <c r="I89" s="547">
        <v>4400</v>
      </c>
      <c r="J89" s="547">
        <f t="shared" si="5"/>
        <v>331232</v>
      </c>
    </row>
    <row r="90" spans="1:10" hidden="1">
      <c r="A90" s="596"/>
      <c r="B90" s="542"/>
      <c r="C90" s="597"/>
      <c r="D90" s="547"/>
      <c r="E90" s="547"/>
      <c r="F90" s="547">
        <f t="shared" si="3"/>
        <v>0</v>
      </c>
      <c r="G90" s="547"/>
      <c r="H90" s="547">
        <f t="shared" si="4"/>
        <v>0</v>
      </c>
      <c r="I90" s="547"/>
      <c r="J90" s="547">
        <f t="shared" si="5"/>
        <v>0</v>
      </c>
    </row>
    <row r="91" spans="1:10" s="588" customFormat="1" hidden="1">
      <c r="A91" s="609"/>
      <c r="B91" s="545" t="s">
        <v>89</v>
      </c>
      <c r="C91" s="610"/>
      <c r="D91" s="607"/>
      <c r="E91" s="607"/>
      <c r="F91" s="607">
        <f t="shared" si="3"/>
        <v>0</v>
      </c>
      <c r="G91" s="607"/>
      <c r="H91" s="607">
        <f t="shared" si="4"/>
        <v>0</v>
      </c>
      <c r="I91" s="611"/>
      <c r="J91" s="607">
        <f t="shared" si="5"/>
        <v>0</v>
      </c>
    </row>
    <row r="92" spans="1:10">
      <c r="A92" s="596">
        <v>7</v>
      </c>
      <c r="B92" s="546" t="s">
        <v>90</v>
      </c>
      <c r="C92" s="597"/>
      <c r="D92" s="547">
        <v>0</v>
      </c>
      <c r="E92" s="547">
        <v>0</v>
      </c>
      <c r="F92" s="547">
        <f t="shared" si="3"/>
        <v>0</v>
      </c>
      <c r="G92" s="547"/>
      <c r="H92" s="547">
        <f t="shared" si="4"/>
        <v>0</v>
      </c>
      <c r="I92" s="547"/>
      <c r="J92" s="547">
        <f t="shared" si="5"/>
        <v>0</v>
      </c>
    </row>
    <row r="93" spans="1:10" ht="31.5" hidden="1">
      <c r="A93" s="598"/>
      <c r="B93" s="541" t="s">
        <v>31</v>
      </c>
      <c r="C93" s="600"/>
      <c r="D93" s="547"/>
      <c r="E93" s="547"/>
      <c r="F93" s="547">
        <f t="shared" si="3"/>
        <v>0</v>
      </c>
      <c r="G93" s="547"/>
      <c r="H93" s="547">
        <f t="shared" si="4"/>
        <v>0</v>
      </c>
      <c r="I93" s="601"/>
      <c r="J93" s="547">
        <f t="shared" si="5"/>
        <v>0</v>
      </c>
    </row>
    <row r="94" spans="1:10" ht="30" hidden="1" customHeight="1">
      <c r="A94" s="612">
        <v>7.1</v>
      </c>
      <c r="B94" s="542" t="s">
        <v>91</v>
      </c>
      <c r="C94" s="597"/>
      <c r="D94" s="547"/>
      <c r="E94" s="547"/>
      <c r="F94" s="547">
        <f t="shared" si="3"/>
        <v>0</v>
      </c>
      <c r="G94" s="547"/>
      <c r="H94" s="547">
        <f t="shared" si="4"/>
        <v>0</v>
      </c>
      <c r="I94" s="547"/>
      <c r="J94" s="547">
        <f t="shared" si="5"/>
        <v>0</v>
      </c>
    </row>
    <row r="95" spans="1:10" hidden="1">
      <c r="A95" s="612" t="s">
        <v>92</v>
      </c>
      <c r="B95" s="542" t="s">
        <v>93</v>
      </c>
      <c r="C95" s="597" t="s">
        <v>6</v>
      </c>
      <c r="D95" s="547"/>
      <c r="E95" s="547"/>
      <c r="F95" s="547">
        <f t="shared" si="3"/>
        <v>0</v>
      </c>
      <c r="G95" s="547">
        <v>620.75</v>
      </c>
      <c r="H95" s="547">
        <f t="shared" si="4"/>
        <v>0</v>
      </c>
      <c r="I95" s="547">
        <v>700</v>
      </c>
      <c r="J95" s="547">
        <f t="shared" si="5"/>
        <v>0</v>
      </c>
    </row>
    <row r="96" spans="1:10" hidden="1">
      <c r="A96" s="612"/>
      <c r="B96" s="542"/>
      <c r="C96" s="597"/>
      <c r="D96" s="547"/>
      <c r="E96" s="547"/>
      <c r="F96" s="547">
        <f t="shared" si="3"/>
        <v>0</v>
      </c>
      <c r="G96" s="547"/>
      <c r="H96" s="547">
        <f t="shared" si="4"/>
        <v>0</v>
      </c>
      <c r="I96" s="547">
        <v>0</v>
      </c>
      <c r="J96" s="547">
        <f t="shared" si="5"/>
        <v>0</v>
      </c>
    </row>
    <row r="97" spans="1:10" ht="31.5">
      <c r="A97" s="612">
        <v>7.2</v>
      </c>
      <c r="B97" s="544" t="s">
        <v>94</v>
      </c>
      <c r="C97" s="613" t="s">
        <v>0</v>
      </c>
      <c r="D97" s="630">
        <v>27.545999999999999</v>
      </c>
      <c r="E97" s="630">
        <v>27.55</v>
      </c>
      <c r="F97" s="547">
        <f t="shared" si="3"/>
        <v>-4.0000000000013358E-3</v>
      </c>
      <c r="G97" s="547">
        <v>687.44</v>
      </c>
      <c r="H97" s="547">
        <f t="shared" si="4"/>
        <v>-2.7497600000009186</v>
      </c>
      <c r="I97" s="547">
        <v>750</v>
      </c>
      <c r="J97" s="547">
        <f t="shared" si="5"/>
        <v>-3</v>
      </c>
    </row>
    <row r="98" spans="1:10" s="100" customFormat="1" hidden="1">
      <c r="A98" s="612"/>
      <c r="B98" s="544"/>
      <c r="C98" s="613"/>
      <c r="D98" s="547"/>
      <c r="E98" s="547"/>
      <c r="F98" s="547">
        <f t="shared" si="3"/>
        <v>0</v>
      </c>
      <c r="G98" s="547"/>
      <c r="H98" s="547">
        <f t="shared" si="4"/>
        <v>0</v>
      </c>
      <c r="I98" s="547">
        <v>0</v>
      </c>
      <c r="J98" s="547">
        <f t="shared" si="5"/>
        <v>0</v>
      </c>
    </row>
    <row r="99" spans="1:10" s="100" customFormat="1" ht="30" customHeight="1">
      <c r="A99" s="612">
        <v>7.3</v>
      </c>
      <c r="B99" s="544" t="s">
        <v>95</v>
      </c>
      <c r="C99" s="613"/>
      <c r="D99" s="547">
        <v>0</v>
      </c>
      <c r="E99" s="547">
        <v>0</v>
      </c>
      <c r="F99" s="547">
        <f t="shared" si="3"/>
        <v>0</v>
      </c>
      <c r="G99" s="547"/>
      <c r="H99" s="547">
        <f t="shared" si="4"/>
        <v>0</v>
      </c>
      <c r="I99" s="547">
        <v>0</v>
      </c>
      <c r="J99" s="547">
        <f t="shared" si="5"/>
        <v>0</v>
      </c>
    </row>
    <row r="100" spans="1:10" s="100" customFormat="1">
      <c r="A100" s="617" t="s">
        <v>96</v>
      </c>
      <c r="B100" s="549" t="s">
        <v>97</v>
      </c>
      <c r="C100" s="619" t="s">
        <v>98</v>
      </c>
      <c r="D100" s="630">
        <v>9001</v>
      </c>
      <c r="E100" s="630">
        <v>4115</v>
      </c>
      <c r="F100" s="547">
        <f t="shared" si="3"/>
        <v>4886</v>
      </c>
      <c r="G100" s="547">
        <v>666.00300000000004</v>
      </c>
      <c r="H100" s="547">
        <f t="shared" si="4"/>
        <v>3254090.6580000003</v>
      </c>
      <c r="I100" s="547">
        <v>750</v>
      </c>
      <c r="J100" s="547">
        <f t="shared" si="5"/>
        <v>3664500</v>
      </c>
    </row>
    <row r="101" spans="1:10" s="100" customFormat="1">
      <c r="A101" s="617" t="s">
        <v>99</v>
      </c>
      <c r="B101" s="549" t="s">
        <v>100</v>
      </c>
      <c r="C101" s="619" t="s">
        <v>98</v>
      </c>
      <c r="D101" s="630">
        <v>293</v>
      </c>
      <c r="E101" s="547">
        <v>0</v>
      </c>
      <c r="F101" s="547">
        <f t="shared" si="3"/>
        <v>293</v>
      </c>
      <c r="G101" s="547">
        <v>807.78</v>
      </c>
      <c r="H101" s="547">
        <f t="shared" si="4"/>
        <v>236679.53999999998</v>
      </c>
      <c r="I101" s="547">
        <v>900</v>
      </c>
      <c r="J101" s="547">
        <f t="shared" si="5"/>
        <v>263700</v>
      </c>
    </row>
    <row r="102" spans="1:10" hidden="1">
      <c r="A102" s="612"/>
      <c r="B102" s="544"/>
      <c r="C102" s="613"/>
      <c r="D102" s="547"/>
      <c r="E102" s="547"/>
      <c r="F102" s="547">
        <f t="shared" si="3"/>
        <v>0</v>
      </c>
      <c r="G102" s="547"/>
      <c r="H102" s="547">
        <f t="shared" si="4"/>
        <v>0</v>
      </c>
      <c r="I102" s="547">
        <v>0</v>
      </c>
      <c r="J102" s="547">
        <f t="shared" si="5"/>
        <v>0</v>
      </c>
    </row>
    <row r="103" spans="1:10" s="100" customFormat="1" ht="30" customHeight="1">
      <c r="A103" s="612">
        <v>7.4</v>
      </c>
      <c r="B103" s="544" t="s">
        <v>101</v>
      </c>
      <c r="C103" s="613"/>
      <c r="D103" s="547">
        <v>0</v>
      </c>
      <c r="E103" s="547">
        <v>0</v>
      </c>
      <c r="F103" s="547">
        <f t="shared" si="3"/>
        <v>0</v>
      </c>
      <c r="G103" s="547"/>
      <c r="H103" s="547">
        <f t="shared" si="4"/>
        <v>0</v>
      </c>
      <c r="I103" s="547">
        <v>0</v>
      </c>
      <c r="J103" s="547">
        <f t="shared" si="5"/>
        <v>0</v>
      </c>
    </row>
    <row r="104" spans="1:10" s="100" customFormat="1">
      <c r="A104" s="617" t="s">
        <v>102</v>
      </c>
      <c r="B104" s="549" t="s">
        <v>103</v>
      </c>
      <c r="C104" s="619" t="s">
        <v>4</v>
      </c>
      <c r="D104" s="630">
        <v>1358</v>
      </c>
      <c r="E104" s="630">
        <v>1358</v>
      </c>
      <c r="F104" s="547">
        <f t="shared" si="3"/>
        <v>0</v>
      </c>
      <c r="G104" s="547">
        <v>341.94200000000001</v>
      </c>
      <c r="H104" s="547">
        <f t="shared" si="4"/>
        <v>0</v>
      </c>
      <c r="I104" s="547">
        <v>375</v>
      </c>
      <c r="J104" s="547">
        <f t="shared" si="5"/>
        <v>0</v>
      </c>
    </row>
    <row r="105" spans="1:10" s="100" customFormat="1" hidden="1">
      <c r="A105" s="617" t="s">
        <v>104</v>
      </c>
      <c r="B105" s="549" t="s">
        <v>13</v>
      </c>
      <c r="C105" s="619" t="s">
        <v>4</v>
      </c>
      <c r="D105" s="547"/>
      <c r="E105" s="547"/>
      <c r="F105" s="547">
        <f t="shared" si="3"/>
        <v>0</v>
      </c>
      <c r="G105" s="547">
        <v>504.22399999999999</v>
      </c>
      <c r="H105" s="547">
        <f t="shared" si="4"/>
        <v>0</v>
      </c>
      <c r="I105" s="547">
        <v>550</v>
      </c>
      <c r="J105" s="547">
        <f t="shared" si="5"/>
        <v>0</v>
      </c>
    </row>
    <row r="106" spans="1:10" s="100" customFormat="1" hidden="1">
      <c r="A106" s="617" t="s">
        <v>105</v>
      </c>
      <c r="B106" s="549" t="s">
        <v>14</v>
      </c>
      <c r="C106" s="619" t="s">
        <v>4</v>
      </c>
      <c r="D106" s="547"/>
      <c r="E106" s="547"/>
      <c r="F106" s="547">
        <f t="shared" si="3"/>
        <v>0</v>
      </c>
      <c r="G106" s="547">
        <v>927.68</v>
      </c>
      <c r="H106" s="547">
        <f t="shared" si="4"/>
        <v>0</v>
      </c>
      <c r="I106" s="547">
        <v>1000</v>
      </c>
      <c r="J106" s="547">
        <f t="shared" si="5"/>
        <v>0</v>
      </c>
    </row>
    <row r="107" spans="1:10" s="100" customFormat="1" hidden="1">
      <c r="A107" s="617" t="s">
        <v>106</v>
      </c>
      <c r="B107" s="549" t="s">
        <v>15</v>
      </c>
      <c r="C107" s="619" t="s">
        <v>4</v>
      </c>
      <c r="D107" s="547"/>
      <c r="E107" s="547"/>
      <c r="F107" s="547">
        <f t="shared" si="3"/>
        <v>0</v>
      </c>
      <c r="G107" s="547">
        <v>1859.11</v>
      </c>
      <c r="H107" s="547">
        <f t="shared" si="4"/>
        <v>0</v>
      </c>
      <c r="I107" s="547">
        <v>2000</v>
      </c>
      <c r="J107" s="547">
        <f t="shared" si="5"/>
        <v>0</v>
      </c>
    </row>
    <row r="108" spans="1:10" s="100" customFormat="1" ht="63" hidden="1">
      <c r="A108" s="612">
        <v>7.5</v>
      </c>
      <c r="B108" s="544" t="s">
        <v>107</v>
      </c>
      <c r="C108" s="613"/>
      <c r="D108" s="547"/>
      <c r="E108" s="547"/>
      <c r="F108" s="547">
        <f t="shared" si="3"/>
        <v>0</v>
      </c>
      <c r="G108" s="547"/>
      <c r="H108" s="547">
        <f t="shared" si="4"/>
        <v>0</v>
      </c>
      <c r="I108" s="547">
        <v>0</v>
      </c>
      <c r="J108" s="547">
        <f t="shared" si="5"/>
        <v>0</v>
      </c>
    </row>
    <row r="109" spans="1:10" s="100" customFormat="1" hidden="1">
      <c r="A109" s="617" t="s">
        <v>108</v>
      </c>
      <c r="B109" s="550" t="s">
        <v>24</v>
      </c>
      <c r="C109" s="620" t="s">
        <v>109</v>
      </c>
      <c r="D109" s="547"/>
      <c r="E109" s="547"/>
      <c r="F109" s="547">
        <f t="shared" si="3"/>
        <v>0</v>
      </c>
      <c r="G109" s="547">
        <v>66.150000000000006</v>
      </c>
      <c r="H109" s="547">
        <f t="shared" si="4"/>
        <v>0</v>
      </c>
      <c r="I109" s="547">
        <v>70</v>
      </c>
      <c r="J109" s="547">
        <f t="shared" si="5"/>
        <v>0</v>
      </c>
    </row>
    <row r="110" spans="1:10" s="100" customFormat="1" hidden="1">
      <c r="A110" s="617" t="s">
        <v>110</v>
      </c>
      <c r="B110" s="550" t="s">
        <v>23</v>
      </c>
      <c r="C110" s="620" t="s">
        <v>109</v>
      </c>
      <c r="D110" s="547"/>
      <c r="E110" s="547"/>
      <c r="F110" s="547">
        <f t="shared" si="3"/>
        <v>0</v>
      </c>
      <c r="G110" s="547">
        <v>37.799999999999997</v>
      </c>
      <c r="H110" s="547">
        <f t="shared" si="4"/>
        <v>0</v>
      </c>
      <c r="I110" s="547">
        <v>40</v>
      </c>
      <c r="J110" s="547">
        <f t="shared" si="5"/>
        <v>0</v>
      </c>
    </row>
    <row r="111" spans="1:10" s="100" customFormat="1" hidden="1">
      <c r="A111" s="617"/>
      <c r="B111" s="550"/>
      <c r="C111" s="620"/>
      <c r="D111" s="547"/>
      <c r="E111" s="547"/>
      <c r="F111" s="547">
        <f t="shared" si="3"/>
        <v>0</v>
      </c>
      <c r="G111" s="547"/>
      <c r="H111" s="547">
        <f t="shared" si="4"/>
        <v>0</v>
      </c>
      <c r="I111" s="547">
        <v>0</v>
      </c>
      <c r="J111" s="547">
        <f t="shared" si="5"/>
        <v>0</v>
      </c>
    </row>
    <row r="112" spans="1:10">
      <c r="A112" s="612">
        <v>7.6</v>
      </c>
      <c r="B112" s="540" t="s">
        <v>90</v>
      </c>
      <c r="C112" s="621"/>
      <c r="D112" s="547">
        <v>0</v>
      </c>
      <c r="E112" s="547">
        <v>0</v>
      </c>
      <c r="F112" s="547">
        <f t="shared" si="3"/>
        <v>0</v>
      </c>
      <c r="G112" s="547"/>
      <c r="H112" s="547">
        <f t="shared" si="4"/>
        <v>0</v>
      </c>
      <c r="I112" s="547">
        <v>0</v>
      </c>
      <c r="J112" s="547">
        <f t="shared" si="5"/>
        <v>0</v>
      </c>
    </row>
    <row r="113" spans="1:10" ht="30" customHeight="1">
      <c r="A113" s="622" t="s">
        <v>111</v>
      </c>
      <c r="B113" s="544" t="s">
        <v>112</v>
      </c>
      <c r="C113" s="623"/>
      <c r="D113" s="547">
        <v>0</v>
      </c>
      <c r="E113" s="547">
        <v>0</v>
      </c>
      <c r="F113" s="547">
        <f t="shared" si="3"/>
        <v>0</v>
      </c>
      <c r="G113" s="547"/>
      <c r="H113" s="547">
        <f t="shared" si="4"/>
        <v>0</v>
      </c>
      <c r="I113" s="547">
        <v>0</v>
      </c>
      <c r="J113" s="547">
        <f t="shared" si="5"/>
        <v>0</v>
      </c>
    </row>
    <row r="114" spans="1:10">
      <c r="A114" s="622" t="s">
        <v>113</v>
      </c>
      <c r="B114" s="544" t="s">
        <v>114</v>
      </c>
      <c r="C114" s="623" t="s">
        <v>0</v>
      </c>
      <c r="D114" s="630">
        <v>18.609999999999996</v>
      </c>
      <c r="E114" s="547">
        <v>0</v>
      </c>
      <c r="F114" s="547">
        <f t="shared" si="3"/>
        <v>18.609999999999996</v>
      </c>
      <c r="G114" s="547">
        <v>2016.86</v>
      </c>
      <c r="H114" s="547">
        <f t="shared" si="4"/>
        <v>37533.764599999988</v>
      </c>
      <c r="I114" s="547">
        <v>2400</v>
      </c>
      <c r="J114" s="547">
        <f t="shared" si="5"/>
        <v>44664</v>
      </c>
    </row>
    <row r="115" spans="1:10" hidden="1">
      <c r="A115" s="622"/>
      <c r="B115" s="544"/>
      <c r="C115" s="623"/>
      <c r="D115" s="547"/>
      <c r="E115" s="547"/>
      <c r="F115" s="547">
        <f t="shared" si="3"/>
        <v>0</v>
      </c>
      <c r="G115" s="547"/>
      <c r="H115" s="547">
        <f t="shared" si="4"/>
        <v>0</v>
      </c>
      <c r="I115" s="547">
        <v>0</v>
      </c>
      <c r="J115" s="547">
        <f t="shared" si="5"/>
        <v>0</v>
      </c>
    </row>
    <row r="116" spans="1:10" ht="47.25">
      <c r="A116" s="612">
        <v>7.7</v>
      </c>
      <c r="B116" s="544" t="s">
        <v>115</v>
      </c>
      <c r="C116" s="623"/>
      <c r="D116" s="547">
        <v>0</v>
      </c>
      <c r="E116" s="547">
        <v>0</v>
      </c>
      <c r="F116" s="547">
        <f t="shared" si="3"/>
        <v>0</v>
      </c>
      <c r="G116" s="547"/>
      <c r="H116" s="547">
        <f t="shared" si="4"/>
        <v>0</v>
      </c>
      <c r="I116" s="547">
        <v>0</v>
      </c>
      <c r="J116" s="547">
        <f t="shared" si="5"/>
        <v>0</v>
      </c>
    </row>
    <row r="117" spans="1:10" ht="30" customHeight="1">
      <c r="A117" s="622" t="s">
        <v>116</v>
      </c>
      <c r="B117" s="544" t="s">
        <v>117</v>
      </c>
      <c r="C117" s="623" t="s">
        <v>6</v>
      </c>
      <c r="D117" s="630">
        <v>39</v>
      </c>
      <c r="E117" s="547">
        <v>0</v>
      </c>
      <c r="F117" s="547">
        <f t="shared" si="3"/>
        <v>39</v>
      </c>
      <c r="G117" s="547">
        <v>465.44</v>
      </c>
      <c r="H117" s="547">
        <f t="shared" si="4"/>
        <v>18152.16</v>
      </c>
      <c r="I117" s="547">
        <v>500</v>
      </c>
      <c r="J117" s="547">
        <f t="shared" si="5"/>
        <v>19500</v>
      </c>
    </row>
    <row r="118" spans="1:10" s="100" customFormat="1" ht="30" customHeight="1">
      <c r="A118" s="622">
        <v>7.8</v>
      </c>
      <c r="B118" s="544" t="s">
        <v>118</v>
      </c>
      <c r="C118" s="623" t="s">
        <v>6</v>
      </c>
      <c r="D118" s="630">
        <v>39</v>
      </c>
      <c r="E118" s="547">
        <v>0</v>
      </c>
      <c r="F118" s="547">
        <f t="shared" si="3"/>
        <v>39</v>
      </c>
      <c r="G118" s="547">
        <v>678.92</v>
      </c>
      <c r="H118" s="547">
        <f t="shared" si="4"/>
        <v>26477.879999999997</v>
      </c>
      <c r="I118" s="547">
        <v>800</v>
      </c>
      <c r="J118" s="547">
        <f t="shared" si="5"/>
        <v>31200</v>
      </c>
    </row>
    <row r="119" spans="1:10" s="100" customFormat="1" ht="30" customHeight="1">
      <c r="A119" s="622">
        <v>7.9</v>
      </c>
      <c r="B119" s="544" t="s">
        <v>119</v>
      </c>
      <c r="C119" s="623"/>
      <c r="D119" s="547">
        <v>0</v>
      </c>
      <c r="E119" s="547">
        <v>0</v>
      </c>
      <c r="F119" s="547">
        <f t="shared" si="3"/>
        <v>0</v>
      </c>
      <c r="G119" s="547"/>
      <c r="H119" s="547">
        <f t="shared" si="4"/>
        <v>0</v>
      </c>
      <c r="I119" s="547">
        <v>0</v>
      </c>
      <c r="J119" s="547">
        <f t="shared" si="5"/>
        <v>0</v>
      </c>
    </row>
    <row r="120" spans="1:10" s="100" customFormat="1" hidden="1">
      <c r="A120" s="622" t="s">
        <v>120</v>
      </c>
      <c r="B120" s="544" t="s">
        <v>121</v>
      </c>
      <c r="C120" s="623" t="s">
        <v>6</v>
      </c>
      <c r="D120" s="547"/>
      <c r="E120" s="547"/>
      <c r="F120" s="547">
        <f t="shared" si="3"/>
        <v>0</v>
      </c>
      <c r="G120" s="547">
        <v>585.20000000000005</v>
      </c>
      <c r="H120" s="547">
        <f t="shared" si="4"/>
        <v>0</v>
      </c>
      <c r="I120" s="547">
        <v>725</v>
      </c>
      <c r="J120" s="547">
        <f t="shared" si="5"/>
        <v>0</v>
      </c>
    </row>
    <row r="121" spans="1:10" s="100" customFormat="1">
      <c r="A121" s="622" t="s">
        <v>122</v>
      </c>
      <c r="B121" s="544" t="s">
        <v>123</v>
      </c>
      <c r="C121" s="623" t="s">
        <v>6</v>
      </c>
      <c r="D121" s="630">
        <v>39</v>
      </c>
      <c r="E121" s="547">
        <v>0</v>
      </c>
      <c r="F121" s="547">
        <f t="shared" si="3"/>
        <v>39</v>
      </c>
      <c r="G121" s="547">
        <v>944.02</v>
      </c>
      <c r="H121" s="547">
        <f t="shared" si="4"/>
        <v>36816.78</v>
      </c>
      <c r="I121" s="547">
        <v>1150</v>
      </c>
      <c r="J121" s="547">
        <f t="shared" si="5"/>
        <v>44850</v>
      </c>
    </row>
    <row r="122" spans="1:10" s="100" customFormat="1">
      <c r="A122" s="624" t="s">
        <v>124</v>
      </c>
      <c r="B122" s="540" t="s">
        <v>365</v>
      </c>
      <c r="C122" s="623"/>
      <c r="D122" s="547">
        <v>0</v>
      </c>
      <c r="E122" s="547">
        <v>0</v>
      </c>
      <c r="F122" s="547">
        <f t="shared" si="3"/>
        <v>0</v>
      </c>
      <c r="G122" s="547"/>
      <c r="H122" s="547">
        <f t="shared" si="4"/>
        <v>0</v>
      </c>
      <c r="I122" s="547">
        <v>0</v>
      </c>
      <c r="J122" s="547">
        <f t="shared" si="5"/>
        <v>0</v>
      </c>
    </row>
    <row r="123" spans="1:10" s="100" customFormat="1" ht="63" hidden="1">
      <c r="A123" s="624" t="s">
        <v>125</v>
      </c>
      <c r="B123" s="544" t="s">
        <v>126</v>
      </c>
      <c r="C123" s="603" t="s">
        <v>127</v>
      </c>
      <c r="D123" s="547"/>
      <c r="E123" s="547"/>
      <c r="F123" s="547">
        <f t="shared" si="3"/>
        <v>0</v>
      </c>
      <c r="G123" s="547">
        <v>945.18</v>
      </c>
      <c r="H123" s="547">
        <f t="shared" si="4"/>
        <v>0</v>
      </c>
      <c r="I123" s="547">
        <v>1000</v>
      </c>
      <c r="J123" s="547">
        <f t="shared" si="5"/>
        <v>0</v>
      </c>
    </row>
    <row r="124" spans="1:10" s="100" customFormat="1" hidden="1">
      <c r="A124" s="624"/>
      <c r="B124" s="544"/>
      <c r="C124" s="603"/>
      <c r="D124" s="547"/>
      <c r="E124" s="547"/>
      <c r="F124" s="547">
        <f t="shared" si="3"/>
        <v>0</v>
      </c>
      <c r="G124" s="547"/>
      <c r="H124" s="547">
        <f t="shared" si="4"/>
        <v>0</v>
      </c>
      <c r="I124" s="547">
        <v>0</v>
      </c>
      <c r="J124" s="547">
        <f t="shared" si="5"/>
        <v>0</v>
      </c>
    </row>
    <row r="125" spans="1:10" s="100" customFormat="1" ht="63" hidden="1">
      <c r="A125" s="624" t="s">
        <v>128</v>
      </c>
      <c r="B125" s="544" t="s">
        <v>129</v>
      </c>
      <c r="C125" s="603" t="s">
        <v>130</v>
      </c>
      <c r="D125" s="547"/>
      <c r="E125" s="547"/>
      <c r="F125" s="547">
        <f t="shared" si="3"/>
        <v>0</v>
      </c>
      <c r="G125" s="547">
        <v>283.55399999999997</v>
      </c>
      <c r="H125" s="547">
        <f t="shared" si="4"/>
        <v>0</v>
      </c>
      <c r="I125" s="547">
        <v>300</v>
      </c>
      <c r="J125" s="547">
        <f t="shared" si="5"/>
        <v>0</v>
      </c>
    </row>
    <row r="126" spans="1:10" s="100" customFormat="1" hidden="1">
      <c r="A126" s="624"/>
      <c r="B126" s="544"/>
      <c r="C126" s="603"/>
      <c r="D126" s="547"/>
      <c r="E126" s="547"/>
      <c r="F126" s="547">
        <f t="shared" si="3"/>
        <v>0</v>
      </c>
      <c r="G126" s="547"/>
      <c r="H126" s="547">
        <f t="shared" si="4"/>
        <v>0</v>
      </c>
      <c r="I126" s="547">
        <v>0</v>
      </c>
      <c r="J126" s="547">
        <f t="shared" si="5"/>
        <v>0</v>
      </c>
    </row>
    <row r="127" spans="1:10" ht="63">
      <c r="A127" s="622" t="s">
        <v>131</v>
      </c>
      <c r="B127" s="544" t="s">
        <v>132</v>
      </c>
      <c r="C127" s="623" t="s">
        <v>133</v>
      </c>
      <c r="D127" s="630">
        <v>4.76</v>
      </c>
      <c r="E127" s="547">
        <v>0</v>
      </c>
      <c r="F127" s="547">
        <f t="shared" ref="F127" si="6">D127-E127</f>
        <v>4.76</v>
      </c>
      <c r="G127" s="547">
        <v>3308.13</v>
      </c>
      <c r="H127" s="547">
        <f t="shared" si="4"/>
        <v>15746.6988</v>
      </c>
      <c r="I127" s="547">
        <v>3500</v>
      </c>
      <c r="J127" s="547">
        <f t="shared" ref="J127" si="7">ROUND(F127*I127,0)</f>
        <v>16660</v>
      </c>
    </row>
    <row r="128" spans="1:10" s="100" customFormat="1" hidden="1">
      <c r="A128" s="625"/>
      <c r="B128" s="544"/>
      <c r="C128" s="603"/>
      <c r="D128" s="547"/>
      <c r="E128" s="547"/>
      <c r="F128" s="547">
        <f t="shared" si="3"/>
        <v>0</v>
      </c>
      <c r="G128" s="547"/>
      <c r="H128" s="547">
        <f t="shared" si="4"/>
        <v>0</v>
      </c>
      <c r="I128" s="547">
        <v>0</v>
      </c>
      <c r="J128" s="547">
        <f t="shared" si="5"/>
        <v>0</v>
      </c>
    </row>
    <row r="129" spans="1:10" s="100" customFormat="1" ht="31.5" hidden="1">
      <c r="A129" s="624" t="s">
        <v>134</v>
      </c>
      <c r="B129" s="544" t="s">
        <v>135</v>
      </c>
      <c r="C129" s="603" t="s">
        <v>130</v>
      </c>
      <c r="D129" s="547"/>
      <c r="E129" s="547"/>
      <c r="F129" s="547">
        <f t="shared" si="3"/>
        <v>0</v>
      </c>
      <c r="G129" s="547">
        <v>94.518000000000001</v>
      </c>
      <c r="H129" s="547">
        <f t="shared" si="4"/>
        <v>0</v>
      </c>
      <c r="I129" s="547">
        <v>100</v>
      </c>
      <c r="J129" s="547">
        <f t="shared" si="5"/>
        <v>0</v>
      </c>
    </row>
    <row r="130" spans="1:10" s="100" customFormat="1" hidden="1">
      <c r="A130" s="624"/>
      <c r="B130" s="551"/>
      <c r="C130" s="603"/>
      <c r="D130" s="547"/>
      <c r="E130" s="547"/>
      <c r="F130" s="547">
        <f t="shared" si="3"/>
        <v>0</v>
      </c>
      <c r="G130" s="547"/>
      <c r="H130" s="547">
        <f t="shared" si="4"/>
        <v>0</v>
      </c>
      <c r="I130" s="547">
        <v>0</v>
      </c>
      <c r="J130" s="547">
        <f t="shared" si="5"/>
        <v>0</v>
      </c>
    </row>
    <row r="131" spans="1:10" s="100" customFormat="1" ht="63" hidden="1">
      <c r="A131" s="624" t="s">
        <v>136</v>
      </c>
      <c r="B131" s="544" t="s">
        <v>137</v>
      </c>
      <c r="C131" s="603" t="s">
        <v>133</v>
      </c>
      <c r="D131" s="547"/>
      <c r="E131" s="547"/>
      <c r="F131" s="547">
        <f t="shared" si="3"/>
        <v>0</v>
      </c>
      <c r="G131" s="547">
        <v>2362.9499999999998</v>
      </c>
      <c r="H131" s="547">
        <f t="shared" si="4"/>
        <v>0</v>
      </c>
      <c r="I131" s="547">
        <v>2500</v>
      </c>
      <c r="J131" s="547">
        <f t="shared" si="5"/>
        <v>0</v>
      </c>
    </row>
    <row r="132" spans="1:10" hidden="1">
      <c r="A132" s="596"/>
      <c r="B132" s="542"/>
      <c r="C132" s="597"/>
      <c r="D132" s="547"/>
      <c r="E132" s="547"/>
      <c r="F132" s="547">
        <f t="shared" si="3"/>
        <v>0</v>
      </c>
      <c r="G132" s="547"/>
      <c r="H132" s="547">
        <f t="shared" si="4"/>
        <v>0</v>
      </c>
      <c r="I132" s="547"/>
      <c r="J132" s="547">
        <f t="shared" si="5"/>
        <v>0</v>
      </c>
    </row>
    <row r="133" spans="1:10" s="588" customFormat="1" hidden="1">
      <c r="A133" s="609"/>
      <c r="B133" s="545" t="s">
        <v>138</v>
      </c>
      <c r="C133" s="610"/>
      <c r="D133" s="607"/>
      <c r="E133" s="607"/>
      <c r="F133" s="607">
        <f t="shared" si="3"/>
        <v>0</v>
      </c>
      <c r="G133" s="607"/>
      <c r="H133" s="607"/>
      <c r="I133" s="611"/>
      <c r="J133" s="607">
        <f t="shared" si="5"/>
        <v>0</v>
      </c>
    </row>
    <row r="134" spans="1:10" s="588" customFormat="1" hidden="1">
      <c r="A134" s="626"/>
      <c r="B134" s="552" t="s">
        <v>139</v>
      </c>
      <c r="C134" s="627"/>
      <c r="D134" s="607"/>
      <c r="E134" s="607"/>
      <c r="F134" s="607">
        <f t="shared" si="3"/>
        <v>0</v>
      </c>
      <c r="G134" s="607"/>
      <c r="H134" s="607"/>
      <c r="I134" s="607"/>
      <c r="J134" s="607">
        <f t="shared" si="5"/>
        <v>0</v>
      </c>
    </row>
    <row r="135" spans="1:10" s="97" customFormat="1">
      <c r="A135" s="628"/>
      <c r="B135" s="538" t="s">
        <v>140</v>
      </c>
      <c r="C135" s="629"/>
      <c r="D135" s="630">
        <v>0</v>
      </c>
      <c r="E135" s="630">
        <v>0</v>
      </c>
      <c r="F135" s="630">
        <f t="shared" si="3"/>
        <v>0</v>
      </c>
      <c r="G135" s="630">
        <v>0</v>
      </c>
      <c r="H135" s="630"/>
      <c r="I135" s="631"/>
      <c r="J135" s="632"/>
    </row>
    <row r="136" spans="1:10">
      <c r="A136" s="633">
        <v>8</v>
      </c>
      <c r="B136" s="553" t="s">
        <v>366</v>
      </c>
      <c r="C136" s="599"/>
      <c r="D136" s="547">
        <v>0</v>
      </c>
      <c r="E136" s="547">
        <v>0</v>
      </c>
      <c r="F136" s="547">
        <f t="shared" si="3"/>
        <v>0</v>
      </c>
      <c r="G136" s="547"/>
      <c r="H136" s="547"/>
      <c r="I136" s="601"/>
      <c r="J136" s="547">
        <f t="shared" si="5"/>
        <v>0</v>
      </c>
    </row>
    <row r="137" spans="1:10" ht="47.25" hidden="1">
      <c r="A137" s="634"/>
      <c r="B137" s="541" t="s">
        <v>141</v>
      </c>
      <c r="C137" s="599"/>
      <c r="D137" s="547"/>
      <c r="E137" s="547"/>
      <c r="F137" s="547">
        <f t="shared" si="3"/>
        <v>0</v>
      </c>
      <c r="G137" s="547"/>
      <c r="H137" s="547">
        <f t="shared" ref="H137:H200" si="8">F137*G137</f>
        <v>0</v>
      </c>
      <c r="I137" s="601"/>
      <c r="J137" s="547">
        <f t="shared" si="5"/>
        <v>0</v>
      </c>
    </row>
    <row r="138" spans="1:10" hidden="1">
      <c r="A138" s="634"/>
      <c r="B138" s="541"/>
      <c r="C138" s="599"/>
      <c r="D138" s="547"/>
      <c r="E138" s="547"/>
      <c r="F138" s="547">
        <f t="shared" si="3"/>
        <v>0</v>
      </c>
      <c r="G138" s="547"/>
      <c r="H138" s="547">
        <f t="shared" si="8"/>
        <v>0</v>
      </c>
      <c r="I138" s="601"/>
      <c r="J138" s="547">
        <f t="shared" si="5"/>
        <v>0</v>
      </c>
    </row>
    <row r="139" spans="1:10">
      <c r="A139" s="633">
        <v>8.1</v>
      </c>
      <c r="B139" s="553" t="s">
        <v>142</v>
      </c>
      <c r="C139" s="599"/>
      <c r="D139" s="547">
        <v>0</v>
      </c>
      <c r="E139" s="547">
        <v>0</v>
      </c>
      <c r="F139" s="547">
        <f t="shared" ref="F139:F202" si="9">D139-E139</f>
        <v>0</v>
      </c>
      <c r="G139" s="547"/>
      <c r="H139" s="547">
        <f t="shared" si="8"/>
        <v>0</v>
      </c>
      <c r="I139" s="601"/>
      <c r="J139" s="547">
        <f t="shared" ref="J139:J202" si="10">ROUND(F139*I139,0)</f>
        <v>0</v>
      </c>
    </row>
    <row r="140" spans="1:10" hidden="1">
      <c r="A140" s="634"/>
      <c r="B140" s="541"/>
      <c r="C140" s="599"/>
      <c r="D140" s="547"/>
      <c r="E140" s="547"/>
      <c r="F140" s="547">
        <f t="shared" si="9"/>
        <v>0</v>
      </c>
      <c r="G140" s="547"/>
      <c r="H140" s="547">
        <f t="shared" si="8"/>
        <v>0</v>
      </c>
      <c r="I140" s="601"/>
      <c r="J140" s="547">
        <f t="shared" si="10"/>
        <v>0</v>
      </c>
    </row>
    <row r="141" spans="1:10" ht="30" customHeight="1">
      <c r="A141" s="635" t="s">
        <v>143</v>
      </c>
      <c r="B141" s="554" t="s">
        <v>373</v>
      </c>
      <c r="C141" s="599" t="s">
        <v>127</v>
      </c>
      <c r="D141" s="630">
        <v>1192.0000000000002</v>
      </c>
      <c r="E141" s="630">
        <v>992.62000000000012</v>
      </c>
      <c r="F141" s="547">
        <f t="shared" si="9"/>
        <v>199.38000000000011</v>
      </c>
      <c r="G141" s="547">
        <v>5838.32</v>
      </c>
      <c r="H141" s="547">
        <f t="shared" si="8"/>
        <v>1164044.2416000005</v>
      </c>
      <c r="I141" s="601">
        <v>6400</v>
      </c>
      <c r="J141" s="547">
        <f t="shared" si="10"/>
        <v>1276032</v>
      </c>
    </row>
    <row r="142" spans="1:10">
      <c r="A142" s="635"/>
      <c r="B142" s="555" t="s">
        <v>144</v>
      </c>
      <c r="C142" s="599"/>
      <c r="D142" s="547">
        <v>0</v>
      </c>
      <c r="E142" s="547">
        <v>0</v>
      </c>
      <c r="F142" s="547">
        <f t="shared" si="9"/>
        <v>0</v>
      </c>
      <c r="G142" s="547"/>
      <c r="H142" s="547">
        <f t="shared" si="8"/>
        <v>0</v>
      </c>
      <c r="I142" s="601">
        <v>0</v>
      </c>
      <c r="J142" s="547">
        <f t="shared" si="10"/>
        <v>0</v>
      </c>
    </row>
    <row r="143" spans="1:10" ht="30" customHeight="1">
      <c r="A143" s="634" t="s">
        <v>145</v>
      </c>
      <c r="B143" s="541" t="s">
        <v>146</v>
      </c>
      <c r="C143" s="599" t="s">
        <v>127</v>
      </c>
      <c r="D143" s="630">
        <v>523.31999999999971</v>
      </c>
      <c r="E143" s="630">
        <v>185.75</v>
      </c>
      <c r="F143" s="547">
        <f t="shared" si="9"/>
        <v>337.56999999999971</v>
      </c>
      <c r="G143" s="547">
        <v>5607.3</v>
      </c>
      <c r="H143" s="547">
        <f t="shared" si="8"/>
        <v>1892856.2609999985</v>
      </c>
      <c r="I143" s="601">
        <v>6200</v>
      </c>
      <c r="J143" s="547">
        <f t="shared" si="10"/>
        <v>2092934</v>
      </c>
    </row>
    <row r="144" spans="1:10" hidden="1">
      <c r="A144" s="634"/>
      <c r="B144" s="555" t="s">
        <v>147</v>
      </c>
      <c r="C144" s="599"/>
      <c r="D144" s="547"/>
      <c r="E144" s="547"/>
      <c r="F144" s="547">
        <f t="shared" si="9"/>
        <v>0</v>
      </c>
      <c r="G144" s="547"/>
      <c r="H144" s="547">
        <f t="shared" si="8"/>
        <v>0</v>
      </c>
      <c r="I144" s="601">
        <v>0</v>
      </c>
      <c r="J144" s="547">
        <f t="shared" si="10"/>
        <v>0</v>
      </c>
    </row>
    <row r="145" spans="1:10" s="100" customFormat="1" ht="50.1" hidden="1" customHeight="1">
      <c r="A145" s="634"/>
      <c r="B145" s="554" t="s">
        <v>148</v>
      </c>
      <c r="C145" s="599" t="s">
        <v>127</v>
      </c>
      <c r="D145" s="547"/>
      <c r="E145" s="547"/>
      <c r="F145" s="547">
        <f t="shared" si="9"/>
        <v>0</v>
      </c>
      <c r="G145" s="547">
        <v>6930.56</v>
      </c>
      <c r="H145" s="547">
        <f t="shared" si="8"/>
        <v>0</v>
      </c>
      <c r="I145" s="601">
        <v>7600</v>
      </c>
      <c r="J145" s="547">
        <f t="shared" si="10"/>
        <v>0</v>
      </c>
    </row>
    <row r="146" spans="1:10">
      <c r="A146" s="636">
        <v>8.1999999999999993</v>
      </c>
      <c r="B146" s="553" t="s">
        <v>149</v>
      </c>
      <c r="C146" s="599"/>
      <c r="D146" s="547">
        <v>0</v>
      </c>
      <c r="E146" s="547">
        <v>0</v>
      </c>
      <c r="F146" s="547">
        <f t="shared" si="9"/>
        <v>0</v>
      </c>
      <c r="G146" s="547"/>
      <c r="H146" s="547">
        <f t="shared" si="8"/>
        <v>0</v>
      </c>
      <c r="I146" s="601">
        <v>0</v>
      </c>
      <c r="J146" s="547">
        <f t="shared" si="10"/>
        <v>0</v>
      </c>
    </row>
    <row r="147" spans="1:10" hidden="1">
      <c r="A147" s="634"/>
      <c r="B147" s="541"/>
      <c r="C147" s="599"/>
      <c r="D147" s="547"/>
      <c r="E147" s="547"/>
      <c r="F147" s="547">
        <f t="shared" si="9"/>
        <v>0</v>
      </c>
      <c r="G147" s="547"/>
      <c r="H147" s="547">
        <f t="shared" si="8"/>
        <v>0</v>
      </c>
      <c r="I147" s="601">
        <v>0</v>
      </c>
      <c r="J147" s="547">
        <f t="shared" si="10"/>
        <v>0</v>
      </c>
    </row>
    <row r="148" spans="1:10" ht="50.1" customHeight="1">
      <c r="A148" s="634" t="s">
        <v>150</v>
      </c>
      <c r="B148" s="554" t="s">
        <v>151</v>
      </c>
      <c r="C148" s="599" t="s">
        <v>130</v>
      </c>
      <c r="D148" s="630">
        <v>18268.739999999936</v>
      </c>
      <c r="E148" s="630">
        <v>16979.650000000005</v>
      </c>
      <c r="F148" s="547">
        <f t="shared" si="9"/>
        <v>1289.089999999931</v>
      </c>
      <c r="G148" s="547">
        <v>725.61</v>
      </c>
      <c r="H148" s="547">
        <f t="shared" si="8"/>
        <v>935376.59489994997</v>
      </c>
      <c r="I148" s="601">
        <v>790</v>
      </c>
      <c r="J148" s="547">
        <f t="shared" si="10"/>
        <v>1018381</v>
      </c>
    </row>
    <row r="149" spans="1:10">
      <c r="A149" s="634"/>
      <c r="B149" s="553" t="s">
        <v>152</v>
      </c>
      <c r="C149" s="599"/>
      <c r="D149" s="547">
        <v>0</v>
      </c>
      <c r="E149" s="547">
        <v>0</v>
      </c>
      <c r="F149" s="547">
        <f t="shared" si="9"/>
        <v>0</v>
      </c>
      <c r="G149" s="547"/>
      <c r="H149" s="547">
        <f t="shared" si="8"/>
        <v>0</v>
      </c>
      <c r="I149" s="601">
        <v>0</v>
      </c>
      <c r="J149" s="547">
        <f t="shared" si="10"/>
        <v>0</v>
      </c>
    </row>
    <row r="150" spans="1:10" ht="50.1" customHeight="1">
      <c r="A150" s="634" t="s">
        <v>153</v>
      </c>
      <c r="B150" s="554" t="s">
        <v>154</v>
      </c>
      <c r="C150" s="599" t="s">
        <v>130</v>
      </c>
      <c r="D150" s="630">
        <v>413.9100000000002</v>
      </c>
      <c r="E150" s="630">
        <v>91.66</v>
      </c>
      <c r="F150" s="547">
        <f t="shared" si="9"/>
        <v>322.25000000000023</v>
      </c>
      <c r="G150" s="547">
        <v>707.1</v>
      </c>
      <c r="H150" s="547">
        <f t="shared" si="8"/>
        <v>227862.97500000018</v>
      </c>
      <c r="I150" s="601">
        <v>780</v>
      </c>
      <c r="J150" s="547">
        <f t="shared" si="10"/>
        <v>251355</v>
      </c>
    </row>
    <row r="151" spans="1:10" hidden="1">
      <c r="A151" s="634"/>
      <c r="B151" s="554"/>
      <c r="C151" s="599"/>
      <c r="D151" s="547"/>
      <c r="E151" s="547"/>
      <c r="F151" s="547">
        <f t="shared" si="9"/>
        <v>0</v>
      </c>
      <c r="G151" s="547"/>
      <c r="H151" s="547">
        <f t="shared" si="8"/>
        <v>0</v>
      </c>
      <c r="I151" s="601">
        <v>0</v>
      </c>
      <c r="J151" s="547">
        <f t="shared" si="10"/>
        <v>0</v>
      </c>
    </row>
    <row r="152" spans="1:10" hidden="1">
      <c r="A152" s="636">
        <v>8.3000000000000007</v>
      </c>
      <c r="B152" s="553" t="s">
        <v>870</v>
      </c>
      <c r="C152" s="599"/>
      <c r="D152" s="547"/>
      <c r="E152" s="547"/>
      <c r="F152" s="547">
        <f t="shared" si="9"/>
        <v>0</v>
      </c>
      <c r="G152" s="547"/>
      <c r="H152" s="547">
        <f t="shared" si="8"/>
        <v>0</v>
      </c>
      <c r="I152" s="601">
        <v>0</v>
      </c>
      <c r="J152" s="547">
        <f t="shared" si="10"/>
        <v>0</v>
      </c>
    </row>
    <row r="153" spans="1:10" hidden="1">
      <c r="A153" s="634"/>
      <c r="B153" s="554"/>
      <c r="C153" s="599"/>
      <c r="D153" s="547"/>
      <c r="E153" s="547"/>
      <c r="F153" s="547">
        <f t="shared" si="9"/>
        <v>0</v>
      </c>
      <c r="G153" s="547"/>
      <c r="H153" s="547">
        <f t="shared" si="8"/>
        <v>0</v>
      </c>
      <c r="I153" s="601">
        <v>0</v>
      </c>
      <c r="J153" s="547">
        <f t="shared" si="10"/>
        <v>0</v>
      </c>
    </row>
    <row r="154" spans="1:10" ht="50.1" hidden="1" customHeight="1">
      <c r="A154" s="634" t="s">
        <v>871</v>
      </c>
      <c r="B154" s="554" t="s">
        <v>872</v>
      </c>
      <c r="C154" s="599" t="s">
        <v>133</v>
      </c>
      <c r="D154" s="547"/>
      <c r="E154" s="547"/>
      <c r="F154" s="547">
        <f t="shared" si="9"/>
        <v>0</v>
      </c>
      <c r="G154" s="547"/>
      <c r="H154" s="547">
        <f t="shared" si="8"/>
        <v>0</v>
      </c>
      <c r="I154" s="601">
        <v>4500</v>
      </c>
      <c r="J154" s="547">
        <f t="shared" si="10"/>
        <v>0</v>
      </c>
    </row>
    <row r="155" spans="1:10" hidden="1">
      <c r="A155" s="634"/>
      <c r="B155" s="554"/>
      <c r="C155" s="599"/>
      <c r="D155" s="547"/>
      <c r="E155" s="547"/>
      <c r="F155" s="547">
        <f t="shared" si="9"/>
        <v>0</v>
      </c>
      <c r="G155" s="547"/>
      <c r="H155" s="547">
        <f t="shared" si="8"/>
        <v>0</v>
      </c>
      <c r="I155" s="601">
        <v>0</v>
      </c>
      <c r="J155" s="547">
        <f t="shared" si="10"/>
        <v>0</v>
      </c>
    </row>
    <row r="156" spans="1:10" s="588" customFormat="1" hidden="1">
      <c r="A156" s="609"/>
      <c r="B156" s="545" t="s">
        <v>155</v>
      </c>
      <c r="C156" s="610"/>
      <c r="D156" s="607"/>
      <c r="E156" s="607"/>
      <c r="F156" s="607">
        <f t="shared" si="9"/>
        <v>0</v>
      </c>
      <c r="G156" s="607"/>
      <c r="H156" s="607">
        <f t="shared" si="8"/>
        <v>0</v>
      </c>
      <c r="I156" s="611"/>
      <c r="J156" s="607">
        <f t="shared" si="10"/>
        <v>0</v>
      </c>
    </row>
    <row r="157" spans="1:10" hidden="1">
      <c r="A157" s="622"/>
      <c r="B157" s="556"/>
      <c r="C157" s="637"/>
      <c r="D157" s="547"/>
      <c r="E157" s="547"/>
      <c r="F157" s="547">
        <f t="shared" si="9"/>
        <v>0</v>
      </c>
      <c r="G157" s="547"/>
      <c r="H157" s="547">
        <f t="shared" si="8"/>
        <v>0</v>
      </c>
      <c r="I157" s="601"/>
      <c r="J157" s="547">
        <f t="shared" si="10"/>
        <v>0</v>
      </c>
    </row>
    <row r="158" spans="1:10">
      <c r="A158" s="633">
        <v>9</v>
      </c>
      <c r="B158" s="557" t="s">
        <v>156</v>
      </c>
      <c r="C158" s="638"/>
      <c r="D158" s="547">
        <v>0</v>
      </c>
      <c r="E158" s="547">
        <v>0</v>
      </c>
      <c r="F158" s="547">
        <f t="shared" si="9"/>
        <v>0</v>
      </c>
      <c r="G158" s="547"/>
      <c r="H158" s="547">
        <f t="shared" si="8"/>
        <v>0</v>
      </c>
      <c r="I158" s="601"/>
      <c r="J158" s="547">
        <f t="shared" si="10"/>
        <v>0</v>
      </c>
    </row>
    <row r="159" spans="1:10" ht="50.1" hidden="1" customHeight="1">
      <c r="A159" s="598"/>
      <c r="B159" s="558" t="s">
        <v>157</v>
      </c>
      <c r="C159" s="638"/>
      <c r="D159" s="547"/>
      <c r="E159" s="547"/>
      <c r="F159" s="547">
        <f t="shared" si="9"/>
        <v>0</v>
      </c>
      <c r="G159" s="547"/>
      <c r="H159" s="547">
        <f t="shared" si="8"/>
        <v>0</v>
      </c>
      <c r="I159" s="639"/>
      <c r="J159" s="547">
        <f t="shared" si="10"/>
        <v>0</v>
      </c>
    </row>
    <row r="160" spans="1:10" hidden="1">
      <c r="A160" s="598"/>
      <c r="B160" s="558"/>
      <c r="C160" s="638"/>
      <c r="D160" s="547"/>
      <c r="E160" s="547"/>
      <c r="F160" s="547">
        <f t="shared" si="9"/>
        <v>0</v>
      </c>
      <c r="G160" s="547"/>
      <c r="H160" s="547">
        <f t="shared" si="8"/>
        <v>0</v>
      </c>
      <c r="I160" s="639"/>
      <c r="J160" s="547">
        <f t="shared" si="10"/>
        <v>0</v>
      </c>
    </row>
    <row r="161" spans="1:10">
      <c r="A161" s="640">
        <v>9.1</v>
      </c>
      <c r="B161" s="559" t="s">
        <v>158</v>
      </c>
      <c r="C161" s="641"/>
      <c r="D161" s="547">
        <v>0</v>
      </c>
      <c r="E161" s="547">
        <v>0</v>
      </c>
      <c r="F161" s="547">
        <f t="shared" si="9"/>
        <v>0</v>
      </c>
      <c r="G161" s="547"/>
      <c r="H161" s="547">
        <f t="shared" si="8"/>
        <v>0</v>
      </c>
      <c r="I161" s="601"/>
      <c r="J161" s="547">
        <f t="shared" si="10"/>
        <v>0</v>
      </c>
    </row>
    <row r="162" spans="1:10" hidden="1">
      <c r="A162" s="642"/>
      <c r="B162" s="560"/>
      <c r="C162" s="641"/>
      <c r="D162" s="547"/>
      <c r="E162" s="547"/>
      <c r="F162" s="547">
        <f t="shared" si="9"/>
        <v>0</v>
      </c>
      <c r="G162" s="547"/>
      <c r="H162" s="547">
        <f t="shared" si="8"/>
        <v>0</v>
      </c>
      <c r="I162" s="639"/>
      <c r="J162" s="547">
        <f t="shared" si="10"/>
        <v>0</v>
      </c>
    </row>
    <row r="163" spans="1:10" ht="50.1" customHeight="1">
      <c r="A163" s="642" t="s">
        <v>159</v>
      </c>
      <c r="B163" s="560" t="s">
        <v>160</v>
      </c>
      <c r="C163" s="643" t="s">
        <v>0</v>
      </c>
      <c r="D163" s="630">
        <v>57647.349999999518</v>
      </c>
      <c r="E163" s="630">
        <v>39027.509999999987</v>
      </c>
      <c r="F163" s="547">
        <f t="shared" si="9"/>
        <v>18619.839999999531</v>
      </c>
      <c r="G163" s="547">
        <v>203.51</v>
      </c>
      <c r="H163" s="547">
        <f t="shared" si="8"/>
        <v>3789323.6383999041</v>
      </c>
      <c r="I163" s="601">
        <v>225</v>
      </c>
      <c r="J163" s="547">
        <f t="shared" si="10"/>
        <v>4189464</v>
      </c>
    </row>
    <row r="164" spans="1:10" hidden="1">
      <c r="A164" s="642"/>
      <c r="B164" s="560"/>
      <c r="C164" s="643"/>
      <c r="D164" s="547"/>
      <c r="E164" s="547"/>
      <c r="F164" s="547">
        <f t="shared" si="9"/>
        <v>0</v>
      </c>
      <c r="G164" s="547"/>
      <c r="H164" s="547">
        <f t="shared" si="8"/>
        <v>0</v>
      </c>
      <c r="I164" s="639">
        <v>0</v>
      </c>
      <c r="J164" s="547">
        <f t="shared" si="10"/>
        <v>0</v>
      </c>
    </row>
    <row r="165" spans="1:10" hidden="1">
      <c r="A165" s="640">
        <v>9.1999999999999993</v>
      </c>
      <c r="B165" s="559" t="s">
        <v>161</v>
      </c>
      <c r="C165" s="641"/>
      <c r="D165" s="547"/>
      <c r="E165" s="547"/>
      <c r="F165" s="547">
        <f t="shared" si="9"/>
        <v>0</v>
      </c>
      <c r="G165" s="547"/>
      <c r="H165" s="547">
        <f t="shared" si="8"/>
        <v>0</v>
      </c>
      <c r="I165" s="639">
        <v>0</v>
      </c>
      <c r="J165" s="547">
        <f t="shared" si="10"/>
        <v>0</v>
      </c>
    </row>
    <row r="166" spans="1:10" hidden="1">
      <c r="A166" s="642"/>
      <c r="B166" s="560"/>
      <c r="C166" s="644"/>
      <c r="D166" s="547"/>
      <c r="E166" s="547"/>
      <c r="F166" s="547">
        <f t="shared" si="9"/>
        <v>0</v>
      </c>
      <c r="G166" s="547"/>
      <c r="H166" s="547">
        <f t="shared" si="8"/>
        <v>0</v>
      </c>
      <c r="I166" s="639">
        <v>0</v>
      </c>
      <c r="J166" s="547">
        <f t="shared" si="10"/>
        <v>0</v>
      </c>
    </row>
    <row r="167" spans="1:10" ht="50.1" hidden="1" customHeight="1">
      <c r="A167" s="642" t="s">
        <v>162</v>
      </c>
      <c r="B167" s="560" t="s">
        <v>163</v>
      </c>
      <c r="C167" s="643" t="s">
        <v>0</v>
      </c>
      <c r="D167" s="547"/>
      <c r="E167" s="547"/>
      <c r="F167" s="547">
        <f t="shared" si="9"/>
        <v>0</v>
      </c>
      <c r="G167" s="547">
        <v>227.08</v>
      </c>
      <c r="H167" s="547">
        <f t="shared" si="8"/>
        <v>0</v>
      </c>
      <c r="I167" s="639">
        <v>250</v>
      </c>
      <c r="J167" s="547">
        <f t="shared" si="10"/>
        <v>0</v>
      </c>
    </row>
    <row r="168" spans="1:10" hidden="1">
      <c r="A168" s="642"/>
      <c r="B168" s="560"/>
      <c r="C168" s="643"/>
      <c r="D168" s="547"/>
      <c r="E168" s="547"/>
      <c r="F168" s="547">
        <f t="shared" si="9"/>
        <v>0</v>
      </c>
      <c r="G168" s="547"/>
      <c r="H168" s="547">
        <f t="shared" si="8"/>
        <v>0</v>
      </c>
      <c r="I168" s="639">
        <v>0</v>
      </c>
      <c r="J168" s="547">
        <f t="shared" si="10"/>
        <v>0</v>
      </c>
    </row>
    <row r="169" spans="1:10">
      <c r="A169" s="640">
        <v>9.3000000000000007</v>
      </c>
      <c r="B169" s="559" t="s">
        <v>164</v>
      </c>
      <c r="C169" s="641"/>
      <c r="D169" s="547">
        <v>0</v>
      </c>
      <c r="E169" s="547">
        <v>0</v>
      </c>
      <c r="F169" s="547">
        <f t="shared" si="9"/>
        <v>0</v>
      </c>
      <c r="G169" s="547"/>
      <c r="H169" s="547">
        <f t="shared" si="8"/>
        <v>0</v>
      </c>
      <c r="I169" s="601">
        <v>0</v>
      </c>
      <c r="J169" s="547">
        <f t="shared" si="10"/>
        <v>0</v>
      </c>
    </row>
    <row r="170" spans="1:10" hidden="1">
      <c r="A170" s="642"/>
      <c r="B170" s="560"/>
      <c r="C170" s="641"/>
      <c r="D170" s="547"/>
      <c r="E170" s="547"/>
      <c r="F170" s="547">
        <f t="shared" si="9"/>
        <v>0</v>
      </c>
      <c r="G170" s="547"/>
      <c r="H170" s="547">
        <f t="shared" si="8"/>
        <v>0</v>
      </c>
      <c r="I170" s="639">
        <v>0</v>
      </c>
      <c r="J170" s="547">
        <f t="shared" si="10"/>
        <v>0</v>
      </c>
    </row>
    <row r="171" spans="1:10" ht="50.1" customHeight="1">
      <c r="A171" s="642" t="s">
        <v>165</v>
      </c>
      <c r="B171" s="560" t="s">
        <v>166</v>
      </c>
      <c r="C171" s="643" t="s">
        <v>0</v>
      </c>
      <c r="D171" s="630">
        <v>3383.3899999999994</v>
      </c>
      <c r="E171" s="630">
        <v>1033.0800000000002</v>
      </c>
      <c r="F171" s="547">
        <f t="shared" si="9"/>
        <v>2350.3099999999995</v>
      </c>
      <c r="G171" s="547">
        <v>310.22000000000003</v>
      </c>
      <c r="H171" s="547">
        <f t="shared" si="8"/>
        <v>729113.16819999996</v>
      </c>
      <c r="I171" s="601">
        <v>340</v>
      </c>
      <c r="J171" s="547">
        <f t="shared" si="10"/>
        <v>799105</v>
      </c>
    </row>
    <row r="172" spans="1:10" hidden="1">
      <c r="A172" s="598"/>
      <c r="B172" s="560"/>
      <c r="C172" s="638"/>
      <c r="D172" s="547"/>
      <c r="E172" s="547"/>
      <c r="F172" s="547">
        <f t="shared" si="9"/>
        <v>0</v>
      </c>
      <c r="G172" s="547"/>
      <c r="H172" s="547">
        <f t="shared" si="8"/>
        <v>0</v>
      </c>
      <c r="I172" s="639">
        <v>0</v>
      </c>
      <c r="J172" s="547">
        <f t="shared" si="10"/>
        <v>0</v>
      </c>
    </row>
    <row r="173" spans="1:10">
      <c r="A173" s="634">
        <v>9.4</v>
      </c>
      <c r="B173" s="557" t="s">
        <v>167</v>
      </c>
      <c r="C173" s="638"/>
      <c r="D173" s="547">
        <v>0</v>
      </c>
      <c r="E173" s="547">
        <v>0</v>
      </c>
      <c r="F173" s="547">
        <f t="shared" si="9"/>
        <v>0</v>
      </c>
      <c r="G173" s="547"/>
      <c r="H173" s="547">
        <f t="shared" si="8"/>
        <v>0</v>
      </c>
      <c r="I173" s="601">
        <v>0</v>
      </c>
      <c r="J173" s="547">
        <f t="shared" si="10"/>
        <v>0</v>
      </c>
    </row>
    <row r="174" spans="1:10" hidden="1">
      <c r="A174" s="598"/>
      <c r="B174" s="558"/>
      <c r="C174" s="638"/>
      <c r="D174" s="547"/>
      <c r="E174" s="547"/>
      <c r="F174" s="547">
        <f t="shared" si="9"/>
        <v>0</v>
      </c>
      <c r="G174" s="547"/>
      <c r="H174" s="547">
        <f t="shared" si="8"/>
        <v>0</v>
      </c>
      <c r="I174" s="639">
        <v>0</v>
      </c>
      <c r="J174" s="547">
        <f t="shared" si="10"/>
        <v>0</v>
      </c>
    </row>
    <row r="175" spans="1:10" ht="50.1" customHeight="1">
      <c r="A175" s="598" t="s">
        <v>168</v>
      </c>
      <c r="B175" s="558" t="s">
        <v>169</v>
      </c>
      <c r="C175" s="638" t="s">
        <v>130</v>
      </c>
      <c r="D175" s="630">
        <v>2002.7000000000007</v>
      </c>
      <c r="E175" s="630">
        <v>921.14999999999964</v>
      </c>
      <c r="F175" s="547">
        <f t="shared" si="9"/>
        <v>1081.5500000000011</v>
      </c>
      <c r="G175" s="547">
        <v>102.89</v>
      </c>
      <c r="H175" s="547">
        <f t="shared" si="8"/>
        <v>111280.67950000011</v>
      </c>
      <c r="I175" s="601">
        <v>115</v>
      </c>
      <c r="J175" s="547">
        <f t="shared" si="10"/>
        <v>124378</v>
      </c>
    </row>
    <row r="176" spans="1:10" hidden="1">
      <c r="A176" s="598"/>
      <c r="B176" s="558"/>
      <c r="C176" s="638"/>
      <c r="D176" s="547"/>
      <c r="E176" s="547"/>
      <c r="F176" s="547">
        <f t="shared" si="9"/>
        <v>0</v>
      </c>
      <c r="G176" s="547"/>
      <c r="H176" s="547">
        <f t="shared" si="8"/>
        <v>0</v>
      </c>
      <c r="I176" s="639">
        <v>0</v>
      </c>
      <c r="J176" s="547">
        <f t="shared" si="10"/>
        <v>0</v>
      </c>
    </row>
    <row r="177" spans="1:10">
      <c r="A177" s="634">
        <v>9.5</v>
      </c>
      <c r="B177" s="557" t="s">
        <v>170</v>
      </c>
      <c r="C177" s="638"/>
      <c r="D177" s="547">
        <v>0</v>
      </c>
      <c r="E177" s="547">
        <v>0</v>
      </c>
      <c r="F177" s="547">
        <f t="shared" si="9"/>
        <v>0</v>
      </c>
      <c r="G177" s="547"/>
      <c r="H177" s="547">
        <f t="shared" si="8"/>
        <v>0</v>
      </c>
      <c r="I177" s="639">
        <v>0</v>
      </c>
      <c r="J177" s="547">
        <f t="shared" si="10"/>
        <v>0</v>
      </c>
    </row>
    <row r="178" spans="1:10" hidden="1">
      <c r="A178" s="598"/>
      <c r="B178" s="558"/>
      <c r="C178" s="638"/>
      <c r="D178" s="547"/>
      <c r="E178" s="547"/>
      <c r="F178" s="547">
        <f t="shared" si="9"/>
        <v>0</v>
      </c>
      <c r="G178" s="547"/>
      <c r="H178" s="547">
        <f t="shared" si="8"/>
        <v>0</v>
      </c>
      <c r="I178" s="639">
        <v>0</v>
      </c>
      <c r="J178" s="547">
        <f t="shared" si="10"/>
        <v>0</v>
      </c>
    </row>
    <row r="179" spans="1:10" ht="50.1" customHeight="1">
      <c r="A179" s="598" t="s">
        <v>171</v>
      </c>
      <c r="B179" s="558" t="s">
        <v>172</v>
      </c>
      <c r="C179" s="638" t="s">
        <v>173</v>
      </c>
      <c r="D179" s="630">
        <v>8971.7699999999986</v>
      </c>
      <c r="E179" s="630">
        <v>2281.4700000000003</v>
      </c>
      <c r="F179" s="547">
        <f t="shared" si="9"/>
        <v>6690.2999999999984</v>
      </c>
      <c r="G179" s="547">
        <v>36.9</v>
      </c>
      <c r="H179" s="547">
        <f t="shared" si="8"/>
        <v>246872.06999999992</v>
      </c>
      <c r="I179" s="601">
        <v>40</v>
      </c>
      <c r="J179" s="547">
        <f t="shared" si="10"/>
        <v>267612</v>
      </c>
    </row>
    <row r="180" spans="1:10" hidden="1">
      <c r="A180" s="598"/>
      <c r="B180" s="558"/>
      <c r="C180" s="638"/>
      <c r="D180" s="547"/>
      <c r="E180" s="547"/>
      <c r="F180" s="547">
        <f t="shared" si="9"/>
        <v>0</v>
      </c>
      <c r="G180" s="547"/>
      <c r="H180" s="547">
        <f t="shared" si="8"/>
        <v>0</v>
      </c>
      <c r="I180" s="639">
        <v>0</v>
      </c>
      <c r="J180" s="547">
        <f t="shared" si="10"/>
        <v>0</v>
      </c>
    </row>
    <row r="181" spans="1:10">
      <c r="A181" s="645">
        <v>9.6</v>
      </c>
      <c r="B181" s="557" t="s">
        <v>174</v>
      </c>
      <c r="C181" s="638"/>
      <c r="D181" s="547">
        <v>0</v>
      </c>
      <c r="E181" s="547">
        <v>0</v>
      </c>
      <c r="F181" s="547">
        <f t="shared" si="9"/>
        <v>0</v>
      </c>
      <c r="G181" s="547"/>
      <c r="H181" s="547">
        <f t="shared" si="8"/>
        <v>0</v>
      </c>
      <c r="I181" s="601">
        <v>0</v>
      </c>
      <c r="J181" s="547">
        <f t="shared" si="10"/>
        <v>0</v>
      </c>
    </row>
    <row r="182" spans="1:10" hidden="1">
      <c r="A182" s="645"/>
      <c r="B182" s="558"/>
      <c r="C182" s="638"/>
      <c r="D182" s="547"/>
      <c r="E182" s="547"/>
      <c r="F182" s="547">
        <f t="shared" si="9"/>
        <v>0</v>
      </c>
      <c r="G182" s="547"/>
      <c r="H182" s="547">
        <f t="shared" si="8"/>
        <v>0</v>
      </c>
      <c r="I182" s="639">
        <v>0</v>
      </c>
      <c r="J182" s="547">
        <f t="shared" si="10"/>
        <v>0</v>
      </c>
    </row>
    <row r="183" spans="1:10" ht="50.1" customHeight="1">
      <c r="A183" s="645" t="s">
        <v>175</v>
      </c>
      <c r="B183" s="558" t="s">
        <v>176</v>
      </c>
      <c r="C183" s="638" t="s">
        <v>130</v>
      </c>
      <c r="D183" s="630">
        <v>3066.3900000000003</v>
      </c>
      <c r="E183" s="547">
        <v>0</v>
      </c>
      <c r="F183" s="547">
        <f t="shared" si="9"/>
        <v>3066.3900000000003</v>
      </c>
      <c r="G183" s="547">
        <v>320.89999999999998</v>
      </c>
      <c r="H183" s="547">
        <f t="shared" si="8"/>
        <v>984004.55099999998</v>
      </c>
      <c r="I183" s="601">
        <v>400</v>
      </c>
      <c r="J183" s="547">
        <f t="shared" si="10"/>
        <v>1226556</v>
      </c>
    </row>
    <row r="184" spans="1:10" hidden="1">
      <c r="A184" s="645"/>
      <c r="B184" s="558"/>
      <c r="C184" s="638"/>
      <c r="D184" s="547"/>
      <c r="E184" s="547"/>
      <c r="F184" s="547">
        <f t="shared" si="9"/>
        <v>0</v>
      </c>
      <c r="G184" s="547"/>
      <c r="H184" s="547">
        <f t="shared" si="8"/>
        <v>0</v>
      </c>
      <c r="I184" s="639">
        <v>0</v>
      </c>
      <c r="J184" s="547">
        <f t="shared" si="10"/>
        <v>0</v>
      </c>
    </row>
    <row r="185" spans="1:10">
      <c r="A185" s="646">
        <v>9.6999999999999993</v>
      </c>
      <c r="B185" s="561" t="s">
        <v>177</v>
      </c>
      <c r="C185" s="647"/>
      <c r="D185" s="547">
        <v>0</v>
      </c>
      <c r="E185" s="547">
        <v>0</v>
      </c>
      <c r="F185" s="547">
        <f t="shared" si="9"/>
        <v>0</v>
      </c>
      <c r="G185" s="547"/>
      <c r="H185" s="547">
        <f t="shared" si="8"/>
        <v>0</v>
      </c>
      <c r="I185" s="601">
        <v>0</v>
      </c>
      <c r="J185" s="547">
        <f t="shared" si="10"/>
        <v>0</v>
      </c>
    </row>
    <row r="186" spans="1:10" hidden="1">
      <c r="A186" s="646"/>
      <c r="B186" s="562"/>
      <c r="C186" s="647"/>
      <c r="D186" s="547"/>
      <c r="E186" s="547"/>
      <c r="F186" s="547">
        <f t="shared" si="9"/>
        <v>0</v>
      </c>
      <c r="G186" s="547"/>
      <c r="H186" s="547">
        <f t="shared" si="8"/>
        <v>0</v>
      </c>
      <c r="I186" s="639">
        <v>0</v>
      </c>
      <c r="J186" s="547">
        <f t="shared" si="10"/>
        <v>0</v>
      </c>
    </row>
    <row r="187" spans="1:10" ht="50.1" customHeight="1">
      <c r="A187" s="646" t="s">
        <v>178</v>
      </c>
      <c r="B187" s="562" t="s">
        <v>179</v>
      </c>
      <c r="C187" s="647" t="s">
        <v>130</v>
      </c>
      <c r="D187" s="630">
        <v>40906.31999999965</v>
      </c>
      <c r="E187" s="630">
        <v>22437.38</v>
      </c>
      <c r="F187" s="547">
        <f t="shared" si="9"/>
        <v>18468.939999999649</v>
      </c>
      <c r="G187" s="547">
        <v>176.09</v>
      </c>
      <c r="H187" s="547">
        <f t="shared" si="8"/>
        <v>3252195.6445999383</v>
      </c>
      <c r="I187" s="601">
        <v>200</v>
      </c>
      <c r="J187" s="547">
        <f t="shared" si="10"/>
        <v>3693788</v>
      </c>
    </row>
    <row r="188" spans="1:10" hidden="1">
      <c r="A188" s="645"/>
      <c r="B188" s="558"/>
      <c r="C188" s="638"/>
      <c r="D188" s="547"/>
      <c r="E188" s="547"/>
      <c r="F188" s="547">
        <f t="shared" si="9"/>
        <v>0</v>
      </c>
      <c r="G188" s="547"/>
      <c r="H188" s="547">
        <f t="shared" si="8"/>
        <v>0</v>
      </c>
      <c r="I188" s="639">
        <v>0</v>
      </c>
      <c r="J188" s="547">
        <f t="shared" si="10"/>
        <v>0</v>
      </c>
    </row>
    <row r="189" spans="1:10" s="100" customFormat="1" ht="47.25" hidden="1">
      <c r="A189" s="646">
        <v>9.8000000000000007</v>
      </c>
      <c r="B189" s="562" t="s">
        <v>180</v>
      </c>
      <c r="C189" s="647" t="s">
        <v>130</v>
      </c>
      <c r="D189" s="547"/>
      <c r="E189" s="547"/>
      <c r="F189" s="547">
        <f>D189-E189</f>
        <v>0</v>
      </c>
      <c r="G189" s="547">
        <v>168.619</v>
      </c>
      <c r="H189" s="547">
        <f t="shared" si="8"/>
        <v>0</v>
      </c>
      <c r="I189" s="639">
        <v>180</v>
      </c>
      <c r="J189" s="547">
        <f t="shared" si="10"/>
        <v>0</v>
      </c>
    </row>
    <row r="190" spans="1:10" hidden="1">
      <c r="A190" s="645"/>
      <c r="B190" s="558"/>
      <c r="C190" s="638"/>
      <c r="D190" s="547"/>
      <c r="E190" s="547"/>
      <c r="F190" s="547">
        <f t="shared" si="9"/>
        <v>0</v>
      </c>
      <c r="G190" s="547"/>
      <c r="H190" s="547">
        <f t="shared" si="8"/>
        <v>0</v>
      </c>
      <c r="I190" s="601"/>
      <c r="J190" s="547">
        <f t="shared" si="10"/>
        <v>0</v>
      </c>
    </row>
    <row r="191" spans="1:10" s="588" customFormat="1" hidden="1">
      <c r="A191" s="609"/>
      <c r="B191" s="545" t="s">
        <v>181</v>
      </c>
      <c r="C191" s="610"/>
      <c r="D191" s="607"/>
      <c r="E191" s="607"/>
      <c r="F191" s="607">
        <f t="shared" si="9"/>
        <v>0</v>
      </c>
      <c r="G191" s="607"/>
      <c r="H191" s="607">
        <f t="shared" si="8"/>
        <v>0</v>
      </c>
      <c r="I191" s="611"/>
      <c r="J191" s="607">
        <f t="shared" si="10"/>
        <v>0</v>
      </c>
    </row>
    <row r="192" spans="1:10" hidden="1">
      <c r="A192" s="622"/>
      <c r="B192" s="556"/>
      <c r="C192" s="637"/>
      <c r="D192" s="547"/>
      <c r="E192" s="547"/>
      <c r="F192" s="547">
        <f t="shared" si="9"/>
        <v>0</v>
      </c>
      <c r="G192" s="547"/>
      <c r="H192" s="547">
        <f t="shared" si="8"/>
        <v>0</v>
      </c>
      <c r="I192" s="601"/>
      <c r="J192" s="547">
        <f t="shared" si="10"/>
        <v>0</v>
      </c>
    </row>
    <row r="193" spans="1:14">
      <c r="A193" s="633">
        <v>10</v>
      </c>
      <c r="B193" s="561" t="s">
        <v>182</v>
      </c>
      <c r="C193" s="647"/>
      <c r="D193" s="547">
        <v>0</v>
      </c>
      <c r="E193" s="547">
        <v>0</v>
      </c>
      <c r="F193" s="547">
        <f t="shared" si="9"/>
        <v>0</v>
      </c>
      <c r="G193" s="547"/>
      <c r="H193" s="547">
        <f t="shared" si="8"/>
        <v>0</v>
      </c>
      <c r="I193" s="547"/>
      <c r="J193" s="547">
        <f t="shared" si="10"/>
        <v>0</v>
      </c>
    </row>
    <row r="194" spans="1:14" ht="31.5" hidden="1">
      <c r="A194" s="642"/>
      <c r="B194" s="563" t="s">
        <v>183</v>
      </c>
      <c r="C194" s="647"/>
      <c r="D194" s="547"/>
      <c r="E194" s="547"/>
      <c r="F194" s="547">
        <f t="shared" si="9"/>
        <v>0</v>
      </c>
      <c r="G194" s="547"/>
      <c r="H194" s="547">
        <f t="shared" si="8"/>
        <v>0</v>
      </c>
      <c r="I194" s="547"/>
      <c r="J194" s="547">
        <f t="shared" si="10"/>
        <v>0</v>
      </c>
    </row>
    <row r="195" spans="1:14" ht="50.1" hidden="1" customHeight="1">
      <c r="A195" s="642"/>
      <c r="B195" s="563" t="s">
        <v>367</v>
      </c>
      <c r="C195" s="647"/>
      <c r="D195" s="547"/>
      <c r="E195" s="547"/>
      <c r="F195" s="547">
        <f t="shared" si="9"/>
        <v>0</v>
      </c>
      <c r="G195" s="547"/>
      <c r="H195" s="547">
        <f t="shared" si="8"/>
        <v>0</v>
      </c>
      <c r="I195" s="547"/>
      <c r="J195" s="547">
        <f t="shared" si="10"/>
        <v>0</v>
      </c>
    </row>
    <row r="196" spans="1:14" ht="31.5" hidden="1">
      <c r="A196" s="642"/>
      <c r="B196" s="563" t="s">
        <v>184</v>
      </c>
      <c r="C196" s="647"/>
      <c r="D196" s="547"/>
      <c r="E196" s="547"/>
      <c r="F196" s="547">
        <f t="shared" si="9"/>
        <v>0</v>
      </c>
      <c r="G196" s="547"/>
      <c r="H196" s="547">
        <f t="shared" si="8"/>
        <v>0</v>
      </c>
      <c r="I196" s="547"/>
      <c r="J196" s="547">
        <f t="shared" si="10"/>
        <v>0</v>
      </c>
    </row>
    <row r="197" spans="1:14" hidden="1">
      <c r="A197" s="642"/>
      <c r="B197" s="563"/>
      <c r="C197" s="647"/>
      <c r="D197" s="547"/>
      <c r="E197" s="547"/>
      <c r="F197" s="547">
        <f t="shared" si="9"/>
        <v>0</v>
      </c>
      <c r="G197" s="547"/>
      <c r="H197" s="547">
        <f t="shared" si="8"/>
        <v>0</v>
      </c>
      <c r="I197" s="547"/>
      <c r="J197" s="547">
        <f t="shared" si="10"/>
        <v>0</v>
      </c>
    </row>
    <row r="198" spans="1:14">
      <c r="A198" s="642" t="s">
        <v>185</v>
      </c>
      <c r="B198" s="561" t="s">
        <v>186</v>
      </c>
      <c r="C198" s="647"/>
      <c r="D198" s="547">
        <v>0</v>
      </c>
      <c r="E198" s="547">
        <v>0</v>
      </c>
      <c r="F198" s="547">
        <f t="shared" si="9"/>
        <v>0</v>
      </c>
      <c r="G198" s="547"/>
      <c r="H198" s="547">
        <f t="shared" si="8"/>
        <v>0</v>
      </c>
      <c r="I198" s="547"/>
      <c r="J198" s="547">
        <f t="shared" si="10"/>
        <v>0</v>
      </c>
    </row>
    <row r="199" spans="1:14" ht="50.1" hidden="1" customHeight="1">
      <c r="A199" s="642"/>
      <c r="B199" s="562" t="s">
        <v>187</v>
      </c>
      <c r="C199" s="647"/>
      <c r="D199" s="547"/>
      <c r="E199" s="547"/>
      <c r="F199" s="547">
        <f t="shared" si="9"/>
        <v>0</v>
      </c>
      <c r="G199" s="547"/>
      <c r="H199" s="547">
        <f t="shared" si="8"/>
        <v>0</v>
      </c>
      <c r="I199" s="547"/>
      <c r="J199" s="547">
        <f t="shared" si="10"/>
        <v>0</v>
      </c>
    </row>
    <row r="200" spans="1:14" hidden="1">
      <c r="A200" s="642" t="s">
        <v>188</v>
      </c>
      <c r="B200" s="562" t="s">
        <v>189</v>
      </c>
      <c r="C200" s="647" t="s">
        <v>130</v>
      </c>
      <c r="D200" s="547"/>
      <c r="E200" s="547"/>
      <c r="F200" s="547">
        <f t="shared" si="9"/>
        <v>0</v>
      </c>
      <c r="G200" s="547">
        <v>3225.35</v>
      </c>
      <c r="H200" s="547">
        <f t="shared" si="8"/>
        <v>0</v>
      </c>
      <c r="I200" s="547">
        <v>3600</v>
      </c>
      <c r="J200" s="547">
        <f t="shared" si="10"/>
        <v>0</v>
      </c>
    </row>
    <row r="201" spans="1:14" ht="47.25" hidden="1">
      <c r="A201" s="642" t="s">
        <v>190</v>
      </c>
      <c r="B201" s="562" t="s">
        <v>191</v>
      </c>
      <c r="C201" s="647" t="s">
        <v>0</v>
      </c>
      <c r="D201" s="547"/>
      <c r="E201" s="547"/>
      <c r="F201" s="547">
        <f t="shared" si="9"/>
        <v>0</v>
      </c>
      <c r="G201" s="547">
        <v>1229.3</v>
      </c>
      <c r="H201" s="547">
        <f t="shared" ref="H201:H257" si="11">F201*G201</f>
        <v>0</v>
      </c>
      <c r="I201" s="547">
        <v>1350</v>
      </c>
      <c r="J201" s="547">
        <f t="shared" si="10"/>
        <v>0</v>
      </c>
    </row>
    <row r="202" spans="1:14" ht="63">
      <c r="A202" s="642" t="s">
        <v>192</v>
      </c>
      <c r="B202" s="562" t="s">
        <v>193</v>
      </c>
      <c r="C202" s="647" t="s">
        <v>0</v>
      </c>
      <c r="D202" s="630">
        <v>2824.5799999999972</v>
      </c>
      <c r="E202" s="630">
        <v>534.49399999999991</v>
      </c>
      <c r="F202" s="547">
        <f t="shared" si="9"/>
        <v>2290.0859999999975</v>
      </c>
      <c r="G202" s="547">
        <v>1325.68</v>
      </c>
      <c r="H202" s="547">
        <f t="shared" si="11"/>
        <v>3035921.2084799968</v>
      </c>
      <c r="I202" s="547">
        <v>1450</v>
      </c>
      <c r="J202" s="547">
        <f t="shared" si="10"/>
        <v>3320625</v>
      </c>
      <c r="K202" s="326" t="e">
        <f>#REF!+'[150]ABS GIRLS HOSTEL'!F202</f>
        <v>#REF!</v>
      </c>
      <c r="L202" s="3">
        <v>6645.55</v>
      </c>
      <c r="M202" s="326" t="e">
        <f>L202-K202</f>
        <v>#REF!</v>
      </c>
      <c r="N202" s="564" t="e">
        <f>M202/L202</f>
        <v>#REF!</v>
      </c>
    </row>
    <row r="203" spans="1:14" hidden="1">
      <c r="A203" s="642"/>
      <c r="B203" s="562"/>
      <c r="C203" s="647"/>
      <c r="D203" s="547"/>
      <c r="E203" s="547"/>
      <c r="F203" s="547">
        <f t="shared" ref="F203:F259" si="12">D203-E203</f>
        <v>0</v>
      </c>
      <c r="G203" s="547"/>
      <c r="H203" s="547">
        <f t="shared" si="11"/>
        <v>0</v>
      </c>
      <c r="I203" s="547">
        <v>0</v>
      </c>
      <c r="J203" s="547">
        <f t="shared" ref="J203:J259" si="13">ROUND(F203*I203,0)</f>
        <v>0</v>
      </c>
    </row>
    <row r="204" spans="1:14">
      <c r="A204" s="642" t="s">
        <v>194</v>
      </c>
      <c r="B204" s="561" t="s">
        <v>195</v>
      </c>
      <c r="C204" s="647"/>
      <c r="D204" s="547">
        <v>0</v>
      </c>
      <c r="E204" s="547">
        <v>0</v>
      </c>
      <c r="F204" s="547">
        <f t="shared" si="12"/>
        <v>0</v>
      </c>
      <c r="G204" s="547"/>
      <c r="H204" s="547">
        <f t="shared" si="11"/>
        <v>0</v>
      </c>
      <c r="I204" s="547">
        <v>0</v>
      </c>
      <c r="J204" s="547">
        <f t="shared" si="13"/>
        <v>0</v>
      </c>
      <c r="L204" s="326"/>
    </row>
    <row r="205" spans="1:14" ht="50.1" customHeight="1">
      <c r="A205" s="642" t="s">
        <v>196</v>
      </c>
      <c r="B205" s="562" t="s">
        <v>831</v>
      </c>
      <c r="C205" s="647"/>
      <c r="D205" s="547">
        <v>0</v>
      </c>
      <c r="E205" s="547">
        <v>0</v>
      </c>
      <c r="F205" s="547">
        <f t="shared" si="12"/>
        <v>0</v>
      </c>
      <c r="G205" s="547"/>
      <c r="H205" s="547">
        <f t="shared" si="11"/>
        <v>0</v>
      </c>
      <c r="I205" s="547">
        <v>0</v>
      </c>
      <c r="J205" s="547">
        <f t="shared" si="13"/>
        <v>0</v>
      </c>
    </row>
    <row r="206" spans="1:14" ht="31.5">
      <c r="A206" s="642" t="s">
        <v>197</v>
      </c>
      <c r="B206" s="562" t="s">
        <v>368</v>
      </c>
      <c r="C206" s="647" t="s">
        <v>0</v>
      </c>
      <c r="D206" s="630">
        <v>648.38000000000011</v>
      </c>
      <c r="E206" s="630">
        <v>346.25</v>
      </c>
      <c r="F206" s="547">
        <f t="shared" si="12"/>
        <v>302.13000000000011</v>
      </c>
      <c r="G206" s="547">
        <v>4718.9399999999996</v>
      </c>
      <c r="H206" s="547">
        <f t="shared" si="11"/>
        <v>1425733.3422000003</v>
      </c>
      <c r="I206" s="547">
        <v>5250</v>
      </c>
      <c r="J206" s="547">
        <f t="shared" si="13"/>
        <v>1586183</v>
      </c>
    </row>
    <row r="207" spans="1:14" s="100" customFormat="1" ht="31.5" hidden="1">
      <c r="A207" s="642" t="s">
        <v>198</v>
      </c>
      <c r="B207" s="562" t="s">
        <v>832</v>
      </c>
      <c r="C207" s="647" t="s">
        <v>0</v>
      </c>
      <c r="D207" s="547"/>
      <c r="E207" s="547"/>
      <c r="F207" s="547">
        <f t="shared" si="12"/>
        <v>0</v>
      </c>
      <c r="G207" s="547">
        <v>3874.82</v>
      </c>
      <c r="H207" s="547">
        <f t="shared" si="11"/>
        <v>0</v>
      </c>
      <c r="I207" s="547">
        <v>4300</v>
      </c>
      <c r="J207" s="547">
        <f t="shared" si="13"/>
        <v>0</v>
      </c>
    </row>
    <row r="208" spans="1:14" hidden="1">
      <c r="A208" s="642"/>
      <c r="B208" s="562"/>
      <c r="C208" s="647"/>
      <c r="D208" s="547"/>
      <c r="E208" s="547"/>
      <c r="F208" s="547">
        <f t="shared" si="12"/>
        <v>0</v>
      </c>
      <c r="G208" s="547"/>
      <c r="H208" s="547">
        <f t="shared" si="11"/>
        <v>0</v>
      </c>
      <c r="I208" s="547">
        <v>0</v>
      </c>
      <c r="J208" s="547">
        <f t="shared" si="13"/>
        <v>0</v>
      </c>
    </row>
    <row r="209" spans="1:10">
      <c r="A209" s="642" t="s">
        <v>199</v>
      </c>
      <c r="B209" s="561" t="s">
        <v>200</v>
      </c>
      <c r="C209" s="647"/>
      <c r="D209" s="547">
        <v>0</v>
      </c>
      <c r="E209" s="547">
        <v>0</v>
      </c>
      <c r="F209" s="547">
        <f t="shared" si="12"/>
        <v>0</v>
      </c>
      <c r="G209" s="547"/>
      <c r="H209" s="547">
        <f t="shared" si="11"/>
        <v>0</v>
      </c>
      <c r="I209" s="547">
        <v>0</v>
      </c>
      <c r="J209" s="547">
        <f t="shared" si="13"/>
        <v>0</v>
      </c>
    </row>
    <row r="210" spans="1:10" ht="50.1" customHeight="1">
      <c r="A210" s="642" t="s">
        <v>201</v>
      </c>
      <c r="B210" s="560" t="s">
        <v>202</v>
      </c>
      <c r="C210" s="647"/>
      <c r="D210" s="547">
        <v>0</v>
      </c>
      <c r="E210" s="547">
        <v>0</v>
      </c>
      <c r="F210" s="547">
        <f t="shared" si="12"/>
        <v>0</v>
      </c>
      <c r="G210" s="547"/>
      <c r="H210" s="547">
        <f t="shared" si="11"/>
        <v>0</v>
      </c>
      <c r="I210" s="547">
        <v>0</v>
      </c>
      <c r="J210" s="547">
        <f t="shared" si="13"/>
        <v>0</v>
      </c>
    </row>
    <row r="211" spans="1:10" ht="31.5">
      <c r="A211" s="642" t="s">
        <v>203</v>
      </c>
      <c r="B211" s="560" t="s">
        <v>296</v>
      </c>
      <c r="C211" s="647" t="s">
        <v>130</v>
      </c>
      <c r="D211" s="630">
        <v>25309.810000000049</v>
      </c>
      <c r="E211" s="630">
        <v>13239.555999999995</v>
      </c>
      <c r="F211" s="547">
        <f t="shared" si="12"/>
        <v>12070.254000000054</v>
      </c>
      <c r="G211" s="547">
        <v>1614.91</v>
      </c>
      <c r="H211" s="547">
        <f t="shared" si="11"/>
        <v>19492373.887140088</v>
      </c>
      <c r="I211" s="547">
        <v>1930</v>
      </c>
      <c r="J211" s="547">
        <f t="shared" si="13"/>
        <v>23295590</v>
      </c>
    </row>
    <row r="212" spans="1:10" ht="47.25">
      <c r="A212" s="642" t="s">
        <v>204</v>
      </c>
      <c r="B212" s="562" t="s">
        <v>374</v>
      </c>
      <c r="C212" s="647" t="s">
        <v>130</v>
      </c>
      <c r="D212" s="630">
        <v>11792.02000000001</v>
      </c>
      <c r="E212" s="630">
        <v>7023.82</v>
      </c>
      <c r="F212" s="547">
        <f t="shared" si="12"/>
        <v>4768.2000000000098</v>
      </c>
      <c r="G212" s="547">
        <v>1197.44</v>
      </c>
      <c r="H212" s="547">
        <f t="shared" si="11"/>
        <v>5709633.4080000119</v>
      </c>
      <c r="I212" s="547">
        <v>1400</v>
      </c>
      <c r="J212" s="547">
        <f t="shared" si="13"/>
        <v>6675480</v>
      </c>
    </row>
    <row r="213" spans="1:10" ht="31.5" hidden="1">
      <c r="A213" s="642" t="s">
        <v>205</v>
      </c>
      <c r="B213" s="562" t="s">
        <v>297</v>
      </c>
      <c r="C213" s="647" t="s">
        <v>130</v>
      </c>
      <c r="D213" s="547"/>
      <c r="E213" s="547"/>
      <c r="F213" s="547">
        <f t="shared" si="12"/>
        <v>0</v>
      </c>
      <c r="G213" s="547">
        <v>1473.61</v>
      </c>
      <c r="H213" s="547">
        <f t="shared" si="11"/>
        <v>0</v>
      </c>
      <c r="I213" s="547">
        <v>1730</v>
      </c>
      <c r="J213" s="547">
        <f t="shared" si="13"/>
        <v>0</v>
      </c>
    </row>
    <row r="214" spans="1:10" ht="31.5">
      <c r="A214" s="642" t="s">
        <v>206</v>
      </c>
      <c r="B214" s="560" t="s">
        <v>207</v>
      </c>
      <c r="C214" s="647" t="s">
        <v>130</v>
      </c>
      <c r="D214" s="630">
        <v>1324.1000000000006</v>
      </c>
      <c r="E214" s="630">
        <v>616.67999999999995</v>
      </c>
      <c r="F214" s="547">
        <f t="shared" si="12"/>
        <v>707.42000000000064</v>
      </c>
      <c r="G214" s="547">
        <v>1836.63</v>
      </c>
      <c r="H214" s="547">
        <f t="shared" si="11"/>
        <v>1299268.7946000013</v>
      </c>
      <c r="I214" s="547">
        <v>2150</v>
      </c>
      <c r="J214" s="547">
        <f t="shared" si="13"/>
        <v>1520953</v>
      </c>
    </row>
    <row r="215" spans="1:10" ht="50.1" hidden="1" customHeight="1">
      <c r="A215" s="642" t="s">
        <v>375</v>
      </c>
      <c r="B215" s="560" t="s">
        <v>833</v>
      </c>
      <c r="C215" s="647" t="s">
        <v>130</v>
      </c>
      <c r="D215" s="547"/>
      <c r="E215" s="547"/>
      <c r="F215" s="547">
        <f t="shared" si="12"/>
        <v>0</v>
      </c>
      <c r="G215" s="547">
        <v>1034.1600000000001</v>
      </c>
      <c r="H215" s="547">
        <f t="shared" si="11"/>
        <v>0</v>
      </c>
      <c r="I215" s="547">
        <v>1200</v>
      </c>
      <c r="J215" s="547">
        <f t="shared" si="13"/>
        <v>0</v>
      </c>
    </row>
    <row r="216" spans="1:10" s="100" customFormat="1" ht="50.1" hidden="1" customHeight="1">
      <c r="A216" s="642" t="s">
        <v>208</v>
      </c>
      <c r="B216" s="558" t="s">
        <v>834</v>
      </c>
      <c r="C216" s="647"/>
      <c r="D216" s="547"/>
      <c r="E216" s="547"/>
      <c r="F216" s="547">
        <f t="shared" si="12"/>
        <v>0</v>
      </c>
      <c r="G216" s="547"/>
      <c r="H216" s="547">
        <f t="shared" si="11"/>
        <v>0</v>
      </c>
      <c r="I216" s="547">
        <v>0</v>
      </c>
      <c r="J216" s="547">
        <f t="shared" si="13"/>
        <v>0</v>
      </c>
    </row>
    <row r="217" spans="1:10" s="100" customFormat="1" hidden="1">
      <c r="A217" s="642" t="s">
        <v>209</v>
      </c>
      <c r="B217" s="560" t="s">
        <v>298</v>
      </c>
      <c r="C217" s="647" t="s">
        <v>0</v>
      </c>
      <c r="D217" s="547"/>
      <c r="E217" s="547"/>
      <c r="F217" s="547">
        <f t="shared" si="12"/>
        <v>0</v>
      </c>
      <c r="G217" s="547">
        <v>736.31200000000001</v>
      </c>
      <c r="H217" s="547">
        <f t="shared" si="11"/>
        <v>0</v>
      </c>
      <c r="I217" s="547">
        <v>900</v>
      </c>
      <c r="J217" s="547">
        <f t="shared" si="13"/>
        <v>0</v>
      </c>
    </row>
    <row r="218" spans="1:10" s="100" customFormat="1" hidden="1">
      <c r="A218" s="642" t="s">
        <v>210</v>
      </c>
      <c r="B218" s="560" t="s">
        <v>299</v>
      </c>
      <c r="C218" s="647" t="s">
        <v>0</v>
      </c>
      <c r="D218" s="547"/>
      <c r="E218" s="547"/>
      <c r="F218" s="547">
        <f t="shared" si="12"/>
        <v>0</v>
      </c>
      <c r="G218" s="547">
        <v>670.38099999999997</v>
      </c>
      <c r="H218" s="547">
        <f t="shared" si="11"/>
        <v>0</v>
      </c>
      <c r="I218" s="547">
        <v>800</v>
      </c>
      <c r="J218" s="547">
        <f t="shared" si="13"/>
        <v>0</v>
      </c>
    </row>
    <row r="219" spans="1:10" hidden="1">
      <c r="A219" s="642"/>
      <c r="B219" s="561" t="s">
        <v>211</v>
      </c>
      <c r="C219" s="647"/>
      <c r="D219" s="547"/>
      <c r="E219" s="547"/>
      <c r="F219" s="547">
        <f t="shared" si="12"/>
        <v>0</v>
      </c>
      <c r="G219" s="547"/>
      <c r="H219" s="547">
        <f t="shared" si="11"/>
        <v>0</v>
      </c>
      <c r="I219" s="547">
        <v>0</v>
      </c>
      <c r="J219" s="547">
        <f t="shared" si="13"/>
        <v>0</v>
      </c>
    </row>
    <row r="220" spans="1:10" ht="50.1" hidden="1" customHeight="1">
      <c r="A220" s="642" t="s">
        <v>212</v>
      </c>
      <c r="B220" s="562" t="s">
        <v>835</v>
      </c>
      <c r="C220" s="647"/>
      <c r="D220" s="547"/>
      <c r="E220" s="547"/>
      <c r="F220" s="547">
        <f t="shared" si="12"/>
        <v>0</v>
      </c>
      <c r="G220" s="547"/>
      <c r="H220" s="547">
        <f t="shared" si="11"/>
        <v>0</v>
      </c>
      <c r="I220" s="547">
        <v>0</v>
      </c>
      <c r="J220" s="547">
        <f t="shared" si="13"/>
        <v>0</v>
      </c>
    </row>
    <row r="221" spans="1:10" ht="63" hidden="1">
      <c r="A221" s="642" t="s">
        <v>213</v>
      </c>
      <c r="B221" s="562" t="s">
        <v>300</v>
      </c>
      <c r="C221" s="647" t="s">
        <v>0</v>
      </c>
      <c r="D221" s="547"/>
      <c r="E221" s="547"/>
      <c r="F221" s="547">
        <f t="shared" si="12"/>
        <v>0</v>
      </c>
      <c r="G221" s="547">
        <v>5021.1899999999996</v>
      </c>
      <c r="H221" s="547">
        <f t="shared" si="11"/>
        <v>0</v>
      </c>
      <c r="I221" s="547">
        <v>5500</v>
      </c>
      <c r="J221" s="547">
        <f t="shared" si="13"/>
        <v>0</v>
      </c>
    </row>
    <row r="222" spans="1:10">
      <c r="A222" s="642"/>
      <c r="B222" s="561" t="s">
        <v>214</v>
      </c>
      <c r="C222" s="647"/>
      <c r="D222" s="547">
        <v>0</v>
      </c>
      <c r="E222" s="547">
        <v>0</v>
      </c>
      <c r="F222" s="547">
        <f t="shared" si="12"/>
        <v>0</v>
      </c>
      <c r="G222" s="547"/>
      <c r="H222" s="547">
        <f t="shared" si="11"/>
        <v>0</v>
      </c>
      <c r="I222" s="547">
        <v>0</v>
      </c>
      <c r="J222" s="547">
        <f t="shared" si="13"/>
        <v>0</v>
      </c>
    </row>
    <row r="223" spans="1:10" ht="50.1" customHeight="1">
      <c r="A223" s="642" t="s">
        <v>215</v>
      </c>
      <c r="B223" s="560" t="s">
        <v>376</v>
      </c>
      <c r="C223" s="647" t="s">
        <v>0</v>
      </c>
      <c r="D223" s="630">
        <v>303.46000000000004</v>
      </c>
      <c r="E223" s="547">
        <v>0</v>
      </c>
      <c r="F223" s="547">
        <f t="shared" si="12"/>
        <v>303.46000000000004</v>
      </c>
      <c r="G223" s="547">
        <v>2829.58</v>
      </c>
      <c r="H223" s="547">
        <f t="shared" si="11"/>
        <v>858664.34680000006</v>
      </c>
      <c r="I223" s="547">
        <v>3500</v>
      </c>
      <c r="J223" s="547">
        <f t="shared" si="13"/>
        <v>1062110</v>
      </c>
    </row>
    <row r="224" spans="1:10">
      <c r="A224" s="642" t="s">
        <v>216</v>
      </c>
      <c r="B224" s="561" t="s">
        <v>217</v>
      </c>
      <c r="C224" s="647"/>
      <c r="D224" s="547">
        <v>0</v>
      </c>
      <c r="E224" s="547">
        <v>0</v>
      </c>
      <c r="F224" s="547">
        <f t="shared" si="12"/>
        <v>0</v>
      </c>
      <c r="G224" s="547"/>
      <c r="H224" s="547">
        <f t="shared" si="11"/>
        <v>0</v>
      </c>
      <c r="I224" s="547">
        <v>0</v>
      </c>
      <c r="J224" s="547">
        <f t="shared" si="13"/>
        <v>0</v>
      </c>
    </row>
    <row r="225" spans="1:10" ht="50.1" customHeight="1">
      <c r="A225" s="642" t="s">
        <v>218</v>
      </c>
      <c r="B225" s="562" t="s">
        <v>293</v>
      </c>
      <c r="C225" s="647" t="s">
        <v>130</v>
      </c>
      <c r="D225" s="630">
        <v>1715.0300000000011</v>
      </c>
      <c r="E225" s="630">
        <v>201.6</v>
      </c>
      <c r="F225" s="547">
        <f t="shared" si="12"/>
        <v>1513.4300000000012</v>
      </c>
      <c r="G225" s="547">
        <v>566.95000000000005</v>
      </c>
      <c r="H225" s="547">
        <f t="shared" si="11"/>
        <v>858039.1385000007</v>
      </c>
      <c r="I225" s="547">
        <v>625</v>
      </c>
      <c r="J225" s="547">
        <f t="shared" si="13"/>
        <v>945894</v>
      </c>
    </row>
    <row r="226" spans="1:10" hidden="1">
      <c r="A226" s="642"/>
      <c r="B226" s="562"/>
      <c r="C226" s="647"/>
      <c r="D226" s="547"/>
      <c r="E226" s="547"/>
      <c r="F226" s="547">
        <f t="shared" si="12"/>
        <v>0</v>
      </c>
      <c r="G226" s="547"/>
      <c r="H226" s="547">
        <f t="shared" si="11"/>
        <v>0</v>
      </c>
      <c r="I226" s="547">
        <v>0</v>
      </c>
      <c r="J226" s="547">
        <f t="shared" si="13"/>
        <v>0</v>
      </c>
    </row>
    <row r="227" spans="1:10" ht="50.1" customHeight="1">
      <c r="A227" s="642" t="s">
        <v>219</v>
      </c>
      <c r="B227" s="562" t="s">
        <v>220</v>
      </c>
      <c r="C227" s="647" t="s">
        <v>1</v>
      </c>
      <c r="D227" s="630">
        <v>14.760000000000003</v>
      </c>
      <c r="E227" s="630">
        <v>0</v>
      </c>
      <c r="F227" s="547">
        <f t="shared" si="12"/>
        <v>14.760000000000003</v>
      </c>
      <c r="G227" s="547">
        <v>10866.4</v>
      </c>
      <c r="H227" s="547">
        <f t="shared" si="11"/>
        <v>160388.06400000004</v>
      </c>
      <c r="I227" s="547">
        <v>12000</v>
      </c>
      <c r="J227" s="547">
        <f t="shared" si="13"/>
        <v>177120</v>
      </c>
    </row>
    <row r="228" spans="1:10" hidden="1">
      <c r="A228" s="642"/>
      <c r="B228" s="562"/>
      <c r="C228" s="647"/>
      <c r="D228" s="547"/>
      <c r="E228" s="547"/>
      <c r="F228" s="547">
        <f t="shared" si="12"/>
        <v>0</v>
      </c>
      <c r="G228" s="547"/>
      <c r="H228" s="547">
        <f t="shared" si="11"/>
        <v>0</v>
      </c>
      <c r="I228" s="547">
        <v>0</v>
      </c>
      <c r="J228" s="547">
        <f t="shared" si="13"/>
        <v>0</v>
      </c>
    </row>
    <row r="229" spans="1:10" hidden="1">
      <c r="A229" s="642" t="s">
        <v>221</v>
      </c>
      <c r="B229" s="561" t="s">
        <v>222</v>
      </c>
      <c r="C229" s="647"/>
      <c r="D229" s="547"/>
      <c r="E229" s="547"/>
      <c r="F229" s="547">
        <f t="shared" si="12"/>
        <v>0</v>
      </c>
      <c r="G229" s="547"/>
      <c r="H229" s="547">
        <f t="shared" si="11"/>
        <v>0</v>
      </c>
      <c r="I229" s="547">
        <v>0</v>
      </c>
      <c r="J229" s="547">
        <f t="shared" si="13"/>
        <v>0</v>
      </c>
    </row>
    <row r="230" spans="1:10" hidden="1">
      <c r="A230" s="642" t="s">
        <v>223</v>
      </c>
      <c r="B230" s="562" t="s">
        <v>836</v>
      </c>
      <c r="C230" s="647"/>
      <c r="D230" s="547"/>
      <c r="E230" s="547"/>
      <c r="F230" s="547">
        <f t="shared" si="12"/>
        <v>0</v>
      </c>
      <c r="G230" s="547"/>
      <c r="H230" s="547">
        <f t="shared" si="11"/>
        <v>0</v>
      </c>
      <c r="I230" s="547">
        <v>0</v>
      </c>
      <c r="J230" s="547">
        <f t="shared" si="13"/>
        <v>0</v>
      </c>
    </row>
    <row r="231" spans="1:10" hidden="1">
      <c r="A231" s="642"/>
      <c r="B231" s="562"/>
      <c r="C231" s="647"/>
      <c r="D231" s="547"/>
      <c r="E231" s="547"/>
      <c r="F231" s="547">
        <f t="shared" si="12"/>
        <v>0</v>
      </c>
      <c r="G231" s="547"/>
      <c r="H231" s="547">
        <f t="shared" si="11"/>
        <v>0</v>
      </c>
      <c r="I231" s="547">
        <v>0</v>
      </c>
      <c r="J231" s="547">
        <f t="shared" si="13"/>
        <v>0</v>
      </c>
    </row>
    <row r="232" spans="1:10">
      <c r="A232" s="642" t="s">
        <v>224</v>
      </c>
      <c r="B232" s="561" t="s">
        <v>225</v>
      </c>
      <c r="C232" s="647"/>
      <c r="D232" s="547">
        <v>0</v>
      </c>
      <c r="E232" s="547">
        <v>0</v>
      </c>
      <c r="F232" s="547">
        <f t="shared" si="12"/>
        <v>0</v>
      </c>
      <c r="G232" s="547"/>
      <c r="H232" s="547">
        <f t="shared" si="11"/>
        <v>0</v>
      </c>
      <c r="I232" s="547">
        <v>0</v>
      </c>
      <c r="J232" s="547">
        <f t="shared" si="13"/>
        <v>0</v>
      </c>
    </row>
    <row r="233" spans="1:10" ht="50.1" customHeight="1">
      <c r="A233" s="642" t="s">
        <v>226</v>
      </c>
      <c r="B233" s="565" t="s">
        <v>227</v>
      </c>
      <c r="C233" s="647" t="s">
        <v>130</v>
      </c>
      <c r="D233" s="630">
        <v>2201.3000000000015</v>
      </c>
      <c r="E233" s="630">
        <v>1293.4699999999998</v>
      </c>
      <c r="F233" s="547">
        <f t="shared" si="12"/>
        <v>907.83000000000175</v>
      </c>
      <c r="G233" s="547">
        <v>7637.75</v>
      </c>
      <c r="H233" s="547">
        <f t="shared" si="11"/>
        <v>6933778.5825000135</v>
      </c>
      <c r="I233" s="547">
        <v>9000</v>
      </c>
      <c r="J233" s="547">
        <f t="shared" si="13"/>
        <v>8170470</v>
      </c>
    </row>
    <row r="234" spans="1:10" hidden="1">
      <c r="A234" s="642"/>
      <c r="B234" s="562"/>
      <c r="C234" s="647"/>
      <c r="D234" s="547"/>
      <c r="E234" s="547"/>
      <c r="F234" s="547">
        <f t="shared" si="12"/>
        <v>0</v>
      </c>
      <c r="G234" s="547"/>
      <c r="H234" s="547">
        <f t="shared" si="11"/>
        <v>0</v>
      </c>
      <c r="I234" s="547">
        <v>0</v>
      </c>
      <c r="J234" s="547">
        <f t="shared" si="13"/>
        <v>0</v>
      </c>
    </row>
    <row r="235" spans="1:10" hidden="1">
      <c r="A235" s="642" t="s">
        <v>228</v>
      </c>
      <c r="B235" s="566" t="s">
        <v>229</v>
      </c>
      <c r="C235" s="647"/>
      <c r="D235" s="547"/>
      <c r="E235" s="547"/>
      <c r="F235" s="547">
        <f t="shared" si="12"/>
        <v>0</v>
      </c>
      <c r="G235" s="547"/>
      <c r="H235" s="547">
        <f t="shared" si="11"/>
        <v>0</v>
      </c>
      <c r="I235" s="547">
        <v>0</v>
      </c>
      <c r="J235" s="547">
        <f t="shared" si="13"/>
        <v>0</v>
      </c>
    </row>
    <row r="236" spans="1:10" ht="50.1" hidden="1" customHeight="1">
      <c r="A236" s="642" t="s">
        <v>230</v>
      </c>
      <c r="B236" s="562" t="s">
        <v>231</v>
      </c>
      <c r="C236" s="647"/>
      <c r="D236" s="547"/>
      <c r="E236" s="547"/>
      <c r="F236" s="547">
        <f t="shared" si="12"/>
        <v>0</v>
      </c>
      <c r="G236" s="547"/>
      <c r="H236" s="547">
        <f t="shared" si="11"/>
        <v>0</v>
      </c>
      <c r="I236" s="547">
        <v>0</v>
      </c>
      <c r="J236" s="547">
        <f t="shared" si="13"/>
        <v>0</v>
      </c>
    </row>
    <row r="237" spans="1:10" ht="31.5" hidden="1">
      <c r="A237" s="642" t="s">
        <v>232</v>
      </c>
      <c r="B237" s="562" t="s">
        <v>233</v>
      </c>
      <c r="C237" s="647" t="s">
        <v>6</v>
      </c>
      <c r="D237" s="547"/>
      <c r="E237" s="547"/>
      <c r="F237" s="547">
        <f t="shared" si="12"/>
        <v>0</v>
      </c>
      <c r="G237" s="547">
        <v>8631.11</v>
      </c>
      <c r="H237" s="547">
        <f t="shared" si="11"/>
        <v>0</v>
      </c>
      <c r="I237" s="547">
        <v>9500</v>
      </c>
      <c r="J237" s="547">
        <f t="shared" si="13"/>
        <v>0</v>
      </c>
    </row>
    <row r="238" spans="1:10" hidden="1">
      <c r="A238" s="645"/>
      <c r="B238" s="558"/>
      <c r="C238" s="638"/>
      <c r="D238" s="547"/>
      <c r="E238" s="547"/>
      <c r="F238" s="547">
        <f t="shared" si="12"/>
        <v>0</v>
      </c>
      <c r="G238" s="547"/>
      <c r="H238" s="547">
        <f t="shared" si="11"/>
        <v>0</v>
      </c>
      <c r="I238" s="601"/>
      <c r="J238" s="547">
        <f t="shared" si="13"/>
        <v>0</v>
      </c>
    </row>
    <row r="239" spans="1:10" s="588" customFormat="1" hidden="1">
      <c r="A239" s="609"/>
      <c r="B239" s="545" t="s">
        <v>234</v>
      </c>
      <c r="C239" s="610"/>
      <c r="D239" s="607"/>
      <c r="E239" s="607"/>
      <c r="F239" s="607">
        <f t="shared" si="12"/>
        <v>0</v>
      </c>
      <c r="G239" s="607"/>
      <c r="H239" s="607">
        <f t="shared" si="11"/>
        <v>0</v>
      </c>
      <c r="I239" s="611"/>
      <c r="J239" s="607">
        <f t="shared" si="13"/>
        <v>0</v>
      </c>
    </row>
    <row r="240" spans="1:10" hidden="1">
      <c r="A240" s="648"/>
      <c r="B240" s="558"/>
      <c r="C240" s="649"/>
      <c r="D240" s="547"/>
      <c r="E240" s="547"/>
      <c r="F240" s="547">
        <f t="shared" si="12"/>
        <v>0</v>
      </c>
      <c r="G240" s="547"/>
      <c r="H240" s="547">
        <f t="shared" si="11"/>
        <v>0</v>
      </c>
      <c r="I240" s="601"/>
      <c r="J240" s="547">
        <f t="shared" si="13"/>
        <v>0</v>
      </c>
    </row>
    <row r="241" spans="1:14">
      <c r="A241" s="633">
        <v>11</v>
      </c>
      <c r="B241" s="556" t="s">
        <v>295</v>
      </c>
      <c r="C241" s="650"/>
      <c r="D241" s="547">
        <v>0</v>
      </c>
      <c r="E241" s="547">
        <v>0</v>
      </c>
      <c r="F241" s="547">
        <f t="shared" si="12"/>
        <v>0</v>
      </c>
      <c r="G241" s="547"/>
      <c r="H241" s="547">
        <f t="shared" si="11"/>
        <v>0</v>
      </c>
      <c r="I241" s="601"/>
      <c r="J241" s="547">
        <f t="shared" si="13"/>
        <v>0</v>
      </c>
      <c r="L241" s="3">
        <f>64*0.1*2.1</f>
        <v>13.440000000000001</v>
      </c>
    </row>
    <row r="242" spans="1:14" ht="31.5" hidden="1">
      <c r="A242" s="598"/>
      <c r="B242" s="541" t="s">
        <v>31</v>
      </c>
      <c r="C242" s="600"/>
      <c r="D242" s="547"/>
      <c r="E242" s="547"/>
      <c r="F242" s="547">
        <f t="shared" si="12"/>
        <v>0</v>
      </c>
      <c r="G242" s="547"/>
      <c r="H242" s="547">
        <f t="shared" si="11"/>
        <v>0</v>
      </c>
      <c r="I242" s="601"/>
      <c r="J242" s="547">
        <f t="shared" si="13"/>
        <v>0</v>
      </c>
    </row>
    <row r="243" spans="1:14">
      <c r="A243" s="646">
        <v>11.1</v>
      </c>
      <c r="B243" s="555" t="s">
        <v>235</v>
      </c>
      <c r="C243" s="650"/>
      <c r="D243" s="547">
        <v>0</v>
      </c>
      <c r="E243" s="547">
        <v>0</v>
      </c>
      <c r="F243" s="547">
        <f t="shared" si="12"/>
        <v>0</v>
      </c>
      <c r="G243" s="547"/>
      <c r="H243" s="547">
        <f t="shared" si="11"/>
        <v>0</v>
      </c>
      <c r="I243" s="601"/>
      <c r="J243" s="547">
        <f t="shared" si="13"/>
        <v>0</v>
      </c>
    </row>
    <row r="244" spans="1:14" hidden="1">
      <c r="A244" s="646"/>
      <c r="B244" s="560"/>
      <c r="C244" s="650"/>
      <c r="D244" s="547"/>
      <c r="E244" s="547"/>
      <c r="F244" s="547">
        <f t="shared" si="12"/>
        <v>0</v>
      </c>
      <c r="G244" s="547"/>
      <c r="H244" s="547">
        <f t="shared" si="11"/>
        <v>0</v>
      </c>
      <c r="I244" s="601"/>
      <c r="J244" s="547">
        <f t="shared" si="13"/>
        <v>0</v>
      </c>
    </row>
    <row r="245" spans="1:14" ht="50.1" customHeight="1">
      <c r="A245" s="646" t="s">
        <v>237</v>
      </c>
      <c r="B245" s="560" t="s">
        <v>236</v>
      </c>
      <c r="C245" s="650"/>
      <c r="D245" s="547">
        <v>0</v>
      </c>
      <c r="E245" s="547">
        <v>0</v>
      </c>
      <c r="F245" s="547">
        <f t="shared" si="12"/>
        <v>0</v>
      </c>
      <c r="G245" s="547"/>
      <c r="H245" s="547">
        <f t="shared" si="11"/>
        <v>0</v>
      </c>
      <c r="I245" s="601"/>
      <c r="J245" s="547">
        <f t="shared" si="13"/>
        <v>0</v>
      </c>
    </row>
    <row r="246" spans="1:14" ht="47.25">
      <c r="A246" s="646"/>
      <c r="B246" s="560" t="s">
        <v>238</v>
      </c>
      <c r="C246" s="650" t="s">
        <v>0</v>
      </c>
      <c r="D246" s="630">
        <v>9158.1380000000136</v>
      </c>
      <c r="E246" s="630">
        <v>6730.0700000000006</v>
      </c>
      <c r="F246" s="547">
        <f t="shared" si="12"/>
        <v>2428.0680000000129</v>
      </c>
      <c r="G246" s="547">
        <v>492.93</v>
      </c>
      <c r="H246" s="547">
        <f t="shared" si="11"/>
        <v>1196867.5592400064</v>
      </c>
      <c r="I246" s="601">
        <v>550</v>
      </c>
      <c r="J246" s="547">
        <f t="shared" si="13"/>
        <v>1335437</v>
      </c>
    </row>
    <row r="247" spans="1:14" hidden="1">
      <c r="A247" s="652"/>
      <c r="B247" s="567"/>
      <c r="C247" s="618"/>
      <c r="D247" s="547"/>
      <c r="E247" s="547"/>
      <c r="F247" s="547">
        <f t="shared" si="12"/>
        <v>0</v>
      </c>
      <c r="G247" s="547"/>
      <c r="H247" s="547">
        <f t="shared" si="11"/>
        <v>0</v>
      </c>
      <c r="I247" s="601">
        <v>0</v>
      </c>
      <c r="J247" s="547">
        <f t="shared" si="13"/>
        <v>0</v>
      </c>
    </row>
    <row r="248" spans="1:14" hidden="1">
      <c r="A248" s="652">
        <v>11.2</v>
      </c>
      <c r="B248" s="556" t="s">
        <v>239</v>
      </c>
      <c r="C248" s="618"/>
      <c r="D248" s="547"/>
      <c r="E248" s="547"/>
      <c r="F248" s="547">
        <f t="shared" si="12"/>
        <v>0</v>
      </c>
      <c r="G248" s="547"/>
      <c r="H248" s="547">
        <f t="shared" si="11"/>
        <v>0</v>
      </c>
      <c r="I248" s="601"/>
      <c r="J248" s="547">
        <f t="shared" si="13"/>
        <v>0</v>
      </c>
    </row>
    <row r="249" spans="1:14" ht="50.1" hidden="1" customHeight="1">
      <c r="A249" s="652"/>
      <c r="B249" s="560" t="s">
        <v>240</v>
      </c>
      <c r="C249" s="618"/>
      <c r="D249" s="547"/>
      <c r="E249" s="547"/>
      <c r="F249" s="547">
        <f t="shared" si="12"/>
        <v>0</v>
      </c>
      <c r="G249" s="547"/>
      <c r="H249" s="547">
        <f t="shared" si="11"/>
        <v>0</v>
      </c>
      <c r="I249" s="601"/>
      <c r="J249" s="547">
        <f t="shared" si="13"/>
        <v>0</v>
      </c>
    </row>
    <row r="250" spans="1:14" ht="31.5">
      <c r="A250" s="652" t="s">
        <v>242</v>
      </c>
      <c r="B250" s="567" t="s">
        <v>243</v>
      </c>
      <c r="C250" s="653" t="s">
        <v>0</v>
      </c>
      <c r="D250" s="630">
        <v>722.90000000000009</v>
      </c>
      <c r="E250" s="547">
        <v>0</v>
      </c>
      <c r="F250" s="547">
        <f t="shared" si="12"/>
        <v>722.90000000000009</v>
      </c>
      <c r="G250" s="547">
        <v>814.14</v>
      </c>
      <c r="H250" s="547">
        <f t="shared" si="11"/>
        <v>588541.8060000001</v>
      </c>
      <c r="I250" s="601">
        <v>880</v>
      </c>
      <c r="J250" s="547">
        <f t="shared" si="13"/>
        <v>636152</v>
      </c>
    </row>
    <row r="251" spans="1:14" s="100" customFormat="1" ht="31.5" hidden="1">
      <c r="A251" s="651" t="s">
        <v>244</v>
      </c>
      <c r="B251" s="567" t="s">
        <v>245</v>
      </c>
      <c r="C251" s="618" t="s">
        <v>133</v>
      </c>
      <c r="D251" s="547"/>
      <c r="E251" s="547"/>
      <c r="F251" s="547">
        <f t="shared" ref="F251" si="14">D251-E251</f>
        <v>0</v>
      </c>
      <c r="G251" s="547">
        <v>8034.03</v>
      </c>
      <c r="H251" s="547">
        <f t="shared" ref="H251" si="15">F251*G251</f>
        <v>0</v>
      </c>
      <c r="I251" s="601">
        <v>8500</v>
      </c>
      <c r="J251" s="547">
        <f t="shared" ref="J251" si="16">ROUND(F251*I251,0)</f>
        <v>0</v>
      </c>
    </row>
    <row r="252" spans="1:14" ht="50.1" customHeight="1">
      <c r="A252" s="651">
        <v>11.3</v>
      </c>
      <c r="B252" s="544" t="s">
        <v>294</v>
      </c>
      <c r="C252" s="618" t="s">
        <v>0</v>
      </c>
      <c r="D252" s="630">
        <v>8257.1199999999953</v>
      </c>
      <c r="E252" s="630">
        <v>5525.3300000000008</v>
      </c>
      <c r="F252" s="547">
        <f t="shared" si="12"/>
        <v>2731.7899999999945</v>
      </c>
      <c r="G252" s="547">
        <v>757.3</v>
      </c>
      <c r="H252" s="547">
        <f t="shared" si="11"/>
        <v>2068784.5669999956</v>
      </c>
      <c r="I252" s="601">
        <v>850</v>
      </c>
      <c r="J252" s="547">
        <f t="shared" si="13"/>
        <v>2322022</v>
      </c>
      <c r="K252" s="326" t="e">
        <f>#REF!+'[150]ABS GIRLS HOSTEL'!F256</f>
        <v>#REF!</v>
      </c>
      <c r="L252" s="3">
        <v>11200</v>
      </c>
      <c r="M252" s="326" t="e">
        <f>L252-K252</f>
        <v>#REF!</v>
      </c>
      <c r="N252" s="564" t="e">
        <f>M252/K252</f>
        <v>#REF!</v>
      </c>
    </row>
    <row r="253" spans="1:14">
      <c r="A253" s="651"/>
      <c r="B253" s="540" t="s">
        <v>301</v>
      </c>
      <c r="C253" s="618"/>
      <c r="D253" s="547">
        <v>0</v>
      </c>
      <c r="E253" s="547">
        <v>0</v>
      </c>
      <c r="F253" s="547">
        <f t="shared" si="12"/>
        <v>0</v>
      </c>
      <c r="G253" s="547"/>
      <c r="H253" s="547">
        <f t="shared" si="11"/>
        <v>0</v>
      </c>
      <c r="I253" s="601">
        <v>0</v>
      </c>
      <c r="J253" s="547">
        <f t="shared" si="13"/>
        <v>0</v>
      </c>
    </row>
    <row r="254" spans="1:14" s="100" customFormat="1" ht="63">
      <c r="A254" s="622">
        <v>11.4</v>
      </c>
      <c r="B254" s="544" t="s">
        <v>246</v>
      </c>
      <c r="C254" s="618" t="s">
        <v>0</v>
      </c>
      <c r="D254" s="630">
        <v>4646.0399999999972</v>
      </c>
      <c r="E254" s="630">
        <v>3251.1400000000003</v>
      </c>
      <c r="F254" s="547">
        <f t="shared" si="12"/>
        <v>1394.8999999999969</v>
      </c>
      <c r="G254" s="547">
        <v>528.89</v>
      </c>
      <c r="H254" s="547">
        <f t="shared" si="11"/>
        <v>737748.66099999833</v>
      </c>
      <c r="I254" s="601">
        <v>650</v>
      </c>
      <c r="J254" s="547">
        <f t="shared" si="13"/>
        <v>906685</v>
      </c>
    </row>
    <row r="255" spans="1:14" ht="78.75">
      <c r="A255" s="651">
        <v>11.5</v>
      </c>
      <c r="B255" s="544" t="s">
        <v>377</v>
      </c>
      <c r="C255" s="618" t="s">
        <v>0</v>
      </c>
      <c r="D255" s="630">
        <v>13844.28</v>
      </c>
      <c r="E255" s="630">
        <v>3601.8999999999996</v>
      </c>
      <c r="F255" s="547">
        <f t="shared" si="12"/>
        <v>10242.380000000001</v>
      </c>
      <c r="G255" s="547">
        <v>637.84</v>
      </c>
      <c r="H255" s="547">
        <f t="shared" si="11"/>
        <v>6532999.6592000006</v>
      </c>
      <c r="I255" s="601">
        <v>700</v>
      </c>
      <c r="J255" s="547">
        <f t="shared" si="13"/>
        <v>7169666</v>
      </c>
    </row>
    <row r="256" spans="1:14" ht="50.1" hidden="1" customHeight="1">
      <c r="A256" s="651">
        <v>11.6</v>
      </c>
      <c r="B256" s="544" t="s">
        <v>302</v>
      </c>
      <c r="C256" s="618" t="s">
        <v>0</v>
      </c>
      <c r="D256" s="547"/>
      <c r="E256" s="547"/>
      <c r="F256" s="547">
        <f t="shared" si="12"/>
        <v>0</v>
      </c>
      <c r="G256" s="547">
        <v>902.28</v>
      </c>
      <c r="H256" s="547">
        <f t="shared" si="11"/>
        <v>0</v>
      </c>
      <c r="I256" s="601">
        <v>1000</v>
      </c>
      <c r="J256" s="547">
        <f t="shared" si="13"/>
        <v>0</v>
      </c>
    </row>
    <row r="257" spans="1:10" hidden="1">
      <c r="A257" s="622"/>
      <c r="B257" s="544"/>
      <c r="C257" s="637"/>
      <c r="D257" s="547"/>
      <c r="E257" s="547"/>
      <c r="F257" s="547">
        <f t="shared" si="12"/>
        <v>0</v>
      </c>
      <c r="G257" s="547"/>
      <c r="H257" s="547">
        <f t="shared" si="11"/>
        <v>0</v>
      </c>
      <c r="I257" s="601"/>
      <c r="J257" s="547">
        <f t="shared" si="13"/>
        <v>0</v>
      </c>
    </row>
    <row r="258" spans="1:10" s="588" customFormat="1" hidden="1">
      <c r="A258" s="609"/>
      <c r="B258" s="545" t="s">
        <v>247</v>
      </c>
      <c r="C258" s="610"/>
      <c r="D258" s="607"/>
      <c r="E258" s="607"/>
      <c r="F258" s="607">
        <f t="shared" si="12"/>
        <v>0</v>
      </c>
      <c r="G258" s="607"/>
      <c r="H258" s="607">
        <f t="shared" ref="H258:H320" si="17">F258*G258</f>
        <v>0</v>
      </c>
      <c r="I258" s="611"/>
      <c r="J258" s="607">
        <f t="shared" si="13"/>
        <v>0</v>
      </c>
    </row>
    <row r="259" spans="1:10" hidden="1">
      <c r="A259" s="622"/>
      <c r="B259" s="556"/>
      <c r="C259" s="637"/>
      <c r="D259" s="547"/>
      <c r="E259" s="547"/>
      <c r="F259" s="547">
        <f t="shared" si="12"/>
        <v>0</v>
      </c>
      <c r="G259" s="547"/>
      <c r="H259" s="547">
        <f t="shared" si="17"/>
        <v>0</v>
      </c>
      <c r="I259" s="601"/>
      <c r="J259" s="547">
        <f t="shared" si="13"/>
        <v>0</v>
      </c>
    </row>
    <row r="260" spans="1:10">
      <c r="A260" s="633">
        <v>12</v>
      </c>
      <c r="B260" s="557" t="s">
        <v>355</v>
      </c>
      <c r="C260" s="600"/>
      <c r="D260" s="547">
        <v>0</v>
      </c>
      <c r="E260" s="547">
        <v>0</v>
      </c>
      <c r="F260" s="547">
        <f t="shared" ref="F260:F322" si="18">D260-E260</f>
        <v>0</v>
      </c>
      <c r="G260" s="547"/>
      <c r="H260" s="547">
        <f t="shared" si="17"/>
        <v>0</v>
      </c>
      <c r="I260" s="601"/>
      <c r="J260" s="547">
        <f t="shared" ref="J260:J322" si="19">ROUND(F260*I260,0)</f>
        <v>0</v>
      </c>
    </row>
    <row r="261" spans="1:10" ht="31.5" hidden="1">
      <c r="A261" s="598"/>
      <c r="B261" s="541" t="s">
        <v>31</v>
      </c>
      <c r="C261" s="600"/>
      <c r="D261" s="547"/>
      <c r="E261" s="547"/>
      <c r="F261" s="547">
        <f t="shared" si="18"/>
        <v>0</v>
      </c>
      <c r="G261" s="547"/>
      <c r="H261" s="547">
        <f t="shared" si="17"/>
        <v>0</v>
      </c>
      <c r="I261" s="601"/>
      <c r="J261" s="547">
        <f t="shared" si="19"/>
        <v>0</v>
      </c>
    </row>
    <row r="262" spans="1:10" hidden="1">
      <c r="A262" s="598"/>
      <c r="B262" s="558"/>
      <c r="C262" s="600"/>
      <c r="D262" s="547"/>
      <c r="E262" s="547"/>
      <c r="F262" s="547">
        <f t="shared" si="18"/>
        <v>0</v>
      </c>
      <c r="G262" s="547"/>
      <c r="H262" s="547">
        <f t="shared" si="17"/>
        <v>0</v>
      </c>
      <c r="I262" s="601"/>
      <c r="J262" s="547">
        <f t="shared" si="19"/>
        <v>0</v>
      </c>
    </row>
    <row r="263" spans="1:10" ht="50.1" customHeight="1">
      <c r="A263" s="634">
        <v>12.1</v>
      </c>
      <c r="B263" s="558" t="s">
        <v>378</v>
      </c>
      <c r="C263" s="600"/>
      <c r="D263" s="547">
        <v>0</v>
      </c>
      <c r="E263" s="547">
        <v>0</v>
      </c>
      <c r="F263" s="547">
        <f t="shared" si="18"/>
        <v>0</v>
      </c>
      <c r="G263" s="547"/>
      <c r="H263" s="547">
        <f t="shared" si="17"/>
        <v>0</v>
      </c>
      <c r="I263" s="601"/>
      <c r="J263" s="547">
        <f t="shared" si="19"/>
        <v>0</v>
      </c>
    </row>
    <row r="264" spans="1:10" hidden="1">
      <c r="A264" s="598"/>
      <c r="B264" s="558"/>
      <c r="C264" s="600"/>
      <c r="D264" s="547"/>
      <c r="E264" s="547"/>
      <c r="F264" s="547">
        <f t="shared" si="18"/>
        <v>0</v>
      </c>
      <c r="G264" s="547"/>
      <c r="H264" s="547">
        <f t="shared" si="17"/>
        <v>0</v>
      </c>
      <c r="I264" s="601"/>
      <c r="J264" s="547">
        <f t="shared" si="19"/>
        <v>0</v>
      </c>
    </row>
    <row r="265" spans="1:10" ht="31.5">
      <c r="A265" s="634" t="s">
        <v>248</v>
      </c>
      <c r="B265" s="558" t="s">
        <v>379</v>
      </c>
      <c r="C265" s="600" t="s">
        <v>1</v>
      </c>
      <c r="D265" s="630">
        <v>91.350999999999985</v>
      </c>
      <c r="E265" s="630">
        <v>85.170000000000016</v>
      </c>
      <c r="F265" s="547">
        <f t="shared" si="18"/>
        <v>6.180999999999969</v>
      </c>
      <c r="G265" s="547">
        <v>89081.09</v>
      </c>
      <c r="H265" s="547">
        <f t="shared" si="17"/>
        <v>550610.21728999726</v>
      </c>
      <c r="I265" s="601">
        <v>113000</v>
      </c>
      <c r="J265" s="547">
        <f t="shared" si="19"/>
        <v>698453</v>
      </c>
    </row>
    <row r="266" spans="1:10" hidden="1">
      <c r="A266" s="598"/>
      <c r="B266" s="558"/>
      <c r="C266" s="600"/>
      <c r="D266" s="547"/>
      <c r="E266" s="547"/>
      <c r="F266" s="547">
        <f t="shared" si="18"/>
        <v>0</v>
      </c>
      <c r="G266" s="547"/>
      <c r="H266" s="547">
        <f t="shared" si="17"/>
        <v>0</v>
      </c>
      <c r="I266" s="601">
        <v>0</v>
      </c>
      <c r="J266" s="547">
        <f t="shared" si="19"/>
        <v>0</v>
      </c>
    </row>
    <row r="267" spans="1:10">
      <c r="A267" s="634">
        <v>12.2</v>
      </c>
      <c r="B267" s="557" t="s">
        <v>249</v>
      </c>
      <c r="C267" s="600"/>
      <c r="D267" s="547">
        <v>0</v>
      </c>
      <c r="E267" s="547">
        <v>0</v>
      </c>
      <c r="F267" s="547">
        <f t="shared" si="18"/>
        <v>0</v>
      </c>
      <c r="G267" s="547"/>
      <c r="H267" s="547">
        <f t="shared" si="17"/>
        <v>0</v>
      </c>
      <c r="I267" s="601">
        <v>0</v>
      </c>
      <c r="J267" s="547">
        <f t="shared" si="19"/>
        <v>0</v>
      </c>
    </row>
    <row r="268" spans="1:10" ht="50.1" customHeight="1">
      <c r="A268" s="634" t="s">
        <v>250</v>
      </c>
      <c r="B268" s="558" t="s">
        <v>251</v>
      </c>
      <c r="C268" s="649"/>
      <c r="D268" s="547">
        <v>0</v>
      </c>
      <c r="E268" s="547">
        <v>0</v>
      </c>
      <c r="F268" s="547">
        <f t="shared" si="18"/>
        <v>0</v>
      </c>
      <c r="G268" s="547"/>
      <c r="H268" s="547">
        <f t="shared" si="17"/>
        <v>0</v>
      </c>
      <c r="I268" s="601">
        <v>0</v>
      </c>
      <c r="J268" s="547">
        <f t="shared" si="19"/>
        <v>0</v>
      </c>
    </row>
    <row r="269" spans="1:10" hidden="1">
      <c r="A269" s="598"/>
      <c r="B269" s="558"/>
      <c r="C269" s="600"/>
      <c r="D269" s="547"/>
      <c r="E269" s="547"/>
      <c r="F269" s="547">
        <f t="shared" si="18"/>
        <v>0</v>
      </c>
      <c r="G269" s="547"/>
      <c r="H269" s="547">
        <f t="shared" si="17"/>
        <v>0</v>
      </c>
      <c r="I269" s="601">
        <v>0</v>
      </c>
      <c r="J269" s="547">
        <f t="shared" si="19"/>
        <v>0</v>
      </c>
    </row>
    <row r="270" spans="1:10" ht="31.5">
      <c r="A270" s="634" t="s">
        <v>252</v>
      </c>
      <c r="B270" s="558" t="s">
        <v>253</v>
      </c>
      <c r="C270" s="649" t="s">
        <v>0</v>
      </c>
      <c r="D270" s="630">
        <v>3316.969999999998</v>
      </c>
      <c r="E270" s="630">
        <v>2165.3000000000002</v>
      </c>
      <c r="F270" s="547">
        <f t="shared" si="18"/>
        <v>1151.6699999999978</v>
      </c>
      <c r="G270" s="547">
        <v>2335.85</v>
      </c>
      <c r="H270" s="547">
        <f t="shared" si="17"/>
        <v>2690128.3694999949</v>
      </c>
      <c r="I270" s="601">
        <v>2750</v>
      </c>
      <c r="J270" s="547">
        <f t="shared" si="19"/>
        <v>3167092</v>
      </c>
    </row>
    <row r="271" spans="1:10" hidden="1">
      <c r="A271" s="651"/>
      <c r="B271" s="567"/>
      <c r="C271" s="649"/>
      <c r="D271" s="547"/>
      <c r="E271" s="547"/>
      <c r="F271" s="547">
        <f t="shared" si="18"/>
        <v>0</v>
      </c>
      <c r="G271" s="547"/>
      <c r="H271" s="547">
        <f t="shared" si="17"/>
        <v>0</v>
      </c>
      <c r="I271" s="601">
        <v>0</v>
      </c>
      <c r="J271" s="547">
        <f t="shared" si="19"/>
        <v>0</v>
      </c>
    </row>
    <row r="272" spans="1:10">
      <c r="A272" s="634">
        <v>12.3</v>
      </c>
      <c r="B272" s="566" t="s">
        <v>264</v>
      </c>
      <c r="C272" s="649"/>
      <c r="D272" s="547">
        <v>0</v>
      </c>
      <c r="E272" s="547">
        <v>0</v>
      </c>
      <c r="F272" s="547">
        <f t="shared" si="18"/>
        <v>0</v>
      </c>
      <c r="G272" s="547"/>
      <c r="H272" s="547">
        <f t="shared" si="17"/>
        <v>0</v>
      </c>
      <c r="I272" s="601">
        <v>0</v>
      </c>
      <c r="J272" s="547">
        <f t="shared" si="19"/>
        <v>0</v>
      </c>
    </row>
    <row r="273" spans="1:10" ht="47.25">
      <c r="A273" s="645" t="s">
        <v>258</v>
      </c>
      <c r="B273" s="558" t="s">
        <v>265</v>
      </c>
      <c r="C273" s="654"/>
      <c r="D273" s="547">
        <v>0</v>
      </c>
      <c r="E273" s="547">
        <v>0</v>
      </c>
      <c r="F273" s="547">
        <f t="shared" si="18"/>
        <v>0</v>
      </c>
      <c r="G273" s="547"/>
      <c r="H273" s="547">
        <f t="shared" si="17"/>
        <v>0</v>
      </c>
      <c r="I273" s="601">
        <v>0</v>
      </c>
      <c r="J273" s="547">
        <f t="shared" si="19"/>
        <v>0</v>
      </c>
    </row>
    <row r="274" spans="1:10" hidden="1">
      <c r="A274" s="635"/>
      <c r="B274" s="558" t="s">
        <v>266</v>
      </c>
      <c r="C274" s="654"/>
      <c r="D274" s="547"/>
      <c r="E274" s="547"/>
      <c r="F274" s="547">
        <f t="shared" si="18"/>
        <v>0</v>
      </c>
      <c r="G274" s="547"/>
      <c r="H274" s="547">
        <f t="shared" si="17"/>
        <v>0</v>
      </c>
      <c r="I274" s="601">
        <v>0</v>
      </c>
      <c r="J274" s="547">
        <f t="shared" si="19"/>
        <v>0</v>
      </c>
    </row>
    <row r="275" spans="1:10" ht="50.1" hidden="1" customHeight="1">
      <c r="A275" s="635"/>
      <c r="B275" s="560" t="s">
        <v>369</v>
      </c>
      <c r="C275" s="654"/>
      <c r="D275" s="547"/>
      <c r="E275" s="547"/>
      <c r="F275" s="547">
        <f t="shared" si="18"/>
        <v>0</v>
      </c>
      <c r="G275" s="547"/>
      <c r="H275" s="547">
        <f t="shared" si="17"/>
        <v>0</v>
      </c>
      <c r="I275" s="601">
        <v>0</v>
      </c>
      <c r="J275" s="547">
        <f t="shared" si="19"/>
        <v>0</v>
      </c>
    </row>
    <row r="276" spans="1:10" hidden="1">
      <c r="A276" s="635"/>
      <c r="B276" s="558"/>
      <c r="C276" s="600"/>
      <c r="D276" s="547"/>
      <c r="E276" s="547"/>
      <c r="F276" s="547">
        <f t="shared" si="18"/>
        <v>0</v>
      </c>
      <c r="G276" s="547"/>
      <c r="H276" s="547">
        <f t="shared" si="17"/>
        <v>0</v>
      </c>
      <c r="I276" s="601">
        <v>0</v>
      </c>
      <c r="J276" s="547">
        <f t="shared" si="19"/>
        <v>0</v>
      </c>
    </row>
    <row r="277" spans="1:10">
      <c r="A277" s="635" t="s">
        <v>259</v>
      </c>
      <c r="B277" s="558" t="s">
        <v>308</v>
      </c>
      <c r="C277" s="649" t="s">
        <v>0</v>
      </c>
      <c r="D277" s="630">
        <v>485.94000000000017</v>
      </c>
      <c r="E277" s="547">
        <v>0</v>
      </c>
      <c r="F277" s="547">
        <f t="shared" si="18"/>
        <v>485.94000000000017</v>
      </c>
      <c r="G277" s="547">
        <v>14224.13</v>
      </c>
      <c r="H277" s="547">
        <f t="shared" si="17"/>
        <v>6912073.7322000023</v>
      </c>
      <c r="I277" s="601">
        <v>16000</v>
      </c>
      <c r="J277" s="547">
        <f t="shared" si="19"/>
        <v>7775040</v>
      </c>
    </row>
    <row r="278" spans="1:10" hidden="1">
      <c r="A278" s="635"/>
      <c r="B278" s="541"/>
      <c r="C278" s="649"/>
      <c r="D278" s="547"/>
      <c r="E278" s="547"/>
      <c r="F278" s="547">
        <f t="shared" si="18"/>
        <v>0</v>
      </c>
      <c r="G278" s="547"/>
      <c r="H278" s="547">
        <f t="shared" si="17"/>
        <v>0</v>
      </c>
      <c r="I278" s="601">
        <v>0</v>
      </c>
      <c r="J278" s="547">
        <f t="shared" si="19"/>
        <v>0</v>
      </c>
    </row>
    <row r="279" spans="1:10" s="100" customFormat="1" ht="50.1" hidden="1" customHeight="1">
      <c r="A279" s="635" t="s">
        <v>260</v>
      </c>
      <c r="B279" s="565" t="s">
        <v>267</v>
      </c>
      <c r="C279" s="649" t="s">
        <v>0</v>
      </c>
      <c r="D279" s="547"/>
      <c r="E279" s="547"/>
      <c r="F279" s="547">
        <f t="shared" si="18"/>
        <v>0</v>
      </c>
      <c r="G279" s="547">
        <v>11000.9</v>
      </c>
      <c r="H279" s="547">
        <f t="shared" si="17"/>
        <v>0</v>
      </c>
      <c r="I279" s="601">
        <v>13000</v>
      </c>
      <c r="J279" s="547">
        <f t="shared" si="19"/>
        <v>0</v>
      </c>
    </row>
    <row r="280" spans="1:10" hidden="1">
      <c r="A280" s="635"/>
      <c r="B280" s="541"/>
      <c r="C280" s="649"/>
      <c r="D280" s="547"/>
      <c r="E280" s="547"/>
      <c r="F280" s="547">
        <f t="shared" si="18"/>
        <v>0</v>
      </c>
      <c r="G280" s="547"/>
      <c r="H280" s="547">
        <f t="shared" si="17"/>
        <v>0</v>
      </c>
      <c r="I280" s="601">
        <v>0</v>
      </c>
      <c r="J280" s="547">
        <f t="shared" si="19"/>
        <v>0</v>
      </c>
    </row>
    <row r="281" spans="1:10">
      <c r="A281" s="655">
        <v>12.4</v>
      </c>
      <c r="B281" s="569" t="s">
        <v>268</v>
      </c>
      <c r="C281" s="656"/>
      <c r="D281" s="547">
        <v>0</v>
      </c>
      <c r="E281" s="547">
        <v>0</v>
      </c>
      <c r="F281" s="547">
        <f t="shared" si="18"/>
        <v>0</v>
      </c>
      <c r="G281" s="547"/>
      <c r="H281" s="547">
        <f t="shared" si="17"/>
        <v>0</v>
      </c>
      <c r="I281" s="601">
        <v>0</v>
      </c>
      <c r="J281" s="547">
        <f t="shared" si="19"/>
        <v>0</v>
      </c>
    </row>
    <row r="282" spans="1:10" ht="47.25" hidden="1">
      <c r="A282" s="657" t="s">
        <v>262</v>
      </c>
      <c r="B282" s="570" t="s">
        <v>270</v>
      </c>
      <c r="C282" s="656" t="s">
        <v>269</v>
      </c>
      <c r="D282" s="547"/>
      <c r="E282" s="547"/>
      <c r="F282" s="547">
        <f t="shared" si="18"/>
        <v>0</v>
      </c>
      <c r="G282" s="547">
        <v>2203.0700000000002</v>
      </c>
      <c r="H282" s="547">
        <f t="shared" si="17"/>
        <v>0</v>
      </c>
      <c r="I282" s="601">
        <v>2600</v>
      </c>
      <c r="J282" s="547">
        <f t="shared" si="19"/>
        <v>0</v>
      </c>
    </row>
    <row r="283" spans="1:10" hidden="1">
      <c r="A283" s="657"/>
      <c r="B283" s="570"/>
      <c r="C283" s="656"/>
      <c r="D283" s="547"/>
      <c r="E283" s="547"/>
      <c r="F283" s="547">
        <f t="shared" si="18"/>
        <v>0</v>
      </c>
      <c r="G283" s="547"/>
      <c r="H283" s="547">
        <f t="shared" si="17"/>
        <v>0</v>
      </c>
      <c r="I283" s="601">
        <v>0</v>
      </c>
      <c r="J283" s="547">
        <f t="shared" si="19"/>
        <v>0</v>
      </c>
    </row>
    <row r="284" spans="1:10" s="100" customFormat="1" ht="63" hidden="1">
      <c r="A284" s="657" t="s">
        <v>263</v>
      </c>
      <c r="B284" s="570" t="s">
        <v>309</v>
      </c>
      <c r="C284" s="656" t="s">
        <v>73</v>
      </c>
      <c r="D284" s="547"/>
      <c r="E284" s="547"/>
      <c r="F284" s="547">
        <f t="shared" si="18"/>
        <v>0</v>
      </c>
      <c r="G284" s="547">
        <v>1891.64</v>
      </c>
      <c r="H284" s="547">
        <f t="shared" si="17"/>
        <v>0</v>
      </c>
      <c r="I284" s="601">
        <v>2200</v>
      </c>
      <c r="J284" s="547">
        <f t="shared" si="19"/>
        <v>0</v>
      </c>
    </row>
    <row r="285" spans="1:10" hidden="1">
      <c r="A285" s="657"/>
      <c r="B285" s="570"/>
      <c r="C285" s="656"/>
      <c r="D285" s="547"/>
      <c r="E285" s="547"/>
      <c r="F285" s="547">
        <f t="shared" si="18"/>
        <v>0</v>
      </c>
      <c r="G285" s="547"/>
      <c r="H285" s="547">
        <f t="shared" si="17"/>
        <v>0</v>
      </c>
      <c r="I285" s="601">
        <v>0</v>
      </c>
      <c r="J285" s="547">
        <f t="shared" si="19"/>
        <v>0</v>
      </c>
    </row>
    <row r="286" spans="1:10" ht="31.5" hidden="1">
      <c r="A286" s="657" t="s">
        <v>356</v>
      </c>
      <c r="B286" s="571" t="s">
        <v>333</v>
      </c>
      <c r="C286" s="656" t="s">
        <v>73</v>
      </c>
      <c r="D286" s="547"/>
      <c r="E286" s="547"/>
      <c r="F286" s="547">
        <f t="shared" si="18"/>
        <v>0</v>
      </c>
      <c r="G286" s="547">
        <v>788.17</v>
      </c>
      <c r="H286" s="547">
        <f t="shared" si="17"/>
        <v>0</v>
      </c>
      <c r="I286" s="601">
        <v>900</v>
      </c>
      <c r="J286" s="547">
        <f t="shared" si="19"/>
        <v>0</v>
      </c>
    </row>
    <row r="287" spans="1:10" hidden="1">
      <c r="A287" s="657"/>
      <c r="B287" s="570"/>
      <c r="C287" s="656"/>
      <c r="D287" s="547"/>
      <c r="E287" s="547"/>
      <c r="F287" s="547">
        <f t="shared" si="18"/>
        <v>0</v>
      </c>
      <c r="G287" s="547"/>
      <c r="H287" s="547">
        <f t="shared" si="17"/>
        <v>0</v>
      </c>
      <c r="I287" s="601">
        <v>0</v>
      </c>
      <c r="J287" s="547">
        <f t="shared" si="19"/>
        <v>0</v>
      </c>
    </row>
    <row r="288" spans="1:10" s="100" customFormat="1" ht="31.5" hidden="1">
      <c r="A288" s="657" t="s">
        <v>357</v>
      </c>
      <c r="B288" s="570" t="s">
        <v>335</v>
      </c>
      <c r="C288" s="656" t="s">
        <v>269</v>
      </c>
      <c r="D288" s="547"/>
      <c r="E288" s="547"/>
      <c r="F288" s="547">
        <f t="shared" si="18"/>
        <v>0</v>
      </c>
      <c r="G288" s="547">
        <v>12374.52</v>
      </c>
      <c r="H288" s="547">
        <f t="shared" si="17"/>
        <v>0</v>
      </c>
      <c r="I288" s="601">
        <v>14000</v>
      </c>
      <c r="J288" s="547">
        <f t="shared" si="19"/>
        <v>0</v>
      </c>
    </row>
    <row r="289" spans="1:10" hidden="1">
      <c r="A289" s="657"/>
      <c r="B289" s="570"/>
      <c r="C289" s="656"/>
      <c r="D289" s="547"/>
      <c r="E289" s="547"/>
      <c r="F289" s="547">
        <f t="shared" si="18"/>
        <v>0</v>
      </c>
      <c r="G289" s="547"/>
      <c r="H289" s="547">
        <f t="shared" si="17"/>
        <v>0</v>
      </c>
      <c r="I289" s="601">
        <v>0</v>
      </c>
      <c r="J289" s="547">
        <f t="shared" si="19"/>
        <v>0</v>
      </c>
    </row>
    <row r="290" spans="1:10" ht="47.25">
      <c r="A290" s="657" t="s">
        <v>358</v>
      </c>
      <c r="B290" s="570" t="s">
        <v>313</v>
      </c>
      <c r="C290" s="656" t="s">
        <v>269</v>
      </c>
      <c r="D290" s="630">
        <v>79</v>
      </c>
      <c r="E290" s="547">
        <v>0</v>
      </c>
      <c r="F290" s="547">
        <f t="shared" si="18"/>
        <v>79</v>
      </c>
      <c r="G290" s="547">
        <v>18045.599999999999</v>
      </c>
      <c r="H290" s="547">
        <f t="shared" si="17"/>
        <v>1425602.4</v>
      </c>
      <c r="I290" s="601">
        <v>20000</v>
      </c>
      <c r="J290" s="547">
        <f t="shared" si="19"/>
        <v>1580000</v>
      </c>
    </row>
    <row r="291" spans="1:10" hidden="1">
      <c r="A291" s="657"/>
      <c r="B291" s="570"/>
      <c r="C291" s="656"/>
      <c r="D291" s="547"/>
      <c r="E291" s="547"/>
      <c r="F291" s="547">
        <f t="shared" si="18"/>
        <v>0</v>
      </c>
      <c r="G291" s="547"/>
      <c r="H291" s="547">
        <f t="shared" si="17"/>
        <v>0</v>
      </c>
      <c r="I291" s="601">
        <v>0</v>
      </c>
      <c r="J291" s="547">
        <f t="shared" si="19"/>
        <v>0</v>
      </c>
    </row>
    <row r="292" spans="1:10" ht="47.25">
      <c r="A292" s="657" t="s">
        <v>359</v>
      </c>
      <c r="B292" s="570" t="s">
        <v>873</v>
      </c>
      <c r="C292" s="656" t="s">
        <v>269</v>
      </c>
      <c r="D292" s="630">
        <v>116</v>
      </c>
      <c r="E292" s="547">
        <v>0</v>
      </c>
      <c r="F292" s="547">
        <f t="shared" si="18"/>
        <v>116</v>
      </c>
      <c r="G292" s="547">
        <v>2709.98</v>
      </c>
      <c r="H292" s="547">
        <f t="shared" si="17"/>
        <v>314357.68</v>
      </c>
      <c r="I292" s="601">
        <v>3200</v>
      </c>
      <c r="J292" s="547">
        <f t="shared" si="19"/>
        <v>371200</v>
      </c>
    </row>
    <row r="293" spans="1:10" hidden="1">
      <c r="A293" s="657"/>
      <c r="B293" s="570"/>
      <c r="C293" s="656"/>
      <c r="D293" s="547"/>
      <c r="E293" s="547"/>
      <c r="F293" s="547">
        <f t="shared" si="18"/>
        <v>0</v>
      </c>
      <c r="G293" s="547"/>
      <c r="H293" s="547">
        <f t="shared" si="17"/>
        <v>0</v>
      </c>
      <c r="I293" s="601">
        <v>0</v>
      </c>
      <c r="J293" s="547">
        <f t="shared" si="19"/>
        <v>0</v>
      </c>
    </row>
    <row r="294" spans="1:10" ht="78.75">
      <c r="A294" s="657" t="s">
        <v>360</v>
      </c>
      <c r="B294" s="570" t="s">
        <v>271</v>
      </c>
      <c r="C294" s="656" t="s">
        <v>130</v>
      </c>
      <c r="D294" s="630">
        <v>9.2800000000000011</v>
      </c>
      <c r="E294" s="547">
        <v>0</v>
      </c>
      <c r="F294" s="547">
        <f t="shared" si="18"/>
        <v>9.2800000000000011</v>
      </c>
      <c r="G294" s="547">
        <v>44399</v>
      </c>
      <c r="H294" s="547">
        <f t="shared" si="17"/>
        <v>412022.72000000003</v>
      </c>
      <c r="I294" s="601">
        <v>50000</v>
      </c>
      <c r="J294" s="547">
        <f t="shared" si="19"/>
        <v>464000</v>
      </c>
    </row>
    <row r="295" spans="1:10" hidden="1">
      <c r="A295" s="655"/>
      <c r="B295" s="570"/>
      <c r="C295" s="656"/>
      <c r="D295" s="547"/>
      <c r="E295" s="547"/>
      <c r="F295" s="547">
        <f t="shared" si="18"/>
        <v>0</v>
      </c>
      <c r="G295" s="547"/>
      <c r="H295" s="547">
        <f t="shared" si="17"/>
        <v>0</v>
      </c>
      <c r="I295" s="601">
        <v>0</v>
      </c>
      <c r="J295" s="547">
        <f t="shared" si="19"/>
        <v>0</v>
      </c>
    </row>
    <row r="296" spans="1:10" ht="78.75">
      <c r="A296" s="657" t="s">
        <v>691</v>
      </c>
      <c r="B296" s="570" t="s">
        <v>310</v>
      </c>
      <c r="C296" s="656" t="s">
        <v>269</v>
      </c>
      <c r="D296" s="630">
        <v>133</v>
      </c>
      <c r="E296" s="547">
        <v>0</v>
      </c>
      <c r="F296" s="547">
        <f t="shared" si="18"/>
        <v>133</v>
      </c>
      <c r="G296" s="547">
        <v>2289</v>
      </c>
      <c r="H296" s="547">
        <f t="shared" si="17"/>
        <v>304437</v>
      </c>
      <c r="I296" s="601">
        <v>2800</v>
      </c>
      <c r="J296" s="547">
        <f t="shared" si="19"/>
        <v>372400</v>
      </c>
    </row>
    <row r="297" spans="1:10" hidden="1">
      <c r="A297" s="655"/>
      <c r="B297" s="570"/>
      <c r="C297" s="656"/>
      <c r="D297" s="547"/>
      <c r="E297" s="547"/>
      <c r="F297" s="547">
        <f t="shared" si="18"/>
        <v>0</v>
      </c>
      <c r="G297" s="547"/>
      <c r="H297" s="547">
        <f t="shared" si="17"/>
        <v>0</v>
      </c>
      <c r="I297" s="601">
        <v>0</v>
      </c>
      <c r="J297" s="547">
        <f t="shared" si="19"/>
        <v>0</v>
      </c>
    </row>
    <row r="298" spans="1:10" s="100" customFormat="1" ht="31.5" hidden="1">
      <c r="A298" s="657" t="s">
        <v>361</v>
      </c>
      <c r="B298" s="570" t="s">
        <v>311</v>
      </c>
      <c r="C298" s="656" t="s">
        <v>269</v>
      </c>
      <c r="D298" s="547"/>
      <c r="E298" s="547"/>
      <c r="F298" s="547">
        <f t="shared" si="18"/>
        <v>0</v>
      </c>
      <c r="G298" s="547">
        <v>541.37</v>
      </c>
      <c r="H298" s="547">
        <f t="shared" si="17"/>
        <v>0</v>
      </c>
      <c r="I298" s="601">
        <v>600</v>
      </c>
      <c r="J298" s="547">
        <f t="shared" si="19"/>
        <v>0</v>
      </c>
    </row>
    <row r="299" spans="1:10" hidden="1">
      <c r="A299" s="655"/>
      <c r="B299" s="570"/>
      <c r="C299" s="656"/>
      <c r="D299" s="547"/>
      <c r="E299" s="547"/>
      <c r="F299" s="547">
        <f t="shared" si="18"/>
        <v>0</v>
      </c>
      <c r="G299" s="547"/>
      <c r="H299" s="547">
        <f t="shared" si="17"/>
        <v>0</v>
      </c>
      <c r="I299" s="601">
        <v>0</v>
      </c>
      <c r="J299" s="547">
        <f t="shared" si="19"/>
        <v>0</v>
      </c>
    </row>
    <row r="300" spans="1:10" hidden="1">
      <c r="A300" s="657" t="s">
        <v>362</v>
      </c>
      <c r="B300" s="570" t="s">
        <v>272</v>
      </c>
      <c r="C300" s="656" t="s">
        <v>73</v>
      </c>
      <c r="D300" s="547"/>
      <c r="E300" s="547"/>
      <c r="F300" s="547">
        <f t="shared" si="18"/>
        <v>0</v>
      </c>
      <c r="G300" s="547">
        <v>618.73</v>
      </c>
      <c r="H300" s="547">
        <f t="shared" si="17"/>
        <v>0</v>
      </c>
      <c r="I300" s="601">
        <v>700</v>
      </c>
      <c r="J300" s="547">
        <f t="shared" si="19"/>
        <v>0</v>
      </c>
    </row>
    <row r="301" spans="1:10" hidden="1">
      <c r="A301" s="655"/>
      <c r="B301" s="570"/>
      <c r="C301" s="656"/>
      <c r="D301" s="547"/>
      <c r="E301" s="547"/>
      <c r="F301" s="547">
        <f t="shared" si="18"/>
        <v>0</v>
      </c>
      <c r="G301" s="547"/>
      <c r="H301" s="547">
        <f t="shared" si="17"/>
        <v>0</v>
      </c>
      <c r="I301" s="601">
        <v>0</v>
      </c>
      <c r="J301" s="547">
        <f t="shared" si="19"/>
        <v>0</v>
      </c>
    </row>
    <row r="302" spans="1:10" hidden="1">
      <c r="A302" s="657" t="s">
        <v>796</v>
      </c>
      <c r="B302" s="570" t="s">
        <v>797</v>
      </c>
      <c r="C302" s="656" t="s">
        <v>73</v>
      </c>
      <c r="D302" s="547"/>
      <c r="E302" s="547"/>
      <c r="F302" s="547">
        <f t="shared" si="18"/>
        <v>0</v>
      </c>
      <c r="G302" s="547"/>
      <c r="H302" s="547">
        <f t="shared" si="17"/>
        <v>0</v>
      </c>
      <c r="I302" s="601">
        <v>650</v>
      </c>
      <c r="J302" s="547">
        <f t="shared" si="19"/>
        <v>0</v>
      </c>
    </row>
    <row r="303" spans="1:10" hidden="1">
      <c r="A303" s="655"/>
      <c r="B303" s="570"/>
      <c r="C303" s="656"/>
      <c r="D303" s="547"/>
      <c r="E303" s="547"/>
      <c r="F303" s="547">
        <f t="shared" si="18"/>
        <v>0</v>
      </c>
      <c r="G303" s="547"/>
      <c r="H303" s="547">
        <f t="shared" si="17"/>
        <v>0</v>
      </c>
      <c r="I303" s="601">
        <v>0</v>
      </c>
      <c r="J303" s="547">
        <f t="shared" si="19"/>
        <v>0</v>
      </c>
    </row>
    <row r="304" spans="1:10">
      <c r="A304" s="657" t="s">
        <v>363</v>
      </c>
      <c r="B304" s="570" t="s">
        <v>312</v>
      </c>
      <c r="C304" s="656" t="s">
        <v>73</v>
      </c>
      <c r="D304" s="630">
        <v>1992</v>
      </c>
      <c r="E304" s="630">
        <v>628</v>
      </c>
      <c r="F304" s="547">
        <f t="shared" si="18"/>
        <v>1364</v>
      </c>
      <c r="G304" s="547">
        <v>500.54</v>
      </c>
      <c r="H304" s="547">
        <f t="shared" si="17"/>
        <v>682736.56</v>
      </c>
      <c r="I304" s="601">
        <v>550</v>
      </c>
      <c r="J304" s="547">
        <f t="shared" si="19"/>
        <v>750200</v>
      </c>
    </row>
    <row r="305" spans="1:12" hidden="1">
      <c r="A305" s="655"/>
      <c r="B305" s="570"/>
      <c r="C305" s="656"/>
      <c r="D305" s="547"/>
      <c r="E305" s="547"/>
      <c r="F305" s="547">
        <f t="shared" si="18"/>
        <v>0</v>
      </c>
      <c r="G305" s="547"/>
      <c r="H305" s="547">
        <f t="shared" si="17"/>
        <v>0</v>
      </c>
      <c r="I305" s="601">
        <v>0</v>
      </c>
      <c r="J305" s="547">
        <f t="shared" si="19"/>
        <v>0</v>
      </c>
    </row>
    <row r="306" spans="1:12" ht="63">
      <c r="A306" s="657" t="s">
        <v>364</v>
      </c>
      <c r="B306" s="570" t="s">
        <v>320</v>
      </c>
      <c r="C306" s="656" t="s">
        <v>73</v>
      </c>
      <c r="D306" s="630">
        <v>2215</v>
      </c>
      <c r="E306" s="630">
        <v>1409</v>
      </c>
      <c r="F306" s="547">
        <f t="shared" si="18"/>
        <v>806</v>
      </c>
      <c r="G306" s="547">
        <v>2497.2199999999998</v>
      </c>
      <c r="H306" s="547">
        <f t="shared" si="17"/>
        <v>2012759.3199999998</v>
      </c>
      <c r="I306" s="601">
        <v>2700</v>
      </c>
      <c r="J306" s="547">
        <f t="shared" si="19"/>
        <v>2176200</v>
      </c>
      <c r="L306" s="3">
        <f>1028*1.4*2.1</f>
        <v>3022.3199999999997</v>
      </c>
    </row>
    <row r="307" spans="1:12" hidden="1">
      <c r="A307" s="657"/>
      <c r="B307" s="570"/>
      <c r="C307" s="656"/>
      <c r="D307" s="547"/>
      <c r="E307" s="547"/>
      <c r="F307" s="547">
        <f t="shared" si="18"/>
        <v>0</v>
      </c>
      <c r="G307" s="547"/>
      <c r="H307" s="547">
        <f t="shared" si="17"/>
        <v>0</v>
      </c>
      <c r="I307" s="601"/>
      <c r="J307" s="547">
        <f t="shared" si="19"/>
        <v>0</v>
      </c>
    </row>
    <row r="308" spans="1:12" s="588" customFormat="1" hidden="1">
      <c r="A308" s="658"/>
      <c r="B308" s="545" t="s">
        <v>332</v>
      </c>
      <c r="C308" s="610"/>
      <c r="D308" s="607"/>
      <c r="E308" s="607"/>
      <c r="F308" s="607">
        <f t="shared" si="18"/>
        <v>0</v>
      </c>
      <c r="G308" s="607"/>
      <c r="H308" s="607">
        <f t="shared" si="17"/>
        <v>0</v>
      </c>
      <c r="I308" s="611"/>
      <c r="J308" s="607">
        <f t="shared" si="19"/>
        <v>0</v>
      </c>
    </row>
    <row r="309" spans="1:12" hidden="1">
      <c r="A309" s="655"/>
      <c r="B309" s="570"/>
      <c r="C309" s="656"/>
      <c r="D309" s="547"/>
      <c r="E309" s="547"/>
      <c r="F309" s="547">
        <f t="shared" si="18"/>
        <v>0</v>
      </c>
      <c r="G309" s="547"/>
      <c r="H309" s="547">
        <f t="shared" si="17"/>
        <v>0</v>
      </c>
      <c r="I309" s="601"/>
      <c r="J309" s="547">
        <f t="shared" si="19"/>
        <v>0</v>
      </c>
    </row>
    <row r="310" spans="1:12">
      <c r="A310" s="633">
        <v>13</v>
      </c>
      <c r="B310" s="556" t="s">
        <v>334</v>
      </c>
      <c r="C310" s="618"/>
      <c r="D310" s="547">
        <v>0</v>
      </c>
      <c r="E310" s="547">
        <v>0</v>
      </c>
      <c r="F310" s="547">
        <f t="shared" si="18"/>
        <v>0</v>
      </c>
      <c r="G310" s="547"/>
      <c r="H310" s="547">
        <f t="shared" si="17"/>
        <v>0</v>
      </c>
      <c r="I310" s="601"/>
      <c r="J310" s="547">
        <f t="shared" si="19"/>
        <v>0</v>
      </c>
      <c r="L310" s="3">
        <v>3146.25</v>
      </c>
    </row>
    <row r="311" spans="1:12" ht="50.1" customHeight="1">
      <c r="A311" s="659">
        <v>13.1</v>
      </c>
      <c r="B311" s="567" t="s">
        <v>254</v>
      </c>
      <c r="C311" s="649"/>
      <c r="D311" s="547">
        <v>0</v>
      </c>
      <c r="E311" s="547">
        <v>0</v>
      </c>
      <c r="F311" s="547">
        <f t="shared" si="18"/>
        <v>0</v>
      </c>
      <c r="G311" s="547"/>
      <c r="H311" s="547">
        <f t="shared" si="17"/>
        <v>0</v>
      </c>
      <c r="I311" s="601"/>
      <c r="J311" s="547">
        <f t="shared" si="19"/>
        <v>0</v>
      </c>
      <c r="L311" s="3">
        <f>L310-L306</f>
        <v>123.93000000000029</v>
      </c>
    </row>
    <row r="312" spans="1:12" ht="50.1" hidden="1" customHeight="1">
      <c r="A312" s="651"/>
      <c r="B312" s="567" t="s">
        <v>255</v>
      </c>
      <c r="C312" s="649"/>
      <c r="D312" s="547"/>
      <c r="E312" s="547"/>
      <c r="F312" s="547">
        <f t="shared" si="18"/>
        <v>0</v>
      </c>
      <c r="G312" s="547"/>
      <c r="H312" s="547">
        <f t="shared" si="17"/>
        <v>0</v>
      </c>
      <c r="I312" s="601"/>
      <c r="J312" s="547">
        <f t="shared" si="19"/>
        <v>0</v>
      </c>
    </row>
    <row r="313" spans="1:12" ht="50.1" hidden="1" customHeight="1">
      <c r="A313" s="651"/>
      <c r="B313" s="567" t="s">
        <v>256</v>
      </c>
      <c r="C313" s="649"/>
      <c r="D313" s="547"/>
      <c r="E313" s="547"/>
      <c r="F313" s="547">
        <f t="shared" si="18"/>
        <v>0</v>
      </c>
      <c r="G313" s="547"/>
      <c r="H313" s="547">
        <f t="shared" si="17"/>
        <v>0</v>
      </c>
      <c r="I313" s="601"/>
      <c r="J313" s="547">
        <f t="shared" si="19"/>
        <v>0</v>
      </c>
    </row>
    <row r="314" spans="1:12" ht="50.1" hidden="1" customHeight="1">
      <c r="A314" s="651"/>
      <c r="B314" s="567" t="s">
        <v>305</v>
      </c>
      <c r="C314" s="649"/>
      <c r="D314" s="547"/>
      <c r="E314" s="547"/>
      <c r="F314" s="547">
        <f t="shared" si="18"/>
        <v>0</v>
      </c>
      <c r="G314" s="547"/>
      <c r="H314" s="547">
        <f t="shared" si="17"/>
        <v>0</v>
      </c>
      <c r="I314" s="601"/>
      <c r="J314" s="547">
        <f t="shared" si="19"/>
        <v>0</v>
      </c>
    </row>
    <row r="315" spans="1:12" ht="50.1" hidden="1" customHeight="1">
      <c r="A315" s="651"/>
      <c r="B315" s="567" t="s">
        <v>257</v>
      </c>
      <c r="C315" s="649"/>
      <c r="D315" s="547"/>
      <c r="E315" s="547"/>
      <c r="F315" s="547">
        <f t="shared" si="18"/>
        <v>0</v>
      </c>
      <c r="G315" s="547"/>
      <c r="H315" s="547">
        <f t="shared" si="17"/>
        <v>0</v>
      </c>
      <c r="I315" s="601"/>
      <c r="J315" s="547">
        <f t="shared" si="19"/>
        <v>0</v>
      </c>
    </row>
    <row r="316" spans="1:12" ht="50.1" hidden="1" customHeight="1">
      <c r="A316" s="651"/>
      <c r="B316" s="567" t="s">
        <v>303</v>
      </c>
      <c r="C316" s="649"/>
      <c r="D316" s="547"/>
      <c r="E316" s="547"/>
      <c r="F316" s="547">
        <f t="shared" si="18"/>
        <v>0</v>
      </c>
      <c r="G316" s="547"/>
      <c r="H316" s="547">
        <f t="shared" si="17"/>
        <v>0</v>
      </c>
      <c r="I316" s="601"/>
      <c r="J316" s="547">
        <f t="shared" si="19"/>
        <v>0</v>
      </c>
    </row>
    <row r="317" spans="1:12" ht="50.1" hidden="1" customHeight="1">
      <c r="A317" s="651"/>
      <c r="B317" s="567" t="s">
        <v>304</v>
      </c>
      <c r="C317" s="649"/>
      <c r="D317" s="547"/>
      <c r="E317" s="547"/>
      <c r="F317" s="547">
        <f t="shared" si="18"/>
        <v>0</v>
      </c>
      <c r="G317" s="547"/>
      <c r="H317" s="547">
        <f t="shared" si="17"/>
        <v>0</v>
      </c>
      <c r="I317" s="601"/>
      <c r="J317" s="547">
        <f t="shared" si="19"/>
        <v>0</v>
      </c>
    </row>
    <row r="318" spans="1:12">
      <c r="A318" s="651" t="s">
        <v>276</v>
      </c>
      <c r="B318" s="567" t="s">
        <v>370</v>
      </c>
      <c r="C318" s="649" t="s">
        <v>0</v>
      </c>
      <c r="D318" s="630">
        <v>9671.4700000000303</v>
      </c>
      <c r="E318" s="630">
        <v>3854.51</v>
      </c>
      <c r="F318" s="547">
        <f t="shared" si="18"/>
        <v>5816.96000000003</v>
      </c>
      <c r="G318" s="547">
        <v>4642.4399999999996</v>
      </c>
      <c r="H318" s="547">
        <f t="shared" si="17"/>
        <v>27004887.782400139</v>
      </c>
      <c r="I318" s="601">
        <v>5100</v>
      </c>
      <c r="J318" s="547">
        <f t="shared" si="19"/>
        <v>29666496</v>
      </c>
      <c r="K318" s="326" t="e">
        <f>#REF!+'[150]ABS GIRLS HOSTEL'!F323</f>
        <v>#REF!</v>
      </c>
      <c r="L318" s="3">
        <f>L311-81</f>
        <v>42.930000000000291</v>
      </c>
    </row>
    <row r="319" spans="1:12" ht="47.25">
      <c r="A319" s="651" t="s">
        <v>336</v>
      </c>
      <c r="B319" s="567" t="s">
        <v>307</v>
      </c>
      <c r="C319" s="649" t="s">
        <v>0</v>
      </c>
      <c r="D319" s="630">
        <v>349.04</v>
      </c>
      <c r="E319" s="630">
        <v>62.52000000000001</v>
      </c>
      <c r="F319" s="547">
        <f t="shared" si="18"/>
        <v>286.52</v>
      </c>
      <c r="G319" s="547">
        <v>2217.31</v>
      </c>
      <c r="H319" s="547">
        <f t="shared" si="17"/>
        <v>635303.66119999997</v>
      </c>
      <c r="I319" s="601">
        <v>2400</v>
      </c>
      <c r="J319" s="547">
        <f t="shared" si="19"/>
        <v>687648</v>
      </c>
    </row>
    <row r="320" spans="1:12" hidden="1">
      <c r="A320" s="651"/>
      <c r="B320" s="567"/>
      <c r="C320" s="649"/>
      <c r="D320" s="547"/>
      <c r="E320" s="547"/>
      <c r="F320" s="547">
        <f t="shared" si="18"/>
        <v>0</v>
      </c>
      <c r="G320" s="547"/>
      <c r="H320" s="547">
        <f t="shared" si="17"/>
        <v>0</v>
      </c>
      <c r="I320" s="601"/>
      <c r="J320" s="547">
        <f t="shared" si="19"/>
        <v>0</v>
      </c>
    </row>
    <row r="321" spans="1:11" ht="50.1" customHeight="1">
      <c r="A321" s="651" t="s">
        <v>337</v>
      </c>
      <c r="B321" s="567" t="s">
        <v>306</v>
      </c>
      <c r="C321" s="649" t="s">
        <v>0</v>
      </c>
      <c r="D321" s="630">
        <v>2734.6099999999992</v>
      </c>
      <c r="E321" s="630">
        <v>937.53000000000009</v>
      </c>
      <c r="F321" s="547">
        <f t="shared" si="18"/>
        <v>1797.079999999999</v>
      </c>
      <c r="G321" s="547">
        <v>6558.32</v>
      </c>
      <c r="H321" s="547">
        <f t="shared" ref="H321:H366" si="20">F321*G321</f>
        <v>11785825.705599993</v>
      </c>
      <c r="I321" s="601">
        <v>7100</v>
      </c>
      <c r="J321" s="547">
        <f t="shared" si="19"/>
        <v>12759268</v>
      </c>
    </row>
    <row r="322" spans="1:11" hidden="1">
      <c r="A322" s="651"/>
      <c r="B322" s="567"/>
      <c r="C322" s="649"/>
      <c r="D322" s="547"/>
      <c r="E322" s="547"/>
      <c r="F322" s="547">
        <f t="shared" si="18"/>
        <v>0</v>
      </c>
      <c r="G322" s="547"/>
      <c r="H322" s="547">
        <f t="shared" si="20"/>
        <v>0</v>
      </c>
      <c r="I322" s="601">
        <v>0</v>
      </c>
      <c r="J322" s="547">
        <f t="shared" si="19"/>
        <v>0</v>
      </c>
    </row>
    <row r="323" spans="1:11" ht="31.5">
      <c r="A323" s="651" t="s">
        <v>338</v>
      </c>
      <c r="B323" s="567" t="s">
        <v>837</v>
      </c>
      <c r="C323" s="649" t="s">
        <v>0</v>
      </c>
      <c r="D323" s="630">
        <v>194.73999999999995</v>
      </c>
      <c r="E323" s="630">
        <v>37.300000000000004</v>
      </c>
      <c r="F323" s="547">
        <f t="shared" ref="F323:F381" si="21">D323-E323</f>
        <v>157.43999999999994</v>
      </c>
      <c r="G323" s="547">
        <v>5130.51</v>
      </c>
      <c r="H323" s="547">
        <f t="shared" si="20"/>
        <v>807747.49439999973</v>
      </c>
      <c r="I323" s="601">
        <v>6000</v>
      </c>
      <c r="J323" s="547">
        <f t="shared" ref="J323:J367" si="22">ROUND(F323*I323,0)</f>
        <v>944640</v>
      </c>
    </row>
    <row r="324" spans="1:11" hidden="1">
      <c r="A324" s="651"/>
      <c r="B324" s="567"/>
      <c r="C324" s="649"/>
      <c r="D324" s="547"/>
      <c r="E324" s="547"/>
      <c r="F324" s="547">
        <f t="shared" si="21"/>
        <v>0</v>
      </c>
      <c r="G324" s="547"/>
      <c r="H324" s="547">
        <f t="shared" si="20"/>
        <v>0</v>
      </c>
      <c r="I324" s="601">
        <v>0</v>
      </c>
      <c r="J324" s="547">
        <f t="shared" si="22"/>
        <v>0</v>
      </c>
    </row>
    <row r="325" spans="1:11">
      <c r="A325" s="651" t="s">
        <v>339</v>
      </c>
      <c r="B325" s="567" t="s">
        <v>838</v>
      </c>
      <c r="C325" s="649" t="s">
        <v>0</v>
      </c>
      <c r="D325" s="630">
        <v>447.96000000000021</v>
      </c>
      <c r="E325" s="630">
        <v>178.45</v>
      </c>
      <c r="F325" s="547">
        <f t="shared" si="21"/>
        <v>269.51000000000022</v>
      </c>
      <c r="G325" s="547">
        <v>399.89</v>
      </c>
      <c r="H325" s="547">
        <f t="shared" si="20"/>
        <v>107774.35390000009</v>
      </c>
      <c r="I325" s="601">
        <v>450</v>
      </c>
      <c r="J325" s="547">
        <f t="shared" si="22"/>
        <v>121280</v>
      </c>
    </row>
    <row r="326" spans="1:11" hidden="1">
      <c r="A326" s="651"/>
      <c r="B326" s="567"/>
      <c r="C326" s="649"/>
      <c r="D326" s="547"/>
      <c r="E326" s="547"/>
      <c r="F326" s="547">
        <f t="shared" si="21"/>
        <v>0</v>
      </c>
      <c r="G326" s="547"/>
      <c r="H326" s="547">
        <f t="shared" si="20"/>
        <v>0</v>
      </c>
      <c r="I326" s="601">
        <v>0</v>
      </c>
      <c r="J326" s="547">
        <f t="shared" si="22"/>
        <v>0</v>
      </c>
    </row>
    <row r="327" spans="1:11" ht="50.1" hidden="1" customHeight="1">
      <c r="A327" s="651">
        <v>13.2</v>
      </c>
      <c r="B327" s="567" t="s">
        <v>261</v>
      </c>
      <c r="C327" s="649"/>
      <c r="D327" s="547"/>
      <c r="E327" s="547"/>
      <c r="F327" s="547">
        <f t="shared" si="21"/>
        <v>0</v>
      </c>
      <c r="G327" s="547"/>
      <c r="H327" s="547">
        <f t="shared" si="20"/>
        <v>0</v>
      </c>
      <c r="I327" s="601">
        <v>0</v>
      </c>
      <c r="J327" s="547">
        <f t="shared" si="22"/>
        <v>0</v>
      </c>
    </row>
    <row r="328" spans="1:11" hidden="1">
      <c r="A328" s="651"/>
      <c r="B328" s="567"/>
      <c r="C328" s="660"/>
      <c r="D328" s="547"/>
      <c r="E328" s="547"/>
      <c r="F328" s="547">
        <f t="shared" si="21"/>
        <v>0</v>
      </c>
      <c r="G328" s="547"/>
      <c r="H328" s="547">
        <f t="shared" si="20"/>
        <v>0</v>
      </c>
      <c r="I328" s="601">
        <v>0</v>
      </c>
      <c r="J328" s="547">
        <f t="shared" si="22"/>
        <v>0</v>
      </c>
    </row>
    <row r="329" spans="1:11" hidden="1">
      <c r="A329" s="651" t="s">
        <v>279</v>
      </c>
      <c r="B329" s="567" t="s">
        <v>380</v>
      </c>
      <c r="C329" s="649" t="s">
        <v>0</v>
      </c>
      <c r="D329" s="547"/>
      <c r="E329" s="547"/>
      <c r="F329" s="547">
        <f t="shared" si="21"/>
        <v>0</v>
      </c>
      <c r="G329" s="547">
        <v>10484.540000000001</v>
      </c>
      <c r="H329" s="547">
        <f t="shared" si="20"/>
        <v>0</v>
      </c>
      <c r="I329" s="601">
        <v>12000</v>
      </c>
      <c r="J329" s="547">
        <f t="shared" si="22"/>
        <v>0</v>
      </c>
      <c r="K329" s="3">
        <f>3619.52-651.48</f>
        <v>2968.04</v>
      </c>
    </row>
    <row r="330" spans="1:11" hidden="1">
      <c r="A330" s="651"/>
      <c r="B330" s="567"/>
      <c r="C330" s="649"/>
      <c r="D330" s="547"/>
      <c r="E330" s="547"/>
      <c r="F330" s="547">
        <f t="shared" si="21"/>
        <v>0</v>
      </c>
      <c r="G330" s="547"/>
      <c r="H330" s="547">
        <f t="shared" si="20"/>
        <v>0</v>
      </c>
      <c r="I330" s="601">
        <v>0</v>
      </c>
      <c r="J330" s="547">
        <f t="shared" si="22"/>
        <v>0</v>
      </c>
    </row>
    <row r="331" spans="1:11" hidden="1">
      <c r="A331" s="661">
        <v>13.3</v>
      </c>
      <c r="B331" s="568" t="s">
        <v>273</v>
      </c>
      <c r="C331" s="649"/>
      <c r="D331" s="547"/>
      <c r="E331" s="547"/>
      <c r="F331" s="547">
        <f t="shared" si="21"/>
        <v>0</v>
      </c>
      <c r="G331" s="547"/>
      <c r="H331" s="547">
        <f t="shared" si="20"/>
        <v>0</v>
      </c>
      <c r="I331" s="601">
        <v>0</v>
      </c>
      <c r="J331" s="547">
        <f t="shared" si="22"/>
        <v>0</v>
      </c>
    </row>
    <row r="332" spans="1:11" ht="50.1" hidden="1" customHeight="1">
      <c r="A332" s="661" t="s">
        <v>281</v>
      </c>
      <c r="B332" s="562" t="s">
        <v>381</v>
      </c>
      <c r="C332" s="641" t="s">
        <v>0</v>
      </c>
      <c r="D332" s="547"/>
      <c r="E332" s="547"/>
      <c r="F332" s="547">
        <f t="shared" si="21"/>
        <v>0</v>
      </c>
      <c r="G332" s="547">
        <v>3471.82</v>
      </c>
      <c r="H332" s="547">
        <f t="shared" si="20"/>
        <v>0</v>
      </c>
      <c r="I332" s="601">
        <v>4000</v>
      </c>
      <c r="J332" s="547">
        <f t="shared" si="22"/>
        <v>0</v>
      </c>
      <c r="K332" s="688">
        <f>K329*4.17%</f>
        <v>123.767268</v>
      </c>
    </row>
    <row r="333" spans="1:11" hidden="1">
      <c r="A333" s="661" t="s">
        <v>382</v>
      </c>
      <c r="B333" s="562" t="s">
        <v>383</v>
      </c>
      <c r="C333" s="641" t="s">
        <v>384</v>
      </c>
      <c r="D333" s="547"/>
      <c r="E333" s="547"/>
      <c r="F333" s="547">
        <f t="shared" si="21"/>
        <v>0</v>
      </c>
      <c r="G333" s="547">
        <v>1499.62</v>
      </c>
      <c r="H333" s="547">
        <f t="shared" si="20"/>
        <v>0</v>
      </c>
      <c r="I333" s="601">
        <v>1750</v>
      </c>
      <c r="J333" s="547">
        <f t="shared" si="22"/>
        <v>0</v>
      </c>
      <c r="K333" s="3">
        <f>3770.45/6</f>
        <v>628.4083333333333</v>
      </c>
    </row>
    <row r="334" spans="1:11" hidden="1">
      <c r="A334" s="661" t="s">
        <v>385</v>
      </c>
      <c r="B334" s="562" t="s">
        <v>386</v>
      </c>
      <c r="C334" s="641" t="s">
        <v>384</v>
      </c>
      <c r="D334" s="547"/>
      <c r="E334" s="547"/>
      <c r="F334" s="547">
        <f t="shared" si="21"/>
        <v>0</v>
      </c>
      <c r="G334" s="547">
        <v>2850.85</v>
      </c>
      <c r="H334" s="547">
        <f t="shared" si="20"/>
        <v>0</v>
      </c>
      <c r="I334" s="601">
        <v>3200</v>
      </c>
      <c r="J334" s="547">
        <f t="shared" si="22"/>
        <v>0</v>
      </c>
      <c r="K334" s="3">
        <f>3091.81/6</f>
        <v>515.30166666666662</v>
      </c>
    </row>
    <row r="335" spans="1:11" hidden="1">
      <c r="A335" s="661"/>
      <c r="B335" s="567"/>
      <c r="C335" s="649"/>
      <c r="D335" s="547"/>
      <c r="E335" s="547"/>
      <c r="F335" s="547">
        <f t="shared" si="21"/>
        <v>0</v>
      </c>
      <c r="G335" s="547"/>
      <c r="H335" s="547">
        <f t="shared" si="20"/>
        <v>0</v>
      </c>
      <c r="I335" s="601"/>
      <c r="J335" s="547">
        <f t="shared" si="22"/>
        <v>0</v>
      </c>
    </row>
    <row r="336" spans="1:11" s="588" customFormat="1" hidden="1">
      <c r="A336" s="658"/>
      <c r="B336" s="545" t="s">
        <v>290</v>
      </c>
      <c r="C336" s="610"/>
      <c r="D336" s="607"/>
      <c r="E336" s="607"/>
      <c r="F336" s="607">
        <f t="shared" si="21"/>
        <v>0</v>
      </c>
      <c r="G336" s="607"/>
      <c r="H336" s="607">
        <f t="shared" si="20"/>
        <v>0</v>
      </c>
      <c r="I336" s="611"/>
      <c r="J336" s="607">
        <f t="shared" si="22"/>
        <v>0</v>
      </c>
    </row>
    <row r="337" spans="1:11" hidden="1">
      <c r="A337" s="662"/>
      <c r="B337" s="558"/>
      <c r="C337" s="638"/>
      <c r="D337" s="547"/>
      <c r="E337" s="547"/>
      <c r="F337" s="547">
        <f t="shared" si="21"/>
        <v>0</v>
      </c>
      <c r="G337" s="547"/>
      <c r="H337" s="547">
        <f t="shared" si="20"/>
        <v>0</v>
      </c>
      <c r="I337" s="601"/>
      <c r="J337" s="547">
        <f t="shared" si="22"/>
        <v>0</v>
      </c>
    </row>
    <row r="338" spans="1:11">
      <c r="A338" s="633">
        <v>14</v>
      </c>
      <c r="B338" s="557" t="s">
        <v>340</v>
      </c>
      <c r="C338" s="638"/>
      <c r="D338" s="547">
        <v>0</v>
      </c>
      <c r="E338" s="547">
        <v>0</v>
      </c>
      <c r="F338" s="547">
        <f t="shared" si="21"/>
        <v>0</v>
      </c>
      <c r="G338" s="547"/>
      <c r="H338" s="547">
        <f t="shared" si="20"/>
        <v>0</v>
      </c>
      <c r="I338" s="601"/>
      <c r="J338" s="547">
        <f t="shared" si="22"/>
        <v>0</v>
      </c>
    </row>
    <row r="339" spans="1:11">
      <c r="A339" s="635">
        <v>14.1</v>
      </c>
      <c r="B339" s="557" t="s">
        <v>274</v>
      </c>
      <c r="C339" s="638"/>
      <c r="D339" s="547">
        <v>0</v>
      </c>
      <c r="E339" s="547">
        <v>0</v>
      </c>
      <c r="F339" s="547">
        <f t="shared" si="21"/>
        <v>0</v>
      </c>
      <c r="G339" s="547"/>
      <c r="H339" s="547">
        <f t="shared" si="20"/>
        <v>0</v>
      </c>
      <c r="I339" s="639"/>
      <c r="J339" s="547">
        <f t="shared" si="22"/>
        <v>0</v>
      </c>
    </row>
    <row r="340" spans="1:11" ht="50.1" customHeight="1">
      <c r="A340" s="635"/>
      <c r="B340" s="558" t="s">
        <v>275</v>
      </c>
      <c r="C340" s="663"/>
      <c r="D340" s="547"/>
      <c r="E340" s="547">
        <v>0</v>
      </c>
      <c r="F340" s="547">
        <f t="shared" si="21"/>
        <v>0</v>
      </c>
      <c r="G340" s="547"/>
      <c r="H340" s="547">
        <f t="shared" si="20"/>
        <v>0</v>
      </c>
      <c r="I340" s="601"/>
      <c r="J340" s="547">
        <f t="shared" si="22"/>
        <v>0</v>
      </c>
    </row>
    <row r="341" spans="1:11">
      <c r="A341" s="662" t="s">
        <v>341</v>
      </c>
      <c r="B341" s="558" t="s">
        <v>277</v>
      </c>
      <c r="C341" s="638" t="s">
        <v>2</v>
      </c>
      <c r="D341" s="630">
        <v>357370.76700000023</v>
      </c>
      <c r="E341" s="630">
        <v>171291.16</v>
      </c>
      <c r="F341" s="547">
        <f t="shared" si="21"/>
        <v>186079.60700000022</v>
      </c>
      <c r="G341" s="547">
        <v>84.43</v>
      </c>
      <c r="H341" s="547">
        <f t="shared" si="20"/>
        <v>15710701.21901002</v>
      </c>
      <c r="I341" s="601">
        <v>96</v>
      </c>
      <c r="J341" s="547">
        <f t="shared" si="22"/>
        <v>17863642</v>
      </c>
      <c r="K341" s="3">
        <f>628.41/0.497</f>
        <v>1264.4064386317907</v>
      </c>
    </row>
    <row r="342" spans="1:11" hidden="1">
      <c r="A342" s="662"/>
      <c r="B342" s="558"/>
      <c r="C342" s="638"/>
      <c r="D342" s="547"/>
      <c r="E342" s="547"/>
      <c r="F342" s="547">
        <f t="shared" si="21"/>
        <v>0</v>
      </c>
      <c r="G342" s="547"/>
      <c r="H342" s="547">
        <f t="shared" si="20"/>
        <v>0</v>
      </c>
      <c r="I342" s="601">
        <v>0</v>
      </c>
      <c r="J342" s="547">
        <f t="shared" si="22"/>
        <v>0</v>
      </c>
    </row>
    <row r="343" spans="1:11" hidden="1">
      <c r="A343" s="662" t="s">
        <v>342</v>
      </c>
      <c r="B343" s="558" t="s">
        <v>321</v>
      </c>
      <c r="C343" s="638" t="s">
        <v>3</v>
      </c>
      <c r="D343" s="547"/>
      <c r="E343" s="547"/>
      <c r="F343" s="547">
        <f t="shared" si="21"/>
        <v>0</v>
      </c>
      <c r="G343" s="547">
        <v>82.54</v>
      </c>
      <c r="H343" s="547">
        <f t="shared" si="20"/>
        <v>0</v>
      </c>
      <c r="I343" s="601">
        <v>94</v>
      </c>
      <c r="J343" s="547">
        <f t="shared" si="22"/>
        <v>0</v>
      </c>
      <c r="K343" s="3">
        <f>515.3/0.497</f>
        <v>1036.8209255533197</v>
      </c>
    </row>
    <row r="344" spans="1:11" hidden="1">
      <c r="A344" s="662"/>
      <c r="B344" s="558"/>
      <c r="C344" s="638"/>
      <c r="D344" s="547"/>
      <c r="E344" s="547"/>
      <c r="F344" s="547">
        <f t="shared" si="21"/>
        <v>0</v>
      </c>
      <c r="G344" s="547"/>
      <c r="H344" s="547">
        <f t="shared" si="20"/>
        <v>0</v>
      </c>
      <c r="I344" s="601">
        <v>0</v>
      </c>
      <c r="J344" s="547">
        <f t="shared" si="22"/>
        <v>0</v>
      </c>
    </row>
    <row r="345" spans="1:11" hidden="1">
      <c r="A345" s="664">
        <v>14.2</v>
      </c>
      <c r="B345" s="559" t="s">
        <v>278</v>
      </c>
      <c r="C345" s="641"/>
      <c r="D345" s="547"/>
      <c r="E345" s="547"/>
      <c r="F345" s="547">
        <f t="shared" si="21"/>
        <v>0</v>
      </c>
      <c r="G345" s="547"/>
      <c r="H345" s="547">
        <f t="shared" si="20"/>
        <v>0</v>
      </c>
      <c r="I345" s="601">
        <v>0</v>
      </c>
      <c r="J345" s="547">
        <f t="shared" si="22"/>
        <v>0</v>
      </c>
    </row>
    <row r="346" spans="1:11" ht="63" hidden="1">
      <c r="A346" s="665" t="s">
        <v>343</v>
      </c>
      <c r="B346" s="560" t="s">
        <v>371</v>
      </c>
      <c r="C346" s="641" t="s">
        <v>269</v>
      </c>
      <c r="D346" s="547"/>
      <c r="E346" s="547"/>
      <c r="F346" s="547">
        <f t="shared" si="21"/>
        <v>0</v>
      </c>
      <c r="G346" s="547">
        <v>465.28</v>
      </c>
      <c r="H346" s="547">
        <f t="shared" si="20"/>
        <v>0</v>
      </c>
      <c r="I346" s="601">
        <v>500</v>
      </c>
      <c r="J346" s="547">
        <f t="shared" si="22"/>
        <v>0</v>
      </c>
    </row>
    <row r="347" spans="1:11" hidden="1">
      <c r="A347" s="662"/>
      <c r="B347" s="558"/>
      <c r="C347" s="638"/>
      <c r="D347" s="547"/>
      <c r="E347" s="547"/>
      <c r="F347" s="547">
        <f t="shared" si="21"/>
        <v>0</v>
      </c>
      <c r="G347" s="547"/>
      <c r="H347" s="547">
        <f t="shared" si="20"/>
        <v>0</v>
      </c>
      <c r="I347" s="601">
        <v>0</v>
      </c>
      <c r="J347" s="547">
        <f t="shared" si="22"/>
        <v>0</v>
      </c>
    </row>
    <row r="348" spans="1:11">
      <c r="A348" s="635">
        <v>14.3</v>
      </c>
      <c r="B348" s="557" t="s">
        <v>280</v>
      </c>
      <c r="C348" s="638"/>
      <c r="D348" s="547">
        <v>0</v>
      </c>
      <c r="E348" s="547">
        <v>0</v>
      </c>
      <c r="F348" s="547">
        <f t="shared" si="21"/>
        <v>0</v>
      </c>
      <c r="G348" s="547"/>
      <c r="H348" s="547">
        <f t="shared" si="20"/>
        <v>0</v>
      </c>
      <c r="I348" s="601">
        <v>0</v>
      </c>
      <c r="J348" s="547">
        <f t="shared" si="22"/>
        <v>0</v>
      </c>
    </row>
    <row r="349" spans="1:11" ht="50.1" customHeight="1">
      <c r="A349" s="662" t="s">
        <v>344</v>
      </c>
      <c r="B349" s="558" t="s">
        <v>282</v>
      </c>
      <c r="C349" s="638"/>
      <c r="D349" s="547">
        <v>0</v>
      </c>
      <c r="E349" s="547">
        <v>0</v>
      </c>
      <c r="F349" s="547">
        <f t="shared" si="21"/>
        <v>0</v>
      </c>
      <c r="G349" s="547"/>
      <c r="H349" s="547">
        <f t="shared" si="20"/>
        <v>0</v>
      </c>
      <c r="I349" s="601">
        <v>0</v>
      </c>
      <c r="J349" s="547">
        <f t="shared" si="22"/>
        <v>0</v>
      </c>
    </row>
    <row r="350" spans="1:11" ht="50.1" customHeight="1">
      <c r="A350" s="662"/>
      <c r="B350" s="558" t="s">
        <v>283</v>
      </c>
      <c r="C350" s="638" t="s">
        <v>173</v>
      </c>
      <c r="D350" s="630">
        <v>2894.3900000000012</v>
      </c>
      <c r="E350" s="630">
        <v>29.799999999999997</v>
      </c>
      <c r="F350" s="547">
        <f t="shared" si="21"/>
        <v>2864.5900000000011</v>
      </c>
      <c r="G350" s="547">
        <v>931.83</v>
      </c>
      <c r="H350" s="547">
        <f t="shared" si="20"/>
        <v>2669310.8997000009</v>
      </c>
      <c r="I350" s="601">
        <v>1040</v>
      </c>
      <c r="J350" s="547">
        <f t="shared" si="22"/>
        <v>2979174</v>
      </c>
    </row>
    <row r="351" spans="1:11" hidden="1">
      <c r="A351" s="662"/>
      <c r="B351" s="558"/>
      <c r="C351" s="638"/>
      <c r="D351" s="547"/>
      <c r="E351" s="547"/>
      <c r="F351" s="547">
        <f t="shared" si="21"/>
        <v>0</v>
      </c>
      <c r="G351" s="547"/>
      <c r="H351" s="547">
        <f t="shared" si="20"/>
        <v>0</v>
      </c>
      <c r="I351" s="601">
        <v>0</v>
      </c>
      <c r="J351" s="547">
        <f t="shared" si="22"/>
        <v>0</v>
      </c>
    </row>
    <row r="352" spans="1:11">
      <c r="A352" s="635">
        <v>14.4</v>
      </c>
      <c r="B352" s="557" t="s">
        <v>284</v>
      </c>
      <c r="C352" s="638"/>
      <c r="D352" s="547">
        <v>0</v>
      </c>
      <c r="E352" s="547">
        <v>0</v>
      </c>
      <c r="F352" s="547">
        <f t="shared" si="21"/>
        <v>0</v>
      </c>
      <c r="G352" s="547"/>
      <c r="H352" s="547">
        <f t="shared" si="20"/>
        <v>0</v>
      </c>
      <c r="I352" s="601">
        <v>0</v>
      </c>
      <c r="J352" s="547">
        <f t="shared" si="22"/>
        <v>0</v>
      </c>
    </row>
    <row r="353" spans="1:10" ht="50.1" customHeight="1">
      <c r="A353" s="963"/>
      <c r="B353" s="572" t="s">
        <v>285</v>
      </c>
      <c r="C353" s="964" t="s">
        <v>0</v>
      </c>
      <c r="D353" s="630">
        <v>3014.3599999999992</v>
      </c>
      <c r="E353" s="630">
        <v>1314.6399999999999</v>
      </c>
      <c r="F353" s="547">
        <f t="shared" si="21"/>
        <v>1699.7199999999993</v>
      </c>
      <c r="G353" s="547">
        <v>1618.65</v>
      </c>
      <c r="H353" s="547">
        <f t="shared" si="20"/>
        <v>2751251.777999999</v>
      </c>
      <c r="I353" s="601">
        <v>1850</v>
      </c>
      <c r="J353" s="547">
        <f t="shared" si="22"/>
        <v>3144482</v>
      </c>
    </row>
    <row r="354" spans="1:10" ht="50.1" hidden="1" customHeight="1">
      <c r="A354" s="963"/>
      <c r="B354" s="572" t="s">
        <v>286</v>
      </c>
      <c r="C354" s="964"/>
      <c r="D354" s="547"/>
      <c r="E354" s="547"/>
      <c r="F354" s="547">
        <f t="shared" si="21"/>
        <v>0</v>
      </c>
      <c r="G354" s="547"/>
      <c r="H354" s="547">
        <f t="shared" si="20"/>
        <v>0</v>
      </c>
      <c r="I354" s="601">
        <v>0</v>
      </c>
      <c r="J354" s="547">
        <f t="shared" si="22"/>
        <v>0</v>
      </c>
    </row>
    <row r="355" spans="1:10" ht="50.1" hidden="1" customHeight="1">
      <c r="A355" s="635"/>
      <c r="B355" s="572" t="s">
        <v>287</v>
      </c>
      <c r="C355" s="638"/>
      <c r="D355" s="547"/>
      <c r="E355" s="547"/>
      <c r="F355" s="547">
        <f t="shared" si="21"/>
        <v>0</v>
      </c>
      <c r="G355" s="547"/>
      <c r="H355" s="547">
        <f t="shared" si="20"/>
        <v>0</v>
      </c>
      <c r="I355" s="601">
        <v>0</v>
      </c>
      <c r="J355" s="547">
        <f t="shared" si="22"/>
        <v>0</v>
      </c>
    </row>
    <row r="356" spans="1:10" hidden="1">
      <c r="A356" s="635"/>
      <c r="B356" s="572"/>
      <c r="C356" s="638"/>
      <c r="D356" s="547"/>
      <c r="E356" s="547"/>
      <c r="F356" s="547">
        <f t="shared" si="21"/>
        <v>0</v>
      </c>
      <c r="G356" s="547"/>
      <c r="H356" s="547">
        <f t="shared" si="20"/>
        <v>0</v>
      </c>
      <c r="I356" s="601">
        <v>0</v>
      </c>
      <c r="J356" s="547">
        <f t="shared" si="22"/>
        <v>0</v>
      </c>
    </row>
    <row r="357" spans="1:10">
      <c r="A357" s="635">
        <v>14.5</v>
      </c>
      <c r="B357" s="557" t="s">
        <v>288</v>
      </c>
      <c r="C357" s="649"/>
      <c r="D357" s="547">
        <v>0</v>
      </c>
      <c r="E357" s="547">
        <v>0</v>
      </c>
      <c r="F357" s="547">
        <f t="shared" si="21"/>
        <v>0</v>
      </c>
      <c r="G357" s="547"/>
      <c r="H357" s="547">
        <f t="shared" si="20"/>
        <v>0</v>
      </c>
      <c r="I357" s="601">
        <v>0</v>
      </c>
      <c r="J357" s="547">
        <f t="shared" si="22"/>
        <v>0</v>
      </c>
    </row>
    <row r="358" spans="1:10" hidden="1">
      <c r="A358" s="662"/>
      <c r="B358" s="557"/>
      <c r="C358" s="649"/>
      <c r="D358" s="547"/>
      <c r="E358" s="547"/>
      <c r="F358" s="547">
        <f t="shared" si="21"/>
        <v>0</v>
      </c>
      <c r="G358" s="547"/>
      <c r="H358" s="547">
        <f t="shared" si="20"/>
        <v>0</v>
      </c>
      <c r="I358" s="601">
        <v>0</v>
      </c>
      <c r="J358" s="547">
        <f t="shared" si="22"/>
        <v>0</v>
      </c>
    </row>
    <row r="359" spans="1:10" ht="63.75" thickBot="1">
      <c r="A359" s="662" t="s">
        <v>345</v>
      </c>
      <c r="B359" s="558" t="s">
        <v>289</v>
      </c>
      <c r="C359" s="638" t="s">
        <v>173</v>
      </c>
      <c r="D359" s="630">
        <v>68.319999999999993</v>
      </c>
      <c r="E359" s="547">
        <v>0</v>
      </c>
      <c r="F359" s="547">
        <f t="shared" si="21"/>
        <v>68.319999999999993</v>
      </c>
      <c r="G359" s="547">
        <v>2276.0700000000002</v>
      </c>
      <c r="H359" s="547">
        <f t="shared" si="20"/>
        <v>155501.1024</v>
      </c>
      <c r="I359" s="601">
        <v>2500</v>
      </c>
      <c r="J359" s="547">
        <f t="shared" si="22"/>
        <v>170800</v>
      </c>
    </row>
    <row r="360" spans="1:10" ht="19.5" hidden="1" thickBot="1">
      <c r="A360" s="666"/>
      <c r="B360" s="556"/>
      <c r="C360" s="649"/>
      <c r="D360" s="547"/>
      <c r="E360" s="547"/>
      <c r="F360" s="547">
        <f t="shared" si="21"/>
        <v>0</v>
      </c>
      <c r="G360" s="547"/>
      <c r="H360" s="547">
        <f t="shared" si="20"/>
        <v>0</v>
      </c>
      <c r="I360" s="601">
        <v>0</v>
      </c>
      <c r="J360" s="547">
        <f t="shared" si="22"/>
        <v>0</v>
      </c>
    </row>
    <row r="361" spans="1:10" ht="19.5" hidden="1" thickBot="1">
      <c r="A361" s="635">
        <v>14.6</v>
      </c>
      <c r="B361" s="573" t="s">
        <v>314</v>
      </c>
      <c r="C361" s="649"/>
      <c r="D361" s="547"/>
      <c r="E361" s="547"/>
      <c r="F361" s="547">
        <f t="shared" si="21"/>
        <v>0</v>
      </c>
      <c r="G361" s="547"/>
      <c r="H361" s="547">
        <f t="shared" si="20"/>
        <v>0</v>
      </c>
      <c r="I361" s="601">
        <v>0</v>
      </c>
      <c r="J361" s="547">
        <f t="shared" si="22"/>
        <v>0</v>
      </c>
    </row>
    <row r="362" spans="1:10" ht="63.75" hidden="1" thickBot="1">
      <c r="A362" s="661"/>
      <c r="B362" s="574" t="s">
        <v>315</v>
      </c>
      <c r="C362" s="649"/>
      <c r="D362" s="547"/>
      <c r="E362" s="547"/>
      <c r="F362" s="547">
        <f t="shared" si="21"/>
        <v>0</v>
      </c>
      <c r="G362" s="547"/>
      <c r="H362" s="547">
        <f t="shared" si="20"/>
        <v>0</v>
      </c>
      <c r="I362" s="601">
        <v>0</v>
      </c>
      <c r="J362" s="547">
        <f t="shared" si="22"/>
        <v>0</v>
      </c>
    </row>
    <row r="363" spans="1:10" ht="19.5" hidden="1" thickBot="1">
      <c r="A363" s="661" t="s">
        <v>346</v>
      </c>
      <c r="B363" s="574" t="s">
        <v>316</v>
      </c>
      <c r="C363" s="638" t="s">
        <v>173</v>
      </c>
      <c r="D363" s="547"/>
      <c r="E363" s="547"/>
      <c r="F363" s="547">
        <f t="shared" si="21"/>
        <v>0</v>
      </c>
      <c r="G363" s="547">
        <v>53125.760000000002</v>
      </c>
      <c r="H363" s="547">
        <f t="shared" si="20"/>
        <v>0</v>
      </c>
      <c r="I363" s="601">
        <v>61500</v>
      </c>
      <c r="J363" s="547">
        <f t="shared" si="22"/>
        <v>0</v>
      </c>
    </row>
    <row r="364" spans="1:10" ht="19.5" hidden="1" thickBot="1">
      <c r="A364" s="661" t="s">
        <v>347</v>
      </c>
      <c r="B364" s="574" t="s">
        <v>317</v>
      </c>
      <c r="C364" s="638" t="s">
        <v>173</v>
      </c>
      <c r="D364" s="547"/>
      <c r="E364" s="547"/>
      <c r="F364" s="547">
        <f t="shared" si="21"/>
        <v>0</v>
      </c>
      <c r="G364" s="547">
        <v>12418.67</v>
      </c>
      <c r="H364" s="547">
        <f t="shared" si="20"/>
        <v>0</v>
      </c>
      <c r="I364" s="601">
        <v>14500</v>
      </c>
      <c r="J364" s="547">
        <f t="shared" si="22"/>
        <v>0</v>
      </c>
    </row>
    <row r="365" spans="1:10" ht="32.25" hidden="1" thickBot="1">
      <c r="A365" s="661" t="s">
        <v>348</v>
      </c>
      <c r="B365" s="574" t="s">
        <v>318</v>
      </c>
      <c r="C365" s="638" t="s">
        <v>173</v>
      </c>
      <c r="D365" s="547"/>
      <c r="E365" s="547"/>
      <c r="F365" s="547">
        <f t="shared" si="21"/>
        <v>0</v>
      </c>
      <c r="G365" s="547">
        <v>25694.97</v>
      </c>
      <c r="H365" s="547">
        <f t="shared" si="20"/>
        <v>0</v>
      </c>
      <c r="I365" s="601">
        <v>29000</v>
      </c>
      <c r="J365" s="547">
        <f t="shared" si="22"/>
        <v>0</v>
      </c>
    </row>
    <row r="366" spans="1:10" ht="19.5" hidden="1" thickBot="1">
      <c r="A366" s="666"/>
      <c r="B366" s="574" t="s">
        <v>319</v>
      </c>
      <c r="C366" s="649"/>
      <c r="D366" s="547"/>
      <c r="E366" s="547"/>
      <c r="F366" s="547">
        <f t="shared" si="21"/>
        <v>0</v>
      </c>
      <c r="G366" s="547"/>
      <c r="H366" s="547">
        <f t="shared" si="20"/>
        <v>0</v>
      </c>
      <c r="I366" s="601">
        <v>0</v>
      </c>
      <c r="J366" s="547">
        <f t="shared" si="22"/>
        <v>0</v>
      </c>
    </row>
    <row r="367" spans="1:10" ht="19.5" hidden="1" thickBot="1">
      <c r="A367" s="662"/>
      <c r="B367" s="562"/>
      <c r="C367" s="638"/>
      <c r="D367" s="547"/>
      <c r="E367" s="547"/>
      <c r="F367" s="547">
        <f t="shared" si="21"/>
        <v>0</v>
      </c>
      <c r="G367" s="547"/>
      <c r="H367" s="547"/>
      <c r="I367" s="601"/>
      <c r="J367" s="547">
        <f t="shared" si="22"/>
        <v>0</v>
      </c>
    </row>
    <row r="368" spans="1:10" s="588" customFormat="1" ht="19.5" hidden="1" thickBot="1">
      <c r="A368" s="609"/>
      <c r="B368" s="545" t="s">
        <v>350</v>
      </c>
      <c r="C368" s="610"/>
      <c r="D368" s="607"/>
      <c r="E368" s="607"/>
      <c r="F368" s="607"/>
      <c r="G368" s="607"/>
      <c r="H368" s="607"/>
      <c r="I368" s="611"/>
      <c r="J368" s="611"/>
    </row>
    <row r="369" spans="1:12" s="588" customFormat="1" ht="19.5" hidden="1" thickBot="1">
      <c r="A369" s="626"/>
      <c r="B369" s="552" t="s">
        <v>349</v>
      </c>
      <c r="C369" s="627"/>
      <c r="D369" s="607"/>
      <c r="E369" s="607"/>
      <c r="F369" s="607"/>
      <c r="G369" s="607"/>
      <c r="H369" s="607"/>
      <c r="I369" s="607"/>
      <c r="J369" s="667"/>
    </row>
    <row r="370" spans="1:12" s="588" customFormat="1" ht="19.5" hidden="1" thickBot="1">
      <c r="A370" s="668"/>
      <c r="B370" s="589" t="s">
        <v>291</v>
      </c>
      <c r="C370" s="669"/>
      <c r="D370" s="607"/>
      <c r="E370" s="607"/>
      <c r="F370" s="607"/>
      <c r="G370" s="607"/>
      <c r="H370" s="607"/>
      <c r="I370" s="670"/>
      <c r="J370" s="611"/>
    </row>
    <row r="371" spans="1:12" s="494" customFormat="1" ht="30.75" customHeight="1" thickBot="1">
      <c r="A371" s="821"/>
      <c r="B371" s="822"/>
      <c r="C371" s="823"/>
      <c r="D371" s="860" t="s">
        <v>420</v>
      </c>
      <c r="E371" s="860">
        <v>0</v>
      </c>
      <c r="F371" s="847"/>
      <c r="G371" s="847">
        <v>0</v>
      </c>
      <c r="H371" s="824">
        <f>ROUND(SUM(H6:H370),0)</f>
        <v>164126593</v>
      </c>
      <c r="I371" s="848"/>
      <c r="J371" s="849">
        <f>ROUND(SUM(J6:J370),0)</f>
        <v>185700636</v>
      </c>
    </row>
    <row r="372" spans="1:12" s="590" customFormat="1" ht="23.25" hidden="1">
      <c r="A372" s="575"/>
      <c r="B372" s="686" t="s">
        <v>874</v>
      </c>
      <c r="C372" s="575"/>
      <c r="D372" s="671">
        <v>0</v>
      </c>
      <c r="E372" s="671"/>
      <c r="F372" s="671">
        <f t="shared" si="21"/>
        <v>0</v>
      </c>
      <c r="G372" s="671"/>
      <c r="H372" s="671"/>
      <c r="I372" s="575"/>
      <c r="J372" s="576">
        <v>0</v>
      </c>
    </row>
    <row r="373" spans="1:12" ht="63" hidden="1">
      <c r="A373" s="651" t="s">
        <v>786</v>
      </c>
      <c r="B373" s="567" t="s">
        <v>839</v>
      </c>
      <c r="C373" s="649" t="s">
        <v>0</v>
      </c>
      <c r="D373" s="547">
        <v>27660.279999999981</v>
      </c>
      <c r="E373" s="547"/>
      <c r="F373" s="547">
        <f t="shared" si="21"/>
        <v>27660.279999999981</v>
      </c>
      <c r="G373" s="547">
        <v>148.38999999999999</v>
      </c>
      <c r="H373" s="547">
        <f t="shared" ref="H373:H397" si="23">F373*G373</f>
        <v>4104508.9491999969</v>
      </c>
      <c r="I373" s="601">
        <v>157</v>
      </c>
      <c r="J373" s="547">
        <f t="shared" ref="J373:J397" si="24">ROUND(F373*I373,0)</f>
        <v>4342664</v>
      </c>
    </row>
    <row r="374" spans="1:12" ht="63" hidden="1">
      <c r="A374" s="651" t="s">
        <v>840</v>
      </c>
      <c r="B374" s="567" t="s">
        <v>841</v>
      </c>
      <c r="C374" s="649" t="s">
        <v>0</v>
      </c>
      <c r="D374" s="547">
        <v>3774.1899999999996</v>
      </c>
      <c r="E374" s="547"/>
      <c r="F374" s="547">
        <f t="shared" si="21"/>
        <v>3774.1899999999996</v>
      </c>
      <c r="G374" s="547">
        <v>386.58</v>
      </c>
      <c r="H374" s="547">
        <f t="shared" si="23"/>
        <v>1459026.3701999998</v>
      </c>
      <c r="I374" s="601">
        <v>409</v>
      </c>
      <c r="J374" s="547">
        <f t="shared" si="24"/>
        <v>1543644</v>
      </c>
    </row>
    <row r="375" spans="1:12" ht="63" hidden="1">
      <c r="A375" s="651" t="s">
        <v>800</v>
      </c>
      <c r="B375" s="567" t="s">
        <v>842</v>
      </c>
      <c r="C375" s="649" t="s">
        <v>0</v>
      </c>
      <c r="D375" s="547">
        <v>58464.150000000023</v>
      </c>
      <c r="E375" s="547"/>
      <c r="F375" s="547">
        <f t="shared" si="21"/>
        <v>58464.150000000023</v>
      </c>
      <c r="G375" s="547">
        <v>59.55</v>
      </c>
      <c r="H375" s="547">
        <f t="shared" si="23"/>
        <v>3481540.1325000012</v>
      </c>
      <c r="I375" s="601">
        <v>63</v>
      </c>
      <c r="J375" s="547">
        <f t="shared" si="24"/>
        <v>3683241</v>
      </c>
    </row>
    <row r="376" spans="1:12" hidden="1">
      <c r="A376" s="651" t="s">
        <v>843</v>
      </c>
      <c r="B376" s="567" t="s">
        <v>844</v>
      </c>
      <c r="C376" s="649" t="s">
        <v>1</v>
      </c>
      <c r="D376" s="547">
        <v>15019.2</v>
      </c>
      <c r="E376" s="547"/>
      <c r="F376" s="547">
        <f t="shared" si="21"/>
        <v>15019.2</v>
      </c>
      <c r="G376" s="547">
        <v>428.17</v>
      </c>
      <c r="H376" s="547">
        <f t="shared" si="23"/>
        <v>6430770.864000001</v>
      </c>
      <c r="I376" s="601">
        <v>453</v>
      </c>
      <c r="J376" s="547">
        <f t="shared" si="24"/>
        <v>6803698</v>
      </c>
      <c r="L376" s="531"/>
    </row>
    <row r="377" spans="1:12" ht="31.5" hidden="1">
      <c r="A377" s="651" t="s">
        <v>845</v>
      </c>
      <c r="B377" s="567" t="s">
        <v>846</v>
      </c>
      <c r="C377" s="649" t="s">
        <v>1</v>
      </c>
      <c r="D377" s="547">
        <v>15019.2</v>
      </c>
      <c r="E377" s="547"/>
      <c r="F377" s="547">
        <f t="shared" si="21"/>
        <v>15019.2</v>
      </c>
      <c r="G377" s="547">
        <v>275.05</v>
      </c>
      <c r="H377" s="547">
        <f t="shared" si="23"/>
        <v>4131030.9600000004</v>
      </c>
      <c r="I377" s="601">
        <v>291</v>
      </c>
      <c r="J377" s="547">
        <f t="shared" si="24"/>
        <v>4370587</v>
      </c>
      <c r="L377" s="531"/>
    </row>
    <row r="378" spans="1:12" ht="31.5" hidden="1">
      <c r="A378" s="651" t="s">
        <v>807</v>
      </c>
      <c r="B378" s="567" t="s">
        <v>808</v>
      </c>
      <c r="C378" s="649" t="s">
        <v>0</v>
      </c>
      <c r="D378" s="547">
        <v>60441.090000000055</v>
      </c>
      <c r="E378" s="547"/>
      <c r="F378" s="547">
        <f t="shared" si="21"/>
        <v>60441.090000000055</v>
      </c>
      <c r="G378" s="547">
        <v>88.81</v>
      </c>
      <c r="H378" s="547">
        <f t="shared" si="23"/>
        <v>5367773.2029000046</v>
      </c>
      <c r="I378" s="601">
        <v>104.55</v>
      </c>
      <c r="J378" s="547">
        <f t="shared" si="24"/>
        <v>6319116</v>
      </c>
      <c r="L378" s="531"/>
    </row>
    <row r="379" spans="1:12" ht="31.5" hidden="1">
      <c r="A379" s="651" t="s">
        <v>847</v>
      </c>
      <c r="B379" s="567" t="s">
        <v>875</v>
      </c>
      <c r="C379" s="649" t="s">
        <v>1</v>
      </c>
      <c r="D379" s="547">
        <v>746.21000000000015</v>
      </c>
      <c r="E379" s="547"/>
      <c r="F379" s="547">
        <f t="shared" si="21"/>
        <v>746.21000000000015</v>
      </c>
      <c r="G379" s="547">
        <v>4377.37</v>
      </c>
      <c r="H379" s="547">
        <f t="shared" si="23"/>
        <v>3266437.2677000007</v>
      </c>
      <c r="I379" s="601">
        <v>5192</v>
      </c>
      <c r="J379" s="547">
        <f t="shared" si="24"/>
        <v>3874322</v>
      </c>
      <c r="L379" s="531"/>
    </row>
    <row r="380" spans="1:12" ht="47.25" hidden="1">
      <c r="A380" s="651" t="s">
        <v>848</v>
      </c>
      <c r="B380" s="567" t="s">
        <v>876</v>
      </c>
      <c r="C380" s="649" t="s">
        <v>0</v>
      </c>
      <c r="D380" s="547">
        <v>163.25</v>
      </c>
      <c r="E380" s="547"/>
      <c r="F380" s="547">
        <f t="shared" si="21"/>
        <v>163.25</v>
      </c>
      <c r="G380" s="547">
        <v>2259.0300000000002</v>
      </c>
      <c r="H380" s="547">
        <f t="shared" si="23"/>
        <v>368786.64750000002</v>
      </c>
      <c r="I380" s="601">
        <v>2753</v>
      </c>
      <c r="J380" s="547">
        <f t="shared" si="24"/>
        <v>449427</v>
      </c>
      <c r="L380" s="531"/>
    </row>
    <row r="381" spans="1:12" ht="47.25" hidden="1">
      <c r="A381" s="651" t="s">
        <v>849</v>
      </c>
      <c r="B381" s="567" t="s">
        <v>850</v>
      </c>
      <c r="C381" s="649" t="s">
        <v>0</v>
      </c>
      <c r="D381" s="547">
        <v>592</v>
      </c>
      <c r="E381" s="547"/>
      <c r="F381" s="547">
        <f t="shared" si="21"/>
        <v>592</v>
      </c>
      <c r="G381" s="547">
        <v>655.95</v>
      </c>
      <c r="H381" s="547">
        <f t="shared" si="23"/>
        <v>388322.4</v>
      </c>
      <c r="I381" s="601">
        <v>694</v>
      </c>
      <c r="J381" s="547">
        <f t="shared" si="24"/>
        <v>410848</v>
      </c>
      <c r="L381" s="531"/>
    </row>
    <row r="382" spans="1:12" ht="50.1" hidden="1" customHeight="1">
      <c r="A382" s="651" t="s">
        <v>851</v>
      </c>
      <c r="B382" s="567" t="s">
        <v>877</v>
      </c>
      <c r="C382" s="649" t="s">
        <v>1</v>
      </c>
      <c r="D382" s="547">
        <v>60.47999999999999</v>
      </c>
      <c r="E382" s="547"/>
      <c r="F382" s="547">
        <f t="shared" ref="F382:F397" si="25">D382-E382</f>
        <v>60.47999999999999</v>
      </c>
      <c r="G382" s="547">
        <v>42285.554620000003</v>
      </c>
      <c r="H382" s="547">
        <f t="shared" si="23"/>
        <v>2557430.3434175998</v>
      </c>
      <c r="I382" s="601">
        <v>52359</v>
      </c>
      <c r="J382" s="547">
        <f t="shared" si="24"/>
        <v>3166672</v>
      </c>
      <c r="L382" s="531"/>
    </row>
    <row r="383" spans="1:12" ht="47.25" hidden="1">
      <c r="A383" s="651" t="s">
        <v>811</v>
      </c>
      <c r="B383" s="567" t="s">
        <v>812</v>
      </c>
      <c r="C383" s="649" t="s">
        <v>0</v>
      </c>
      <c r="D383" s="547">
        <v>311.48</v>
      </c>
      <c r="E383" s="547"/>
      <c r="F383" s="547">
        <f t="shared" si="25"/>
        <v>311.48</v>
      </c>
      <c r="G383" s="547">
        <v>493.38</v>
      </c>
      <c r="H383" s="547">
        <f t="shared" si="23"/>
        <v>153678.0024</v>
      </c>
      <c r="I383" s="601">
        <v>522</v>
      </c>
      <c r="J383" s="547">
        <f t="shared" si="24"/>
        <v>162593</v>
      </c>
      <c r="L383" s="531"/>
    </row>
    <row r="384" spans="1:12" ht="47.25" hidden="1">
      <c r="A384" s="651" t="s">
        <v>852</v>
      </c>
      <c r="B384" s="567" t="s">
        <v>853</v>
      </c>
      <c r="C384" s="649" t="s">
        <v>0</v>
      </c>
      <c r="D384" s="547">
        <v>8172.3600000000079</v>
      </c>
      <c r="E384" s="547"/>
      <c r="F384" s="547">
        <f t="shared" si="25"/>
        <v>8172.3600000000079</v>
      </c>
      <c r="G384" s="547">
        <v>114.15</v>
      </c>
      <c r="H384" s="547">
        <f t="shared" si="23"/>
        <v>932874.8940000009</v>
      </c>
      <c r="I384" s="601">
        <v>129.84</v>
      </c>
      <c r="J384" s="547">
        <f t="shared" si="24"/>
        <v>1061099</v>
      </c>
      <c r="L384" s="531"/>
    </row>
    <row r="385" spans="1:12" ht="50.1" hidden="1" customHeight="1">
      <c r="A385" s="651" t="s">
        <v>854</v>
      </c>
      <c r="B385" s="567" t="s">
        <v>878</v>
      </c>
      <c r="C385" s="649" t="s">
        <v>4</v>
      </c>
      <c r="D385" s="547">
        <v>8310</v>
      </c>
      <c r="E385" s="547"/>
      <c r="F385" s="547">
        <f t="shared" si="25"/>
        <v>8310</v>
      </c>
      <c r="G385" s="547">
        <v>218.64</v>
      </c>
      <c r="H385" s="547">
        <f t="shared" si="23"/>
        <v>1816898.4</v>
      </c>
      <c r="I385" s="601">
        <v>254</v>
      </c>
      <c r="J385" s="547">
        <f t="shared" si="24"/>
        <v>2110740</v>
      </c>
      <c r="L385" s="531"/>
    </row>
    <row r="386" spans="1:12" ht="50.1" hidden="1" customHeight="1">
      <c r="A386" s="651" t="s">
        <v>855</v>
      </c>
      <c r="B386" s="567" t="s">
        <v>856</v>
      </c>
      <c r="C386" s="649" t="s">
        <v>0</v>
      </c>
      <c r="D386" s="547">
        <v>1636.6500000000005</v>
      </c>
      <c r="E386" s="547"/>
      <c r="F386" s="547">
        <f t="shared" si="25"/>
        <v>1636.6500000000005</v>
      </c>
      <c r="G386" s="547">
        <v>3128.5</v>
      </c>
      <c r="H386" s="547">
        <f t="shared" si="23"/>
        <v>5120259.5250000013</v>
      </c>
      <c r="I386" s="601">
        <v>3504</v>
      </c>
      <c r="J386" s="547">
        <f t="shared" si="24"/>
        <v>5734822</v>
      </c>
      <c r="L386" s="531"/>
    </row>
    <row r="387" spans="1:12" ht="31.5" hidden="1">
      <c r="A387" s="651" t="s">
        <v>857</v>
      </c>
      <c r="B387" s="567" t="s">
        <v>858</v>
      </c>
      <c r="C387" s="649" t="s">
        <v>6</v>
      </c>
      <c r="D387" s="547"/>
      <c r="E387" s="547"/>
      <c r="F387" s="547">
        <f t="shared" si="25"/>
        <v>0</v>
      </c>
      <c r="G387" s="547">
        <v>161.51</v>
      </c>
      <c r="H387" s="547">
        <f t="shared" si="23"/>
        <v>0</v>
      </c>
      <c r="I387" s="601">
        <v>176</v>
      </c>
      <c r="J387" s="547">
        <f t="shared" si="24"/>
        <v>0</v>
      </c>
      <c r="L387" s="531"/>
    </row>
    <row r="388" spans="1:12" ht="47.25" hidden="1">
      <c r="A388" s="651" t="s">
        <v>859</v>
      </c>
      <c r="B388" s="567" t="s">
        <v>860</v>
      </c>
      <c r="C388" s="649" t="s">
        <v>6</v>
      </c>
      <c r="D388" s="547">
        <v>2522.7999999999997</v>
      </c>
      <c r="E388" s="547"/>
      <c r="F388" s="547">
        <f t="shared" si="25"/>
        <v>2522.7999999999997</v>
      </c>
      <c r="G388" s="547">
        <v>180.34</v>
      </c>
      <c r="H388" s="547">
        <f t="shared" si="23"/>
        <v>454961.75199999998</v>
      </c>
      <c r="I388" s="601">
        <v>194</v>
      </c>
      <c r="J388" s="547">
        <f t="shared" si="24"/>
        <v>489423</v>
      </c>
      <c r="L388" s="531"/>
    </row>
    <row r="389" spans="1:12" ht="47.25" hidden="1">
      <c r="A389" s="651" t="s">
        <v>861</v>
      </c>
      <c r="B389" s="567" t="s">
        <v>862</v>
      </c>
      <c r="C389" s="649" t="s">
        <v>0</v>
      </c>
      <c r="D389" s="547"/>
      <c r="E389" s="547"/>
      <c r="F389" s="547">
        <f t="shared" si="25"/>
        <v>0</v>
      </c>
      <c r="G389" s="547">
        <v>2647.93</v>
      </c>
      <c r="H389" s="547">
        <f t="shared" si="23"/>
        <v>0</v>
      </c>
      <c r="I389" s="601">
        <v>2870</v>
      </c>
      <c r="J389" s="547">
        <f t="shared" si="24"/>
        <v>0</v>
      </c>
      <c r="L389" s="531"/>
    </row>
    <row r="390" spans="1:12" ht="47.25" hidden="1">
      <c r="A390" s="651" t="s">
        <v>863</v>
      </c>
      <c r="B390" s="567" t="s">
        <v>864</v>
      </c>
      <c r="C390" s="649" t="s">
        <v>0</v>
      </c>
      <c r="D390" s="547">
        <v>87052.009999999893</v>
      </c>
      <c r="E390" s="547"/>
      <c r="F390" s="547">
        <f>D390-E390</f>
        <v>87052.009999999893</v>
      </c>
      <c r="G390" s="547">
        <v>121.88</v>
      </c>
      <c r="H390" s="547">
        <f t="shared" si="23"/>
        <v>10609898.978799986</v>
      </c>
      <c r="I390" s="601">
        <v>135</v>
      </c>
      <c r="J390" s="547">
        <f t="shared" si="24"/>
        <v>11752021</v>
      </c>
      <c r="L390" s="531"/>
    </row>
    <row r="391" spans="1:12" hidden="1">
      <c r="A391" s="651" t="s">
        <v>804</v>
      </c>
      <c r="B391" s="567" t="s">
        <v>805</v>
      </c>
      <c r="C391" s="649" t="s">
        <v>803</v>
      </c>
      <c r="D391" s="547">
        <v>507</v>
      </c>
      <c r="E391" s="547"/>
      <c r="F391" s="547">
        <f t="shared" si="25"/>
        <v>507</v>
      </c>
      <c r="G391" s="547">
        <v>508.51</v>
      </c>
      <c r="H391" s="547">
        <f t="shared" si="23"/>
        <v>257814.57</v>
      </c>
      <c r="I391" s="601">
        <v>538</v>
      </c>
      <c r="J391" s="547">
        <f t="shared" si="24"/>
        <v>272766</v>
      </c>
      <c r="L391" s="531"/>
    </row>
    <row r="392" spans="1:12" hidden="1">
      <c r="A392" s="651" t="s">
        <v>801</v>
      </c>
      <c r="B392" s="567" t="s">
        <v>802</v>
      </c>
      <c r="C392" s="649" t="s">
        <v>803</v>
      </c>
      <c r="D392" s="547">
        <v>542</v>
      </c>
      <c r="E392" s="547"/>
      <c r="F392" s="547">
        <f t="shared" si="25"/>
        <v>542</v>
      </c>
      <c r="G392" s="547">
        <v>414.93</v>
      </c>
      <c r="H392" s="547">
        <f t="shared" si="23"/>
        <v>224892.06</v>
      </c>
      <c r="I392" s="601">
        <v>439</v>
      </c>
      <c r="J392" s="547">
        <f t="shared" si="24"/>
        <v>237938</v>
      </c>
      <c r="L392" s="531"/>
    </row>
    <row r="393" spans="1:12" ht="31.5" hidden="1">
      <c r="A393" s="651" t="s">
        <v>809</v>
      </c>
      <c r="B393" s="567" t="s">
        <v>810</v>
      </c>
      <c r="C393" s="649" t="s">
        <v>1</v>
      </c>
      <c r="D393" s="547">
        <v>3179.1099999999992</v>
      </c>
      <c r="E393" s="547"/>
      <c r="F393" s="547">
        <f t="shared" si="25"/>
        <v>3179.1099999999992</v>
      </c>
      <c r="G393" s="547">
        <v>142.72</v>
      </c>
      <c r="H393" s="547">
        <f t="shared" si="23"/>
        <v>453722.57919999986</v>
      </c>
      <c r="I393" s="601">
        <v>151</v>
      </c>
      <c r="J393" s="547">
        <f t="shared" si="24"/>
        <v>480046</v>
      </c>
      <c r="L393" s="531"/>
    </row>
    <row r="394" spans="1:12" hidden="1">
      <c r="A394" s="651" t="s">
        <v>865</v>
      </c>
      <c r="B394" s="567" t="s">
        <v>866</v>
      </c>
      <c r="C394" s="649" t="s">
        <v>0</v>
      </c>
      <c r="D394" s="547">
        <v>482.57</v>
      </c>
      <c r="E394" s="547"/>
      <c r="F394" s="547">
        <f t="shared" si="25"/>
        <v>482.57</v>
      </c>
      <c r="G394" s="547">
        <v>1210.0296450000001</v>
      </c>
      <c r="H394" s="547">
        <f t="shared" si="23"/>
        <v>583924.00578765001</v>
      </c>
      <c r="I394" s="601">
        <v>1439</v>
      </c>
      <c r="J394" s="547">
        <f t="shared" si="24"/>
        <v>694418</v>
      </c>
      <c r="L394" s="531"/>
    </row>
    <row r="395" spans="1:12" ht="47.25" hidden="1">
      <c r="A395" s="651" t="s">
        <v>867</v>
      </c>
      <c r="B395" s="567" t="s">
        <v>879</v>
      </c>
      <c r="C395" s="649" t="s">
        <v>0</v>
      </c>
      <c r="D395" s="547">
        <v>1896.3199999999988</v>
      </c>
      <c r="E395" s="547"/>
      <c r="F395" s="547">
        <f t="shared" si="25"/>
        <v>1896.3199999999988</v>
      </c>
      <c r="G395" s="547">
        <v>279.54000000000002</v>
      </c>
      <c r="H395" s="547">
        <f t="shared" si="23"/>
        <v>530097.2927999997</v>
      </c>
      <c r="I395" s="601">
        <v>326</v>
      </c>
      <c r="J395" s="547">
        <f t="shared" si="24"/>
        <v>618200</v>
      </c>
      <c r="K395" s="509"/>
      <c r="L395" s="531"/>
    </row>
    <row r="396" spans="1:12" ht="63" hidden="1">
      <c r="A396" s="651" t="s">
        <v>868</v>
      </c>
      <c r="B396" s="567" t="s">
        <v>880</v>
      </c>
      <c r="C396" s="649" t="s">
        <v>6</v>
      </c>
      <c r="D396" s="547">
        <v>14130.919999999998</v>
      </c>
      <c r="E396" s="547"/>
      <c r="F396" s="547">
        <f t="shared" si="25"/>
        <v>14130.919999999998</v>
      </c>
      <c r="G396" s="547">
        <v>184.61</v>
      </c>
      <c r="H396" s="547">
        <f t="shared" si="23"/>
        <v>2608709.1412</v>
      </c>
      <c r="I396" s="601">
        <v>218</v>
      </c>
      <c r="J396" s="547">
        <f t="shared" si="24"/>
        <v>3080541</v>
      </c>
      <c r="K396" s="326"/>
      <c r="L396" s="531"/>
    </row>
    <row r="397" spans="1:12" ht="31.5" hidden="1">
      <c r="A397" s="672" t="s">
        <v>881</v>
      </c>
      <c r="B397" s="577" t="s">
        <v>882</v>
      </c>
      <c r="C397" s="673" t="s">
        <v>0</v>
      </c>
      <c r="D397" s="687">
        <v>185.16000000000003</v>
      </c>
      <c r="E397" s="687"/>
      <c r="F397" s="687">
        <f t="shared" si="25"/>
        <v>185.16000000000003</v>
      </c>
      <c r="G397" s="687">
        <v>1264</v>
      </c>
      <c r="H397" s="687">
        <f t="shared" si="23"/>
        <v>234042.24000000002</v>
      </c>
      <c r="I397" s="876">
        <v>1264</v>
      </c>
      <c r="J397" s="547">
        <f t="shared" si="24"/>
        <v>234042</v>
      </c>
      <c r="L397" s="531"/>
    </row>
    <row r="398" spans="1:12" hidden="1">
      <c r="A398" s="674"/>
      <c r="B398" s="579"/>
      <c r="C398" s="675"/>
      <c r="D398" s="675"/>
      <c r="E398" s="675"/>
      <c r="F398" s="675"/>
      <c r="G398" s="675"/>
      <c r="H398" s="675"/>
      <c r="I398" s="676"/>
      <c r="J398" s="677"/>
      <c r="L398" s="531"/>
    </row>
    <row r="399" spans="1:12" s="492" customFormat="1" ht="30" hidden="1" customHeight="1" thickBot="1">
      <c r="A399" s="678"/>
      <c r="B399" s="527"/>
      <c r="C399" s="678"/>
      <c r="D399" s="678"/>
      <c r="E399" s="879"/>
      <c r="F399" s="678"/>
      <c r="G399" s="857">
        <v>0</v>
      </c>
      <c r="H399" s="858">
        <f>ROUND(SUM(H372:H398),0)</f>
        <v>55537401</v>
      </c>
      <c r="I399" s="848"/>
      <c r="J399" s="849">
        <f>ROUND(SUM(J372:J398),0)</f>
        <v>61892868</v>
      </c>
      <c r="L399" s="492">
        <v>1311433.4128799997</v>
      </c>
    </row>
    <row r="400" spans="1:12" s="437" customFormat="1" ht="19.5" hidden="1" thickBot="1">
      <c r="A400" s="679"/>
      <c r="B400" s="582"/>
      <c r="C400" s="680"/>
      <c r="D400" s="680"/>
      <c r="E400" s="680"/>
      <c r="F400" s="680"/>
      <c r="G400" s="861">
        <v>0</v>
      </c>
      <c r="H400" s="680"/>
      <c r="I400" s="681"/>
      <c r="J400" s="862"/>
    </row>
    <row r="401" spans="1:10" s="492" customFormat="1" ht="30" hidden="1" customHeight="1" thickBot="1">
      <c r="A401" s="678"/>
      <c r="B401" s="527"/>
      <c r="C401" s="678"/>
      <c r="D401" s="678"/>
      <c r="E401" s="678"/>
      <c r="F401" s="678"/>
      <c r="G401" s="857">
        <v>0</v>
      </c>
      <c r="H401" s="859">
        <f>H399+H371</f>
        <v>219663994</v>
      </c>
      <c r="I401" s="678"/>
      <c r="J401" s="859">
        <f>J399+J371</f>
        <v>247593504</v>
      </c>
    </row>
    <row r="402" spans="1:10">
      <c r="A402" s="594"/>
      <c r="B402" s="527"/>
      <c r="C402" s="527"/>
      <c r="D402" s="527"/>
      <c r="E402" s="527"/>
      <c r="F402" s="527"/>
      <c r="G402" s="527"/>
      <c r="H402" s="527"/>
      <c r="I402" s="581"/>
      <c r="J402" s="583"/>
    </row>
  </sheetData>
  <autoFilter ref="A6:J401">
    <filterColumn colId="4">
      <customFilters>
        <customFilter operator="notEqual" val=" "/>
      </customFilters>
    </filterColumn>
  </autoFilter>
  <mergeCells count="3">
    <mergeCell ref="A4:J4"/>
    <mergeCell ref="A353:A354"/>
    <mergeCell ref="C353:C354"/>
  </mergeCells>
  <conditionalFormatting sqref="A337:B338 B339 A272:A280 B309 B273:B278 B280:B285 A310 A267:A268 A269:B270 A254 A247:A250 A257 A238 A242:B246 A240:A241 A259:B266 A192:B192 A177 A178:B184 A188:B190 A136:B151 A9:B9 A157:B176 A193 A93:B93 A83:B83 A72:B72 A28:B28 A122:A126 B130 C112:C122 B287:B301 B304:B307 A345:B346 A128:A131">
    <cfRule type="cellIs" dxfId="24" priority="15" stopIfTrue="1" operator="equal">
      <formula>0</formula>
    </cfRule>
  </conditionalFormatting>
  <conditionalFormatting sqref="B361:B366 I69 B177">
    <cfRule type="cellIs" dxfId="23" priority="14" stopIfTrue="1" operator="equal">
      <formula>0</formula>
    </cfRule>
  </conditionalFormatting>
  <conditionalFormatting sqref="K376">
    <cfRule type="cellIs" dxfId="22" priority="13" operator="lessThan">
      <formula>0</formula>
    </cfRule>
  </conditionalFormatting>
  <conditionalFormatting sqref="K390:K394 K381:K388 K377:K379 K396:K398">
    <cfRule type="cellIs" dxfId="21" priority="12" operator="lessThan">
      <formula>0</formula>
    </cfRule>
  </conditionalFormatting>
  <conditionalFormatting sqref="K380">
    <cfRule type="cellIs" dxfId="20" priority="11" operator="lessThan">
      <formula>0</formula>
    </cfRule>
  </conditionalFormatting>
  <conditionalFormatting sqref="K389">
    <cfRule type="cellIs" dxfId="19" priority="10" operator="lessThan">
      <formula>0</formula>
    </cfRule>
  </conditionalFormatting>
  <conditionalFormatting sqref="K395">
    <cfRule type="cellIs" dxfId="18" priority="8" operator="lessThan">
      <formula>0</formula>
    </cfRule>
  </conditionalFormatting>
  <conditionalFormatting sqref="A152:B152">
    <cfRule type="cellIs" dxfId="17" priority="7" stopIfTrue="1" operator="equal">
      <formula>0</formula>
    </cfRule>
  </conditionalFormatting>
  <conditionalFormatting sqref="A153:B154">
    <cfRule type="cellIs" dxfId="16" priority="6" stopIfTrue="1" operator="equal">
      <formula>0</formula>
    </cfRule>
  </conditionalFormatting>
  <conditionalFormatting sqref="A155:B155">
    <cfRule type="cellIs" dxfId="15" priority="5" stopIfTrue="1" operator="equal">
      <formula>0</formula>
    </cfRule>
  </conditionalFormatting>
  <conditionalFormatting sqref="B302:B303">
    <cfRule type="cellIs" dxfId="14" priority="4" stopIfTrue="1" operator="equal">
      <formula>0</formula>
    </cfRule>
  </conditionalFormatting>
  <conditionalFormatting sqref="B249">
    <cfRule type="cellIs" dxfId="13" priority="3" stopIfTrue="1" operator="equal">
      <formula>0</formula>
    </cfRule>
  </conditionalFormatting>
  <conditionalFormatting sqref="C127">
    <cfRule type="cellIs" dxfId="12" priority="1" stopIfTrue="1" operator="equal">
      <formula>0</formula>
    </cfRule>
  </conditionalFormatting>
  <printOptions horizontalCentered="1"/>
  <pageMargins left="0.75" right="0.25" top="0.75" bottom="0.75" header="0.31496062992126" footer="0.31496062992126"/>
  <pageSetup paperSize="9" scale="69" fitToHeight="0"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583"/>
  <sheetViews>
    <sheetView view="pageBreakPreview" zoomScale="90" zoomScaleNormal="100" zoomScaleSheetLayoutView="90" workbookViewId="0">
      <pane ySplit="6" topLeftCell="A244" activePane="bottomLeft" state="frozen"/>
      <selection activeCell="B393" sqref="B393"/>
      <selection pane="bottomLeft" activeCell="E246" sqref="E246"/>
    </sheetView>
  </sheetViews>
  <sheetFormatPr defaultRowHeight="18.75"/>
  <cols>
    <col min="1" max="1" width="8.7109375" style="492" customWidth="1"/>
    <col min="2" max="2" width="62.7109375" style="3" customWidth="1"/>
    <col min="3" max="3" width="6.7109375" style="492" customWidth="1"/>
    <col min="4" max="5" width="13.42578125" style="492" customWidth="1"/>
    <col min="6" max="6" width="16.42578125" style="492" customWidth="1"/>
    <col min="7" max="7" width="13.42578125" style="492" customWidth="1"/>
    <col min="8" max="8" width="21.5703125" style="492" customWidth="1"/>
    <col min="9" max="9" width="13.42578125" style="492" customWidth="1"/>
    <col min="10" max="10" width="21" style="492" customWidth="1"/>
    <col min="11" max="11" width="16" style="492" bestFit="1" customWidth="1"/>
    <col min="12" max="12" width="16.42578125" style="492" customWidth="1"/>
    <col min="13" max="13" width="13" style="492" bestFit="1" customWidth="1"/>
    <col min="14" max="16384" width="9.140625" style="492"/>
  </cols>
  <sheetData>
    <row r="1" spans="1:10" ht="23.25" thickBot="1">
      <c r="A1" s="689"/>
      <c r="B1" s="682" t="s">
        <v>425</v>
      </c>
      <c r="C1" s="690"/>
      <c r="D1" s="690"/>
      <c r="E1" s="690"/>
      <c r="F1" s="690"/>
      <c r="G1" s="690"/>
      <c r="H1" s="690"/>
      <c r="I1" s="690"/>
      <c r="J1" s="872"/>
    </row>
    <row r="2" spans="1:10" ht="23.25" thickBot="1">
      <c r="A2" s="691"/>
      <c r="B2" s="683" t="s">
        <v>426</v>
      </c>
      <c r="C2" s="692"/>
      <c r="D2" s="692"/>
      <c r="E2" s="692"/>
      <c r="F2" s="692"/>
      <c r="G2" s="692"/>
      <c r="H2" s="692"/>
      <c r="I2" s="692"/>
      <c r="J2" s="873"/>
    </row>
    <row r="3" spans="1:10" s="3" customFormat="1" ht="23.25" thickBot="1">
      <c r="A3" s="593" t="s">
        <v>813</v>
      </c>
      <c r="B3" s="684" t="s">
        <v>883</v>
      </c>
      <c r="C3" s="585"/>
      <c r="D3" s="585"/>
      <c r="E3" s="585"/>
      <c r="F3" s="585"/>
      <c r="G3" s="585"/>
      <c r="H3" s="585"/>
      <c r="I3" s="585"/>
      <c r="J3" s="586"/>
    </row>
    <row r="4" spans="1:10" s="530" customFormat="1" ht="23.25" customHeight="1" thickBot="1">
      <c r="A4" s="960" t="s">
        <v>885</v>
      </c>
      <c r="B4" s="961"/>
      <c r="C4" s="961"/>
      <c r="D4" s="961"/>
      <c r="E4" s="961"/>
      <c r="F4" s="961"/>
      <c r="G4" s="961"/>
      <c r="H4" s="961"/>
      <c r="I4" s="961"/>
      <c r="J4" s="962"/>
    </row>
    <row r="5" spans="1:10" s="678" customFormat="1" ht="68.25" customHeight="1">
      <c r="A5" s="869" t="s">
        <v>25</v>
      </c>
      <c r="B5" s="869" t="s">
        <v>26</v>
      </c>
      <c r="C5" s="869" t="s">
        <v>27</v>
      </c>
      <c r="D5" s="869" t="s">
        <v>884</v>
      </c>
      <c r="E5" s="869" t="s">
        <v>814</v>
      </c>
      <c r="F5" s="870" t="s">
        <v>896</v>
      </c>
      <c r="G5" s="869" t="s">
        <v>815</v>
      </c>
      <c r="H5" s="587" t="s">
        <v>900</v>
      </c>
      <c r="I5" s="871" t="s">
        <v>816</v>
      </c>
      <c r="J5" s="587" t="s">
        <v>901</v>
      </c>
    </row>
    <row r="6" spans="1:10" ht="9.75" customHeight="1">
      <c r="A6" s="399"/>
      <c r="B6" s="37"/>
      <c r="C6" s="399"/>
      <c r="D6" s="399"/>
      <c r="E6" s="399"/>
      <c r="F6" s="399"/>
      <c r="G6" s="399"/>
      <c r="H6" s="399"/>
      <c r="I6" s="399"/>
      <c r="J6" s="399"/>
    </row>
    <row r="7" spans="1:10" s="696" customFormat="1">
      <c r="A7" s="694"/>
      <c r="B7" s="695" t="s">
        <v>29</v>
      </c>
      <c r="C7" s="694"/>
      <c r="D7" s="694"/>
      <c r="E7" s="837">
        <v>0</v>
      </c>
      <c r="F7" s="694"/>
      <c r="G7" s="838">
        <v>0</v>
      </c>
      <c r="H7" s="694"/>
      <c r="I7" s="694"/>
      <c r="J7" s="694"/>
    </row>
    <row r="8" spans="1:10">
      <c r="A8" s="697">
        <v>1</v>
      </c>
      <c r="B8" s="698" t="s">
        <v>30</v>
      </c>
      <c r="C8" s="699"/>
      <c r="D8" s="701"/>
      <c r="E8" s="701">
        <v>0</v>
      </c>
      <c r="F8" s="699"/>
      <c r="G8" s="687"/>
      <c r="H8" s="699"/>
      <c r="I8" s="701"/>
      <c r="J8" s="699"/>
    </row>
    <row r="9" spans="1:10" ht="31.5">
      <c r="A9" s="702"/>
      <c r="B9" s="703" t="s">
        <v>31</v>
      </c>
      <c r="C9" s="704"/>
      <c r="D9" s="701"/>
      <c r="E9" s="701"/>
      <c r="F9" s="704"/>
      <c r="G9" s="687"/>
      <c r="H9" s="704"/>
      <c r="I9" s="701"/>
      <c r="J9" s="704"/>
    </row>
    <row r="10" spans="1:10" ht="35.25" customHeight="1">
      <c r="A10" s="705">
        <v>1.1000000000000001</v>
      </c>
      <c r="B10" s="706" t="s">
        <v>32</v>
      </c>
      <c r="C10" s="707"/>
      <c r="D10" s="701"/>
      <c r="E10" s="701">
        <v>0</v>
      </c>
      <c r="F10" s="707"/>
      <c r="G10" s="687"/>
      <c r="H10" s="707"/>
      <c r="I10" s="701"/>
      <c r="J10" s="707"/>
    </row>
    <row r="11" spans="1:10" ht="31.5">
      <c r="A11" s="708" t="s">
        <v>5</v>
      </c>
      <c r="B11" s="706" t="s">
        <v>33</v>
      </c>
      <c r="C11" s="707" t="s">
        <v>1</v>
      </c>
      <c r="D11" s="837">
        <v>4752.34</v>
      </c>
      <c r="E11" s="837">
        <v>4500.7000000000016</v>
      </c>
      <c r="F11" s="831">
        <f>D11-E11</f>
        <v>251.63999999999851</v>
      </c>
      <c r="G11" s="687">
        <v>155.94999999999999</v>
      </c>
      <c r="H11" s="831">
        <f>F11*G11</f>
        <v>39243.257999999762</v>
      </c>
      <c r="I11" s="701">
        <v>165</v>
      </c>
      <c r="J11" s="831">
        <f>F11*I11</f>
        <v>41520.599999999751</v>
      </c>
    </row>
    <row r="12" spans="1:10" ht="50.1" customHeight="1">
      <c r="A12" s="705"/>
      <c r="B12" s="706" t="s">
        <v>869</v>
      </c>
      <c r="C12" s="707"/>
      <c r="D12" s="707"/>
      <c r="E12" s="707"/>
      <c r="F12" s="831">
        <f t="shared" ref="F12:F75" si="0">D12-E12</f>
        <v>0</v>
      </c>
      <c r="G12" s="687"/>
      <c r="H12" s="831">
        <f t="shared" ref="H12:H75" si="1">F12*G12</f>
        <v>0</v>
      </c>
      <c r="I12" s="701"/>
      <c r="J12" s="831">
        <f t="shared" ref="J12:J75" si="2">F12*I12</f>
        <v>0</v>
      </c>
    </row>
    <row r="13" spans="1:10" ht="31.5">
      <c r="A13" s="705">
        <v>1.2</v>
      </c>
      <c r="B13" s="709" t="s">
        <v>34</v>
      </c>
      <c r="C13" s="707" t="s">
        <v>1</v>
      </c>
      <c r="D13" s="837">
        <v>22.94</v>
      </c>
      <c r="E13" s="837">
        <v>22.94</v>
      </c>
      <c r="F13" s="831">
        <f t="shared" si="0"/>
        <v>0</v>
      </c>
      <c r="G13" s="687">
        <v>307.18</v>
      </c>
      <c r="H13" s="831">
        <f t="shared" si="1"/>
        <v>0</v>
      </c>
      <c r="I13" s="701">
        <v>325</v>
      </c>
      <c r="J13" s="831">
        <f t="shared" si="2"/>
        <v>0</v>
      </c>
    </row>
    <row r="14" spans="1:10" ht="50.1" customHeight="1">
      <c r="A14" s="705">
        <v>1.3</v>
      </c>
      <c r="B14" s="710" t="s">
        <v>35</v>
      </c>
      <c r="C14" s="707" t="s">
        <v>1</v>
      </c>
      <c r="D14" s="701">
        <v>0</v>
      </c>
      <c r="E14" s="701">
        <v>0</v>
      </c>
      <c r="F14" s="831">
        <f t="shared" si="0"/>
        <v>0</v>
      </c>
      <c r="G14" s="687">
        <v>118.15</v>
      </c>
      <c r="H14" s="831">
        <f t="shared" si="1"/>
        <v>0</v>
      </c>
      <c r="I14" s="701">
        <v>125</v>
      </c>
      <c r="J14" s="831">
        <f t="shared" si="2"/>
        <v>0</v>
      </c>
    </row>
    <row r="15" spans="1:10" s="443" customFormat="1" ht="47.25">
      <c r="A15" s="705">
        <v>1.4</v>
      </c>
      <c r="B15" s="706" t="s">
        <v>36</v>
      </c>
      <c r="C15" s="707" t="s">
        <v>1</v>
      </c>
      <c r="D15" s="701"/>
      <c r="E15" s="701"/>
      <c r="F15" s="831">
        <f t="shared" si="0"/>
        <v>0</v>
      </c>
      <c r="G15" s="687">
        <v>85.07</v>
      </c>
      <c r="H15" s="831">
        <f t="shared" si="1"/>
        <v>0</v>
      </c>
      <c r="I15" s="701">
        <v>90</v>
      </c>
      <c r="J15" s="831">
        <f t="shared" si="2"/>
        <v>0</v>
      </c>
    </row>
    <row r="16" spans="1:10" s="443" customFormat="1" ht="50.1" customHeight="1">
      <c r="A16" s="705">
        <v>1.5</v>
      </c>
      <c r="B16" s="706" t="s">
        <v>37</v>
      </c>
      <c r="C16" s="707" t="s">
        <v>1</v>
      </c>
      <c r="D16" s="837">
        <v>374.86</v>
      </c>
      <c r="E16" s="837">
        <v>318.68</v>
      </c>
      <c r="F16" s="831">
        <f t="shared" si="0"/>
        <v>56.180000000000007</v>
      </c>
      <c r="G16" s="687">
        <v>1102.21</v>
      </c>
      <c r="H16" s="831">
        <f t="shared" si="1"/>
        <v>61922.157800000008</v>
      </c>
      <c r="I16" s="701">
        <v>1200</v>
      </c>
      <c r="J16" s="831">
        <f t="shared" si="2"/>
        <v>67416.000000000015</v>
      </c>
    </row>
    <row r="17" spans="1:10" ht="50.1" customHeight="1">
      <c r="A17" s="705">
        <v>1.6</v>
      </c>
      <c r="B17" s="706" t="s">
        <v>38</v>
      </c>
      <c r="C17" s="707"/>
      <c r="D17" s="701">
        <v>0</v>
      </c>
      <c r="E17" s="707">
        <v>0</v>
      </c>
      <c r="F17" s="831">
        <f t="shared" si="0"/>
        <v>0</v>
      </c>
      <c r="G17" s="687"/>
      <c r="H17" s="831">
        <f t="shared" si="1"/>
        <v>0</v>
      </c>
      <c r="I17" s="701"/>
      <c r="J17" s="831">
        <f t="shared" si="2"/>
        <v>0</v>
      </c>
    </row>
    <row r="18" spans="1:10" ht="31.5">
      <c r="A18" s="708" t="s">
        <v>39</v>
      </c>
      <c r="B18" s="706" t="s">
        <v>40</v>
      </c>
      <c r="C18" s="699" t="s">
        <v>0</v>
      </c>
      <c r="D18" s="837">
        <v>2150.6500000000005</v>
      </c>
      <c r="E18" s="837">
        <v>1480.58</v>
      </c>
      <c r="F18" s="831">
        <f t="shared" si="0"/>
        <v>670.07000000000062</v>
      </c>
      <c r="G18" s="687">
        <v>85.4</v>
      </c>
      <c r="H18" s="831">
        <f t="shared" si="1"/>
        <v>57223.978000000054</v>
      </c>
      <c r="I18" s="701">
        <v>105</v>
      </c>
      <c r="J18" s="831">
        <f t="shared" si="2"/>
        <v>70357.350000000064</v>
      </c>
    </row>
    <row r="19" spans="1:10">
      <c r="A19" s="711"/>
      <c r="B19" s="706"/>
      <c r="C19" s="707"/>
      <c r="D19" s="701"/>
      <c r="E19" s="707"/>
      <c r="F19" s="831"/>
      <c r="G19" s="687"/>
      <c r="H19" s="831"/>
      <c r="I19" s="701"/>
      <c r="J19" s="831"/>
    </row>
    <row r="20" spans="1:10" s="834" customFormat="1">
      <c r="A20" s="712"/>
      <c r="B20" s="713" t="s">
        <v>41</v>
      </c>
      <c r="C20" s="714"/>
      <c r="D20" s="832"/>
      <c r="E20" s="714"/>
      <c r="F20" s="714"/>
      <c r="G20" s="714"/>
      <c r="H20" s="833"/>
      <c r="I20" s="832"/>
      <c r="J20" s="833"/>
    </row>
    <row r="21" spans="1:10">
      <c r="A21" s="697">
        <v>3</v>
      </c>
      <c r="B21" s="715" t="s">
        <v>351</v>
      </c>
      <c r="C21" s="699"/>
      <c r="D21" s="701">
        <v>0</v>
      </c>
      <c r="E21" s="701">
        <v>0</v>
      </c>
      <c r="F21" s="831"/>
      <c r="G21" s="687"/>
      <c r="H21" s="831"/>
      <c r="I21" s="701"/>
      <c r="J21" s="831"/>
    </row>
    <row r="22" spans="1:10" ht="50.1" customHeight="1">
      <c r="A22" s="705"/>
      <c r="B22" s="706" t="s">
        <v>42</v>
      </c>
      <c r="C22" s="699"/>
      <c r="D22" s="701"/>
      <c r="E22" s="701"/>
      <c r="F22" s="831">
        <f t="shared" si="0"/>
        <v>0</v>
      </c>
      <c r="G22" s="687"/>
      <c r="H22" s="831"/>
      <c r="I22" s="701"/>
      <c r="J22" s="831"/>
    </row>
    <row r="23" spans="1:10" ht="31.5">
      <c r="A23" s="705">
        <v>3.1</v>
      </c>
      <c r="B23" s="706" t="s">
        <v>43</v>
      </c>
      <c r="C23" s="699"/>
      <c r="D23" s="701">
        <v>0</v>
      </c>
      <c r="E23" s="701">
        <v>0</v>
      </c>
      <c r="F23" s="831">
        <f t="shared" si="0"/>
        <v>0</v>
      </c>
      <c r="G23" s="687"/>
      <c r="H23" s="831">
        <f t="shared" si="1"/>
        <v>0</v>
      </c>
      <c r="I23" s="701"/>
      <c r="J23" s="831">
        <f t="shared" si="2"/>
        <v>0</v>
      </c>
    </row>
    <row r="24" spans="1:10" ht="31.5">
      <c r="A24" s="708" t="s">
        <v>8</v>
      </c>
      <c r="B24" s="706" t="s">
        <v>44</v>
      </c>
      <c r="C24" s="707" t="s">
        <v>1</v>
      </c>
      <c r="D24" s="701"/>
      <c r="E24" s="701"/>
      <c r="F24" s="831">
        <f t="shared" si="0"/>
        <v>0</v>
      </c>
      <c r="G24" s="687">
        <v>4135.29</v>
      </c>
      <c r="H24" s="831">
        <f t="shared" si="1"/>
        <v>0</v>
      </c>
      <c r="I24" s="701">
        <v>4650</v>
      </c>
      <c r="J24" s="831">
        <f t="shared" si="2"/>
        <v>0</v>
      </c>
    </row>
    <row r="25" spans="1:10" ht="31.5">
      <c r="A25" s="708" t="s">
        <v>9</v>
      </c>
      <c r="B25" s="706" t="s">
        <v>45</v>
      </c>
      <c r="C25" s="707" t="s">
        <v>1</v>
      </c>
      <c r="D25" s="837">
        <v>462.49999999999949</v>
      </c>
      <c r="E25" s="837">
        <v>389.78999999999957</v>
      </c>
      <c r="F25" s="831">
        <f t="shared" si="0"/>
        <v>72.709999999999923</v>
      </c>
      <c r="G25" s="687">
        <v>4192.42</v>
      </c>
      <c r="H25" s="831">
        <f t="shared" si="1"/>
        <v>304830.85819999967</v>
      </c>
      <c r="I25" s="701">
        <v>4750</v>
      </c>
      <c r="J25" s="831">
        <f t="shared" si="2"/>
        <v>345372.49999999965</v>
      </c>
    </row>
    <row r="26" spans="1:10">
      <c r="A26" s="705"/>
      <c r="B26" s="706"/>
      <c r="C26" s="699"/>
      <c r="D26" s="701"/>
      <c r="E26" s="699"/>
      <c r="F26" s="831"/>
      <c r="G26" s="687"/>
      <c r="H26" s="831"/>
      <c r="I26" s="701"/>
      <c r="J26" s="831"/>
    </row>
    <row r="27" spans="1:10" s="834" customFormat="1">
      <c r="A27" s="716"/>
      <c r="B27" s="713" t="s">
        <v>46</v>
      </c>
      <c r="C27" s="717"/>
      <c r="D27" s="832"/>
      <c r="E27" s="717"/>
      <c r="F27" s="717"/>
      <c r="G27" s="717"/>
      <c r="H27" s="833"/>
      <c r="I27" s="832"/>
      <c r="J27" s="833"/>
    </row>
    <row r="28" spans="1:10" ht="31.5">
      <c r="A28" s="702"/>
      <c r="B28" s="703" t="s">
        <v>31</v>
      </c>
      <c r="C28" s="704"/>
      <c r="D28" s="701"/>
      <c r="E28" s="704"/>
      <c r="F28" s="831"/>
      <c r="G28" s="687"/>
      <c r="H28" s="831"/>
      <c r="I28" s="701"/>
      <c r="J28" s="831"/>
    </row>
    <row r="29" spans="1:10">
      <c r="A29" s="697">
        <v>4</v>
      </c>
      <c r="B29" s="715" t="s">
        <v>352</v>
      </c>
      <c r="C29" s="699"/>
      <c r="D29" s="701">
        <v>0</v>
      </c>
      <c r="E29" s="701">
        <v>0</v>
      </c>
      <c r="F29" s="831">
        <f t="shared" si="0"/>
        <v>0</v>
      </c>
      <c r="G29" s="687"/>
      <c r="H29" s="831">
        <f t="shared" si="1"/>
        <v>0</v>
      </c>
      <c r="I29" s="701"/>
      <c r="J29" s="831">
        <f t="shared" si="2"/>
        <v>0</v>
      </c>
    </row>
    <row r="30" spans="1:10" s="443" customFormat="1" ht="50.1" customHeight="1">
      <c r="A30" s="705">
        <v>4.0999999999999996</v>
      </c>
      <c r="B30" s="706" t="s">
        <v>47</v>
      </c>
      <c r="C30" s="707" t="s">
        <v>1</v>
      </c>
      <c r="D30" s="837">
        <v>154</v>
      </c>
      <c r="E30" s="837">
        <v>154</v>
      </c>
      <c r="F30" s="831">
        <f t="shared" si="0"/>
        <v>0</v>
      </c>
      <c r="G30" s="687">
        <v>6140.5</v>
      </c>
      <c r="H30" s="831">
        <f t="shared" si="1"/>
        <v>0</v>
      </c>
      <c r="I30" s="701">
        <v>7000</v>
      </c>
      <c r="J30" s="831">
        <f t="shared" si="2"/>
        <v>0</v>
      </c>
    </row>
    <row r="31" spans="1:10" s="443" customFormat="1">
      <c r="A31" s="718"/>
      <c r="B31" s="706" t="s">
        <v>48</v>
      </c>
      <c r="C31" s="700"/>
      <c r="D31" s="701"/>
      <c r="E31" s="700"/>
      <c r="F31" s="831">
        <f t="shared" si="0"/>
        <v>0</v>
      </c>
      <c r="G31" s="687"/>
      <c r="H31" s="831">
        <f t="shared" si="1"/>
        <v>0</v>
      </c>
      <c r="I31" s="701"/>
      <c r="J31" s="831">
        <f t="shared" si="2"/>
        <v>0</v>
      </c>
    </row>
    <row r="32" spans="1:10" s="443" customFormat="1">
      <c r="A32" s="708" t="s">
        <v>10</v>
      </c>
      <c r="B32" s="706" t="s">
        <v>49</v>
      </c>
      <c r="C32" s="707" t="s">
        <v>1</v>
      </c>
      <c r="D32" s="701"/>
      <c r="E32" s="701"/>
      <c r="F32" s="831">
        <f t="shared" si="0"/>
        <v>0</v>
      </c>
      <c r="G32" s="687">
        <v>283.55</v>
      </c>
      <c r="H32" s="831">
        <f t="shared" si="1"/>
        <v>0</v>
      </c>
      <c r="I32" s="701">
        <v>300</v>
      </c>
      <c r="J32" s="831">
        <f t="shared" si="2"/>
        <v>0</v>
      </c>
    </row>
    <row r="33" spans="1:10" s="443" customFormat="1">
      <c r="A33" s="708" t="s">
        <v>11</v>
      </c>
      <c r="B33" s="706" t="s">
        <v>50</v>
      </c>
      <c r="C33" s="707" t="s">
        <v>1</v>
      </c>
      <c r="D33" s="701"/>
      <c r="E33" s="701"/>
      <c r="F33" s="831">
        <f t="shared" si="0"/>
        <v>0</v>
      </c>
      <c r="G33" s="687">
        <v>567.11</v>
      </c>
      <c r="H33" s="831">
        <f t="shared" si="1"/>
        <v>0</v>
      </c>
      <c r="I33" s="701">
        <v>600</v>
      </c>
      <c r="J33" s="831">
        <f t="shared" si="2"/>
        <v>0</v>
      </c>
    </row>
    <row r="34" spans="1:10" s="443" customFormat="1">
      <c r="A34" s="708" t="s">
        <v>12</v>
      </c>
      <c r="B34" s="706" t="s">
        <v>51</v>
      </c>
      <c r="C34" s="707" t="s">
        <v>1</v>
      </c>
      <c r="D34" s="701"/>
      <c r="E34" s="701"/>
      <c r="F34" s="831">
        <f t="shared" si="0"/>
        <v>0</v>
      </c>
      <c r="G34" s="687">
        <v>850.66</v>
      </c>
      <c r="H34" s="831">
        <f t="shared" si="1"/>
        <v>0</v>
      </c>
      <c r="I34" s="701">
        <v>900</v>
      </c>
      <c r="J34" s="831">
        <f t="shared" si="2"/>
        <v>0</v>
      </c>
    </row>
    <row r="35" spans="1:10" ht="50.1" customHeight="1">
      <c r="A35" s="705">
        <v>4.2</v>
      </c>
      <c r="B35" s="706" t="s">
        <v>52</v>
      </c>
      <c r="C35" s="707"/>
      <c r="D35" s="701">
        <v>0</v>
      </c>
      <c r="E35" s="701">
        <v>0</v>
      </c>
      <c r="F35" s="831">
        <f t="shared" si="0"/>
        <v>0</v>
      </c>
      <c r="G35" s="687"/>
      <c r="H35" s="831">
        <f t="shared" si="1"/>
        <v>0</v>
      </c>
      <c r="I35" s="701"/>
      <c r="J35" s="831">
        <f t="shared" si="2"/>
        <v>0</v>
      </c>
    </row>
    <row r="36" spans="1:10">
      <c r="A36" s="708" t="s">
        <v>322</v>
      </c>
      <c r="B36" s="706" t="s">
        <v>53</v>
      </c>
      <c r="C36" s="707" t="s">
        <v>0</v>
      </c>
      <c r="D36" s="837">
        <v>491.80999999999966</v>
      </c>
      <c r="E36" s="837">
        <v>488.0499999999999</v>
      </c>
      <c r="F36" s="831">
        <f t="shared" si="0"/>
        <v>3.7599999999997635</v>
      </c>
      <c r="G36" s="687">
        <v>425.33</v>
      </c>
      <c r="H36" s="831">
        <f t="shared" si="1"/>
        <v>1599.2407999998993</v>
      </c>
      <c r="I36" s="701">
        <v>450</v>
      </c>
      <c r="J36" s="831">
        <f t="shared" si="2"/>
        <v>1691.9999999998936</v>
      </c>
    </row>
    <row r="37" spans="1:10">
      <c r="A37" s="708" t="s">
        <v>323</v>
      </c>
      <c r="B37" s="706" t="s">
        <v>54</v>
      </c>
      <c r="C37" s="707" t="s">
        <v>0</v>
      </c>
      <c r="D37" s="837">
        <v>5110.1699999999992</v>
      </c>
      <c r="E37" s="837">
        <v>5110.1699999999992</v>
      </c>
      <c r="F37" s="831">
        <f t="shared" si="0"/>
        <v>0</v>
      </c>
      <c r="G37" s="687">
        <v>614.37</v>
      </c>
      <c r="H37" s="831">
        <f t="shared" si="1"/>
        <v>0</v>
      </c>
      <c r="I37" s="701">
        <v>650</v>
      </c>
      <c r="J37" s="831">
        <f t="shared" si="2"/>
        <v>0</v>
      </c>
    </row>
    <row r="38" spans="1:10" ht="47.25">
      <c r="A38" s="708" t="s">
        <v>324</v>
      </c>
      <c r="B38" s="720" t="s">
        <v>819</v>
      </c>
      <c r="C38" s="707" t="s">
        <v>0</v>
      </c>
      <c r="D38" s="837">
        <v>13616.330000000014</v>
      </c>
      <c r="E38" s="837">
        <v>13616.330000000014</v>
      </c>
      <c r="F38" s="831">
        <f t="shared" si="0"/>
        <v>0</v>
      </c>
      <c r="G38" s="687">
        <v>708.89</v>
      </c>
      <c r="H38" s="831">
        <f t="shared" si="1"/>
        <v>0</v>
      </c>
      <c r="I38" s="701">
        <v>750</v>
      </c>
      <c r="J38" s="831">
        <f t="shared" si="2"/>
        <v>0</v>
      </c>
    </row>
    <row r="39" spans="1:10" ht="50.1" customHeight="1">
      <c r="A39" s="708" t="s">
        <v>325</v>
      </c>
      <c r="B39" s="720" t="s">
        <v>820</v>
      </c>
      <c r="C39" s="707" t="s">
        <v>0</v>
      </c>
      <c r="D39" s="701">
        <v>0</v>
      </c>
      <c r="E39" s="701"/>
      <c r="F39" s="831">
        <f t="shared" si="0"/>
        <v>0</v>
      </c>
      <c r="G39" s="687">
        <v>803.4</v>
      </c>
      <c r="H39" s="831">
        <f t="shared" si="1"/>
        <v>0</v>
      </c>
      <c r="I39" s="701">
        <v>850</v>
      </c>
      <c r="J39" s="831">
        <f t="shared" si="2"/>
        <v>0</v>
      </c>
    </row>
    <row r="40" spans="1:10" ht="47.25">
      <c r="A40" s="708" t="s">
        <v>326</v>
      </c>
      <c r="B40" s="706" t="s">
        <v>821</v>
      </c>
      <c r="C40" s="707" t="s">
        <v>0</v>
      </c>
      <c r="D40" s="837">
        <v>1774.4799999999982</v>
      </c>
      <c r="E40" s="837">
        <v>1300.7199999999987</v>
      </c>
      <c r="F40" s="831">
        <f t="shared" si="0"/>
        <v>473.75999999999954</v>
      </c>
      <c r="G40" s="687">
        <v>567.11</v>
      </c>
      <c r="H40" s="831">
        <f t="shared" si="1"/>
        <v>268674.03359999973</v>
      </c>
      <c r="I40" s="701">
        <v>600</v>
      </c>
      <c r="J40" s="831">
        <f t="shared" si="2"/>
        <v>284255.99999999971</v>
      </c>
    </row>
    <row r="41" spans="1:10" ht="47.25">
      <c r="A41" s="708" t="s">
        <v>327</v>
      </c>
      <c r="B41" s="720" t="s">
        <v>55</v>
      </c>
      <c r="C41" s="707" t="s">
        <v>0</v>
      </c>
      <c r="D41" s="837">
        <v>20727.600000000039</v>
      </c>
      <c r="E41" s="837">
        <v>20727.600000000039</v>
      </c>
      <c r="F41" s="831">
        <f t="shared" si="0"/>
        <v>0</v>
      </c>
      <c r="G41" s="687">
        <v>708.89</v>
      </c>
      <c r="H41" s="831">
        <f t="shared" si="1"/>
        <v>0</v>
      </c>
      <c r="I41" s="701">
        <v>750</v>
      </c>
      <c r="J41" s="831">
        <f t="shared" si="2"/>
        <v>0</v>
      </c>
    </row>
    <row r="42" spans="1:10">
      <c r="A42" s="708" t="s">
        <v>328</v>
      </c>
      <c r="B42" s="706" t="s">
        <v>56</v>
      </c>
      <c r="C42" s="707" t="s">
        <v>0</v>
      </c>
      <c r="D42" s="837">
        <v>1069.4100000000003</v>
      </c>
      <c r="E42" s="837">
        <v>1069.4100000000003</v>
      </c>
      <c r="F42" s="831">
        <f t="shared" si="0"/>
        <v>0</v>
      </c>
      <c r="G42" s="687">
        <v>614.37</v>
      </c>
      <c r="H42" s="831">
        <f t="shared" si="1"/>
        <v>0</v>
      </c>
      <c r="I42" s="701">
        <v>650</v>
      </c>
      <c r="J42" s="831">
        <f t="shared" si="2"/>
        <v>0</v>
      </c>
    </row>
    <row r="43" spans="1:10" s="443" customFormat="1" ht="31.5">
      <c r="A43" s="708" t="s">
        <v>329</v>
      </c>
      <c r="B43" s="706" t="s">
        <v>57</v>
      </c>
      <c r="C43" s="707" t="s">
        <v>0</v>
      </c>
      <c r="D43" s="701"/>
      <c r="E43" s="701"/>
      <c r="F43" s="831">
        <f t="shared" si="0"/>
        <v>0</v>
      </c>
      <c r="G43" s="687">
        <v>1417.77</v>
      </c>
      <c r="H43" s="831">
        <f t="shared" si="1"/>
        <v>0</v>
      </c>
      <c r="I43" s="701">
        <v>1500</v>
      </c>
      <c r="J43" s="831">
        <f t="shared" si="2"/>
        <v>0</v>
      </c>
    </row>
    <row r="44" spans="1:10" ht="50.1" customHeight="1">
      <c r="A44" s="708" t="s">
        <v>330</v>
      </c>
      <c r="B44" s="706" t="s">
        <v>58</v>
      </c>
      <c r="C44" s="707"/>
      <c r="D44" s="701"/>
      <c r="E44" s="701"/>
      <c r="F44" s="831">
        <f t="shared" si="0"/>
        <v>0</v>
      </c>
      <c r="G44" s="687"/>
      <c r="H44" s="831">
        <f t="shared" si="1"/>
        <v>0</v>
      </c>
      <c r="I44" s="701"/>
      <c r="J44" s="831">
        <f t="shared" si="2"/>
        <v>0</v>
      </c>
    </row>
    <row r="45" spans="1:10" ht="31.5">
      <c r="A45" s="708" t="s">
        <v>331</v>
      </c>
      <c r="B45" s="706" t="s">
        <v>59</v>
      </c>
      <c r="C45" s="707" t="s">
        <v>0</v>
      </c>
      <c r="D45" s="837">
        <v>2392.7500000000014</v>
      </c>
      <c r="E45" s="837">
        <v>2340.2500000000014</v>
      </c>
      <c r="F45" s="831">
        <f t="shared" si="0"/>
        <v>52.5</v>
      </c>
      <c r="G45" s="687">
        <v>70.89</v>
      </c>
      <c r="H45" s="831">
        <f t="shared" si="1"/>
        <v>3721.7249999999999</v>
      </c>
      <c r="I45" s="701">
        <v>75</v>
      </c>
      <c r="J45" s="831">
        <f t="shared" si="2"/>
        <v>3937.5</v>
      </c>
    </row>
    <row r="46" spans="1:10" s="443" customFormat="1">
      <c r="A46" s="708" t="s">
        <v>372</v>
      </c>
      <c r="B46" s="706" t="s">
        <v>54</v>
      </c>
      <c r="C46" s="707" t="s">
        <v>0</v>
      </c>
      <c r="D46" s="837">
        <v>1011.7700000000001</v>
      </c>
      <c r="E46" s="837">
        <v>1011.7700000000001</v>
      </c>
      <c r="F46" s="831">
        <f t="shared" si="0"/>
        <v>0</v>
      </c>
      <c r="G46" s="687">
        <v>70.89</v>
      </c>
      <c r="H46" s="831">
        <f t="shared" si="1"/>
        <v>0</v>
      </c>
      <c r="I46" s="701">
        <v>75</v>
      </c>
      <c r="J46" s="831">
        <f t="shared" si="2"/>
        <v>0</v>
      </c>
    </row>
    <row r="47" spans="1:10">
      <c r="A47" s="705"/>
      <c r="B47" s="715" t="s">
        <v>60</v>
      </c>
      <c r="C47" s="707"/>
      <c r="D47" s="701"/>
      <c r="E47" s="701"/>
      <c r="F47" s="831">
        <f t="shared" si="0"/>
        <v>0</v>
      </c>
      <c r="G47" s="687"/>
      <c r="H47" s="831">
        <f t="shared" si="1"/>
        <v>0</v>
      </c>
      <c r="I47" s="701"/>
      <c r="J47" s="831">
        <f t="shared" si="2"/>
        <v>0</v>
      </c>
    </row>
    <row r="48" spans="1:10" ht="47.25">
      <c r="A48" s="705"/>
      <c r="B48" s="706" t="s">
        <v>61</v>
      </c>
      <c r="C48" s="707"/>
      <c r="D48" s="701"/>
      <c r="E48" s="701"/>
      <c r="F48" s="831">
        <f t="shared" si="0"/>
        <v>0</v>
      </c>
      <c r="G48" s="687"/>
      <c r="H48" s="831">
        <f t="shared" si="1"/>
        <v>0</v>
      </c>
      <c r="I48" s="701"/>
      <c r="J48" s="831">
        <f t="shared" si="2"/>
        <v>0</v>
      </c>
    </row>
    <row r="49" spans="1:10" ht="47.25">
      <c r="A49" s="705"/>
      <c r="B49" s="706" t="s">
        <v>62</v>
      </c>
      <c r="C49" s="707"/>
      <c r="D49" s="701"/>
      <c r="E49" s="701"/>
      <c r="F49" s="831">
        <f t="shared" si="0"/>
        <v>0</v>
      </c>
      <c r="G49" s="687"/>
      <c r="H49" s="831">
        <f t="shared" si="1"/>
        <v>0</v>
      </c>
      <c r="I49" s="701"/>
      <c r="J49" s="831">
        <f t="shared" si="2"/>
        <v>0</v>
      </c>
    </row>
    <row r="50" spans="1:10" ht="50.1" customHeight="1">
      <c r="A50" s="705">
        <v>4.3</v>
      </c>
      <c r="B50" s="706" t="s">
        <v>63</v>
      </c>
      <c r="C50" s="707"/>
      <c r="D50" s="701">
        <v>0</v>
      </c>
      <c r="E50" s="701">
        <v>0</v>
      </c>
      <c r="F50" s="831">
        <f t="shared" si="0"/>
        <v>0</v>
      </c>
      <c r="G50" s="687"/>
      <c r="H50" s="831">
        <f t="shared" si="1"/>
        <v>0</v>
      </c>
      <c r="I50" s="701"/>
      <c r="J50" s="831">
        <f t="shared" si="2"/>
        <v>0</v>
      </c>
    </row>
    <row r="51" spans="1:10">
      <c r="A51" s="708" t="s">
        <v>16</v>
      </c>
      <c r="B51" s="706" t="s">
        <v>822</v>
      </c>
      <c r="C51" s="707" t="s">
        <v>1</v>
      </c>
      <c r="D51" s="837">
        <v>1443.0199999999998</v>
      </c>
      <c r="E51" s="837">
        <v>1428.8300000000002</v>
      </c>
      <c r="F51" s="831">
        <f t="shared" si="0"/>
        <v>14.1899999999996</v>
      </c>
      <c r="G51" s="687">
        <v>5384.36</v>
      </c>
      <c r="H51" s="831">
        <f t="shared" si="1"/>
        <v>76404.068399997836</v>
      </c>
      <c r="I51" s="701">
        <v>6200</v>
      </c>
      <c r="J51" s="831">
        <f t="shared" si="2"/>
        <v>87977.999999997526</v>
      </c>
    </row>
    <row r="52" spans="1:10">
      <c r="A52" s="708" t="s">
        <v>18</v>
      </c>
      <c r="B52" s="706" t="s">
        <v>823</v>
      </c>
      <c r="C52" s="707" t="s">
        <v>1</v>
      </c>
      <c r="D52" s="837">
        <v>2545.7299999999964</v>
      </c>
      <c r="E52" s="837">
        <v>2568.0500000000011</v>
      </c>
      <c r="F52" s="831">
        <f t="shared" si="0"/>
        <v>-22.320000000004711</v>
      </c>
      <c r="G52" s="687">
        <v>5573.4</v>
      </c>
      <c r="H52" s="831">
        <f t="shared" si="1"/>
        <v>-124398.28800002625</v>
      </c>
      <c r="I52" s="701">
        <v>6400</v>
      </c>
      <c r="J52" s="831">
        <f t="shared" si="2"/>
        <v>-142848.00000003015</v>
      </c>
    </row>
    <row r="53" spans="1:10">
      <c r="A53" s="708"/>
      <c r="B53" s="706" t="s">
        <v>65</v>
      </c>
      <c r="C53" s="721"/>
      <c r="D53" s="701">
        <v>0</v>
      </c>
      <c r="E53" s="701"/>
      <c r="F53" s="831">
        <f t="shared" si="0"/>
        <v>0</v>
      </c>
      <c r="G53" s="687"/>
      <c r="H53" s="831">
        <f t="shared" si="1"/>
        <v>0</v>
      </c>
      <c r="I53" s="701"/>
      <c r="J53" s="831">
        <f t="shared" si="2"/>
        <v>0</v>
      </c>
    </row>
    <row r="54" spans="1:10">
      <c r="A54" s="708" t="s">
        <v>19</v>
      </c>
      <c r="B54" s="706" t="s">
        <v>66</v>
      </c>
      <c r="C54" s="707" t="s">
        <v>1</v>
      </c>
      <c r="D54" s="837">
        <v>2981.8099999999995</v>
      </c>
      <c r="E54" s="837">
        <v>2981.809999999999</v>
      </c>
      <c r="F54" s="831">
        <f t="shared" si="0"/>
        <v>0</v>
      </c>
      <c r="G54" s="687">
        <v>305.88</v>
      </c>
      <c r="H54" s="831">
        <f t="shared" si="1"/>
        <v>0</v>
      </c>
      <c r="I54" s="701">
        <v>350</v>
      </c>
      <c r="J54" s="831">
        <f t="shared" si="2"/>
        <v>0</v>
      </c>
    </row>
    <row r="55" spans="1:10">
      <c r="A55" s="708" t="s">
        <v>824</v>
      </c>
      <c r="B55" s="706" t="s">
        <v>67</v>
      </c>
      <c r="C55" s="707" t="s">
        <v>1</v>
      </c>
      <c r="D55" s="701">
        <v>0</v>
      </c>
      <c r="E55" s="701">
        <v>0</v>
      </c>
      <c r="F55" s="831">
        <f t="shared" si="0"/>
        <v>0</v>
      </c>
      <c r="G55" s="687">
        <v>564.51</v>
      </c>
      <c r="H55" s="831">
        <f t="shared" si="1"/>
        <v>0</v>
      </c>
      <c r="I55" s="701">
        <v>650</v>
      </c>
      <c r="J55" s="831">
        <f t="shared" si="2"/>
        <v>0</v>
      </c>
    </row>
    <row r="56" spans="1:10">
      <c r="A56" s="708" t="s">
        <v>20</v>
      </c>
      <c r="B56" s="706" t="s">
        <v>68</v>
      </c>
      <c r="C56" s="707" t="s">
        <v>1</v>
      </c>
      <c r="D56" s="701">
        <v>0</v>
      </c>
      <c r="E56" s="701">
        <v>0</v>
      </c>
      <c r="F56" s="831">
        <f t="shared" si="0"/>
        <v>0</v>
      </c>
      <c r="G56" s="687">
        <v>785.74</v>
      </c>
      <c r="H56" s="831">
        <f t="shared" si="1"/>
        <v>0</v>
      </c>
      <c r="I56" s="701">
        <v>950</v>
      </c>
      <c r="J56" s="831">
        <f t="shared" si="2"/>
        <v>0</v>
      </c>
    </row>
    <row r="57" spans="1:10" ht="50.1" customHeight="1">
      <c r="A57" s="708" t="s">
        <v>825</v>
      </c>
      <c r="B57" s="709" t="s">
        <v>826</v>
      </c>
      <c r="C57" s="707" t="s">
        <v>1</v>
      </c>
      <c r="D57" s="837">
        <v>5167.120000000009</v>
      </c>
      <c r="E57" s="837">
        <v>5091.3700000000035</v>
      </c>
      <c r="F57" s="831">
        <f t="shared" si="0"/>
        <v>75.750000000005457</v>
      </c>
      <c r="G57" s="687">
        <v>5573.4</v>
      </c>
      <c r="H57" s="831">
        <f t="shared" si="1"/>
        <v>422185.05000003037</v>
      </c>
      <c r="I57" s="701">
        <v>6400</v>
      </c>
      <c r="J57" s="831">
        <f t="shared" si="2"/>
        <v>484800.00000003492</v>
      </c>
    </row>
    <row r="58" spans="1:10">
      <c r="A58" s="718"/>
      <c r="B58" s="706" t="s">
        <v>65</v>
      </c>
      <c r="C58" s="721"/>
      <c r="D58" s="701"/>
      <c r="E58" s="701"/>
      <c r="F58" s="831">
        <f t="shared" si="0"/>
        <v>0</v>
      </c>
      <c r="G58" s="687"/>
      <c r="H58" s="831">
        <f t="shared" si="1"/>
        <v>0</v>
      </c>
      <c r="I58" s="701"/>
      <c r="J58" s="831">
        <f t="shared" si="2"/>
        <v>0</v>
      </c>
    </row>
    <row r="59" spans="1:10">
      <c r="A59" s="708" t="s">
        <v>21</v>
      </c>
      <c r="B59" s="706" t="s">
        <v>68</v>
      </c>
      <c r="C59" s="707" t="s">
        <v>1</v>
      </c>
      <c r="D59" s="701">
        <v>0</v>
      </c>
      <c r="E59" s="701">
        <v>0</v>
      </c>
      <c r="F59" s="831">
        <f t="shared" si="0"/>
        <v>0</v>
      </c>
      <c r="G59" s="687">
        <v>738.48</v>
      </c>
      <c r="H59" s="831">
        <f t="shared" si="1"/>
        <v>0</v>
      </c>
      <c r="I59" s="701">
        <v>900</v>
      </c>
      <c r="J59" s="831">
        <f t="shared" si="2"/>
        <v>0</v>
      </c>
    </row>
    <row r="60" spans="1:10">
      <c r="A60" s="708" t="s">
        <v>22</v>
      </c>
      <c r="B60" s="706" t="s">
        <v>69</v>
      </c>
      <c r="C60" s="707" t="s">
        <v>1</v>
      </c>
      <c r="D60" s="837">
        <v>84.42000000000003</v>
      </c>
      <c r="E60" s="837">
        <v>84.42000000000003</v>
      </c>
      <c r="F60" s="831">
        <f t="shared" si="0"/>
        <v>0</v>
      </c>
      <c r="G60" s="687">
        <v>6140.5</v>
      </c>
      <c r="H60" s="831">
        <f t="shared" si="1"/>
        <v>0</v>
      </c>
      <c r="I60" s="701">
        <v>7000</v>
      </c>
      <c r="J60" s="831">
        <f t="shared" si="2"/>
        <v>0</v>
      </c>
    </row>
    <row r="61" spans="1:10" ht="50.1" customHeight="1">
      <c r="A61" s="705">
        <v>4.4000000000000004</v>
      </c>
      <c r="B61" s="706" t="s">
        <v>292</v>
      </c>
      <c r="C61" s="700" t="s">
        <v>7</v>
      </c>
      <c r="D61" s="837">
        <v>1457.9851800000001</v>
      </c>
      <c r="E61" s="837">
        <v>1457.2580000000003</v>
      </c>
      <c r="F61" s="831">
        <f t="shared" si="0"/>
        <v>0.72717999999986205</v>
      </c>
      <c r="G61" s="687">
        <v>46384.47</v>
      </c>
      <c r="H61" s="831">
        <f t="shared" si="1"/>
        <v>33729.858894593599</v>
      </c>
      <c r="I61" s="701">
        <v>54400</v>
      </c>
      <c r="J61" s="831">
        <f t="shared" si="2"/>
        <v>39558.591999992495</v>
      </c>
    </row>
    <row r="62" spans="1:10" s="443" customFormat="1">
      <c r="A62" s="705">
        <v>4.5</v>
      </c>
      <c r="B62" s="706" t="s">
        <v>70</v>
      </c>
      <c r="C62" s="721"/>
      <c r="D62" s="701">
        <v>0</v>
      </c>
      <c r="E62" s="701">
        <v>0</v>
      </c>
      <c r="F62" s="831">
        <f t="shared" si="0"/>
        <v>0</v>
      </c>
      <c r="G62" s="687"/>
      <c r="H62" s="831">
        <f t="shared" si="1"/>
        <v>0</v>
      </c>
      <c r="I62" s="701"/>
      <c r="J62" s="831">
        <f t="shared" si="2"/>
        <v>0</v>
      </c>
    </row>
    <row r="63" spans="1:10" s="443" customFormat="1" ht="50.1" customHeight="1">
      <c r="A63" s="722"/>
      <c r="B63" s="706" t="s">
        <v>71</v>
      </c>
      <c r="C63" s="721"/>
      <c r="D63" s="701"/>
      <c r="E63" s="701">
        <v>0</v>
      </c>
      <c r="F63" s="831">
        <f t="shared" si="0"/>
        <v>0</v>
      </c>
      <c r="G63" s="687"/>
      <c r="H63" s="831">
        <f t="shared" si="1"/>
        <v>0</v>
      </c>
      <c r="I63" s="701"/>
      <c r="J63" s="831">
        <f t="shared" si="2"/>
        <v>0</v>
      </c>
    </row>
    <row r="64" spans="1:10" s="443" customFormat="1">
      <c r="A64" s="723" t="s">
        <v>64</v>
      </c>
      <c r="B64" s="706" t="s">
        <v>72</v>
      </c>
      <c r="C64" s="721" t="s">
        <v>73</v>
      </c>
      <c r="D64" s="837">
        <v>2287</v>
      </c>
      <c r="E64" s="837">
        <v>2287</v>
      </c>
      <c r="F64" s="831">
        <f t="shared" si="0"/>
        <v>0</v>
      </c>
      <c r="G64" s="687">
        <v>168.26</v>
      </c>
      <c r="H64" s="831">
        <f t="shared" si="1"/>
        <v>0</v>
      </c>
      <c r="I64" s="701">
        <v>180</v>
      </c>
      <c r="J64" s="831">
        <f t="shared" si="2"/>
        <v>0</v>
      </c>
    </row>
    <row r="65" spans="1:10" s="443" customFormat="1">
      <c r="A65" s="723" t="s">
        <v>827</v>
      </c>
      <c r="B65" s="706" t="s">
        <v>74</v>
      </c>
      <c r="C65" s="721" t="s">
        <v>73</v>
      </c>
      <c r="D65" s="837">
        <v>4221</v>
      </c>
      <c r="E65" s="837">
        <v>4221</v>
      </c>
      <c r="F65" s="831">
        <f t="shared" si="0"/>
        <v>0</v>
      </c>
      <c r="G65" s="687">
        <v>224.12</v>
      </c>
      <c r="H65" s="831">
        <f t="shared" si="1"/>
        <v>0</v>
      </c>
      <c r="I65" s="701">
        <v>240</v>
      </c>
      <c r="J65" s="831">
        <f t="shared" si="2"/>
        <v>0</v>
      </c>
    </row>
    <row r="66" spans="1:10" s="443" customFormat="1">
      <c r="A66" s="723" t="s">
        <v>828</v>
      </c>
      <c r="B66" s="706" t="s">
        <v>75</v>
      </c>
      <c r="C66" s="721" t="s">
        <v>73</v>
      </c>
      <c r="D66" s="837">
        <v>618</v>
      </c>
      <c r="E66" s="837">
        <v>618</v>
      </c>
      <c r="F66" s="831">
        <f t="shared" si="0"/>
        <v>0</v>
      </c>
      <c r="G66" s="687">
        <v>279.68</v>
      </c>
      <c r="H66" s="831">
        <f t="shared" si="1"/>
        <v>0</v>
      </c>
      <c r="I66" s="701">
        <v>300</v>
      </c>
      <c r="J66" s="831">
        <f t="shared" si="2"/>
        <v>0</v>
      </c>
    </row>
    <row r="67" spans="1:10" s="443" customFormat="1">
      <c r="A67" s="723" t="s">
        <v>829</v>
      </c>
      <c r="B67" s="706" t="s">
        <v>76</v>
      </c>
      <c r="C67" s="721" t="s">
        <v>73</v>
      </c>
      <c r="D67" s="701">
        <v>0</v>
      </c>
      <c r="E67" s="701"/>
      <c r="F67" s="831">
        <f t="shared" si="0"/>
        <v>0</v>
      </c>
      <c r="G67" s="687">
        <v>336.03</v>
      </c>
      <c r="H67" s="831">
        <f t="shared" si="1"/>
        <v>0</v>
      </c>
      <c r="I67" s="701">
        <v>360</v>
      </c>
      <c r="J67" s="831">
        <f t="shared" si="2"/>
        <v>0</v>
      </c>
    </row>
    <row r="68" spans="1:10" s="443" customFormat="1">
      <c r="A68" s="723" t="s">
        <v>830</v>
      </c>
      <c r="B68" s="706" t="s">
        <v>77</v>
      </c>
      <c r="C68" s="721" t="s">
        <v>73</v>
      </c>
      <c r="D68" s="701">
        <v>0</v>
      </c>
      <c r="E68" s="701"/>
      <c r="F68" s="831">
        <f t="shared" si="0"/>
        <v>0</v>
      </c>
      <c r="G68" s="687">
        <v>390.93</v>
      </c>
      <c r="H68" s="831">
        <f t="shared" si="1"/>
        <v>0</v>
      </c>
      <c r="I68" s="701">
        <v>420</v>
      </c>
      <c r="J68" s="831">
        <f t="shared" si="2"/>
        <v>0</v>
      </c>
    </row>
    <row r="69" spans="1:10">
      <c r="A69" s="705"/>
      <c r="B69" s="706"/>
      <c r="C69" s="700"/>
      <c r="D69" s="701"/>
      <c r="E69" s="701"/>
      <c r="F69" s="831"/>
      <c r="G69" s="687"/>
      <c r="H69" s="831"/>
      <c r="I69" s="701"/>
      <c r="J69" s="831"/>
    </row>
    <row r="70" spans="1:10" s="834" customFormat="1">
      <c r="A70" s="716"/>
      <c r="B70" s="713" t="s">
        <v>78</v>
      </c>
      <c r="C70" s="717"/>
      <c r="D70" s="832"/>
      <c r="E70" s="717"/>
      <c r="F70" s="717"/>
      <c r="G70" s="717"/>
      <c r="H70" s="833"/>
      <c r="I70" s="832"/>
      <c r="J70" s="833"/>
    </row>
    <row r="71" spans="1:10">
      <c r="A71" s="697">
        <v>5</v>
      </c>
      <c r="B71" s="715" t="s">
        <v>353</v>
      </c>
      <c r="C71" s="699"/>
      <c r="D71" s="701">
        <v>0</v>
      </c>
      <c r="E71" s="701"/>
      <c r="F71" s="831"/>
      <c r="G71" s="687"/>
      <c r="H71" s="831"/>
      <c r="I71" s="701"/>
      <c r="J71" s="831"/>
    </row>
    <row r="72" spans="1:10" ht="31.5">
      <c r="A72" s="702"/>
      <c r="B72" s="703" t="s">
        <v>31</v>
      </c>
      <c r="C72" s="704"/>
      <c r="D72" s="701"/>
      <c r="E72" s="701"/>
      <c r="F72" s="831">
        <f t="shared" si="0"/>
        <v>0</v>
      </c>
      <c r="G72" s="687"/>
      <c r="H72" s="831">
        <f t="shared" si="1"/>
        <v>0</v>
      </c>
      <c r="I72" s="701"/>
      <c r="J72" s="831">
        <f t="shared" si="2"/>
        <v>0</v>
      </c>
    </row>
    <row r="73" spans="1:10" ht="50.1" customHeight="1">
      <c r="A73" s="705">
        <v>5.0999999999999996</v>
      </c>
      <c r="B73" s="706" t="s">
        <v>79</v>
      </c>
      <c r="C73" s="700" t="s">
        <v>3</v>
      </c>
      <c r="D73" s="837">
        <v>2991.4600000000014</v>
      </c>
      <c r="E73" s="701">
        <v>0</v>
      </c>
      <c r="F73" s="831">
        <f t="shared" si="0"/>
        <v>2991.4600000000014</v>
      </c>
      <c r="G73" s="687">
        <v>83.31</v>
      </c>
      <c r="H73" s="831">
        <f t="shared" si="1"/>
        <v>249218.53260000012</v>
      </c>
      <c r="I73" s="701">
        <v>95</v>
      </c>
      <c r="J73" s="831">
        <f t="shared" si="2"/>
        <v>284188.70000000013</v>
      </c>
    </row>
    <row r="74" spans="1:10">
      <c r="A74" s="705"/>
      <c r="B74" s="706"/>
      <c r="C74" s="700"/>
      <c r="D74" s="701"/>
      <c r="E74" s="701"/>
      <c r="F74" s="831">
        <f t="shared" si="0"/>
        <v>0</v>
      </c>
      <c r="G74" s="687"/>
      <c r="H74" s="831">
        <f t="shared" si="1"/>
        <v>0</v>
      </c>
      <c r="I74" s="701"/>
      <c r="J74" s="831">
        <f t="shared" si="2"/>
        <v>0</v>
      </c>
    </row>
    <row r="75" spans="1:10" ht="50.1" customHeight="1">
      <c r="A75" s="705">
        <v>5.2</v>
      </c>
      <c r="B75" s="706" t="s">
        <v>80</v>
      </c>
      <c r="C75" s="700" t="s">
        <v>3</v>
      </c>
      <c r="D75" s="837">
        <v>39423.68</v>
      </c>
      <c r="E75" s="701">
        <v>0</v>
      </c>
      <c r="F75" s="831">
        <f t="shared" si="0"/>
        <v>39423.68</v>
      </c>
      <c r="G75" s="687">
        <v>83.31</v>
      </c>
      <c r="H75" s="831">
        <f t="shared" si="1"/>
        <v>3284386.7808000003</v>
      </c>
      <c r="I75" s="701">
        <v>95</v>
      </c>
      <c r="J75" s="831">
        <f t="shared" si="2"/>
        <v>3745249.6</v>
      </c>
    </row>
    <row r="76" spans="1:10">
      <c r="A76" s="705"/>
      <c r="B76" s="706"/>
      <c r="C76" s="700"/>
      <c r="D76" s="701"/>
      <c r="E76" s="701"/>
      <c r="F76" s="831">
        <f t="shared" ref="F76:F139" si="3">D76-E76</f>
        <v>0</v>
      </c>
      <c r="G76" s="687"/>
      <c r="H76" s="831">
        <f t="shared" ref="H76:H139" si="4">F76*G76</f>
        <v>0</v>
      </c>
      <c r="I76" s="701"/>
      <c r="J76" s="831">
        <f t="shared" ref="J76:J139" si="5">F76*I76</f>
        <v>0</v>
      </c>
    </row>
    <row r="77" spans="1:10" ht="50.1" customHeight="1">
      <c r="A77" s="705">
        <v>5.3</v>
      </c>
      <c r="B77" s="706" t="s">
        <v>81</v>
      </c>
      <c r="C77" s="700" t="s">
        <v>3</v>
      </c>
      <c r="D77" s="701"/>
      <c r="E77" s="701"/>
      <c r="F77" s="831">
        <f t="shared" si="3"/>
        <v>0</v>
      </c>
      <c r="G77" s="687">
        <v>88.03</v>
      </c>
      <c r="H77" s="831">
        <f t="shared" si="4"/>
        <v>0</v>
      </c>
      <c r="I77" s="701">
        <v>100</v>
      </c>
      <c r="J77" s="831">
        <f t="shared" si="5"/>
        <v>0</v>
      </c>
    </row>
    <row r="78" spans="1:10">
      <c r="A78" s="705"/>
      <c r="B78" s="706"/>
      <c r="C78" s="700"/>
      <c r="D78" s="701"/>
      <c r="E78" s="701"/>
      <c r="F78" s="831">
        <f t="shared" si="3"/>
        <v>0</v>
      </c>
      <c r="G78" s="687"/>
      <c r="H78" s="831">
        <f t="shared" si="4"/>
        <v>0</v>
      </c>
      <c r="I78" s="701"/>
      <c r="J78" s="831">
        <f t="shared" si="5"/>
        <v>0</v>
      </c>
    </row>
    <row r="79" spans="1:10" ht="63">
      <c r="A79" s="705">
        <v>5.4</v>
      </c>
      <c r="B79" s="706" t="s">
        <v>82</v>
      </c>
      <c r="C79" s="700" t="s">
        <v>7</v>
      </c>
      <c r="D79" s="701"/>
      <c r="E79" s="701"/>
      <c r="F79" s="831">
        <f t="shared" si="3"/>
        <v>0</v>
      </c>
      <c r="G79" s="687">
        <v>106754.1</v>
      </c>
      <c r="H79" s="831">
        <f t="shared" si="4"/>
        <v>0</v>
      </c>
      <c r="I79" s="701">
        <v>120000</v>
      </c>
      <c r="J79" s="831">
        <f t="shared" si="5"/>
        <v>0</v>
      </c>
    </row>
    <row r="80" spans="1:10">
      <c r="A80" s="705"/>
      <c r="B80" s="706"/>
      <c r="C80" s="699"/>
      <c r="D80" s="701"/>
      <c r="E80" s="699"/>
      <c r="F80" s="831"/>
      <c r="G80" s="687"/>
      <c r="H80" s="831"/>
      <c r="I80" s="701"/>
      <c r="J80" s="831"/>
    </row>
    <row r="81" spans="1:10" s="834" customFormat="1">
      <c r="A81" s="716"/>
      <c r="B81" s="713" t="s">
        <v>83</v>
      </c>
      <c r="C81" s="717"/>
      <c r="D81" s="832"/>
      <c r="E81" s="717"/>
      <c r="F81" s="717"/>
      <c r="G81" s="717"/>
      <c r="H81" s="833"/>
      <c r="I81" s="832"/>
      <c r="J81" s="833"/>
    </row>
    <row r="82" spans="1:10">
      <c r="A82" s="697">
        <v>6</v>
      </c>
      <c r="B82" s="715" t="s">
        <v>354</v>
      </c>
      <c r="C82" s="699"/>
      <c r="D82" s="701">
        <v>0</v>
      </c>
      <c r="E82" s="701">
        <v>0</v>
      </c>
      <c r="F82" s="831"/>
      <c r="G82" s="687"/>
      <c r="H82" s="831"/>
      <c r="I82" s="701"/>
      <c r="J82" s="831"/>
    </row>
    <row r="83" spans="1:10" ht="31.5">
      <c r="A83" s="702"/>
      <c r="B83" s="703" t="s">
        <v>31</v>
      </c>
      <c r="C83" s="704"/>
      <c r="D83" s="701"/>
      <c r="E83" s="701"/>
      <c r="F83" s="831">
        <f t="shared" si="3"/>
        <v>0</v>
      </c>
      <c r="G83" s="687"/>
      <c r="H83" s="831">
        <f t="shared" si="4"/>
        <v>0</v>
      </c>
      <c r="I83" s="701"/>
      <c r="J83" s="831">
        <f t="shared" si="5"/>
        <v>0</v>
      </c>
    </row>
    <row r="84" spans="1:10">
      <c r="A84" s="724"/>
      <c r="B84" s="715"/>
      <c r="C84" s="699"/>
      <c r="D84" s="701"/>
      <c r="E84" s="701"/>
      <c r="F84" s="831">
        <f t="shared" si="3"/>
        <v>0</v>
      </c>
      <c r="G84" s="687"/>
      <c r="H84" s="831">
        <f t="shared" si="4"/>
        <v>0</v>
      </c>
      <c r="I84" s="701"/>
      <c r="J84" s="831">
        <f t="shared" si="5"/>
        <v>0</v>
      </c>
    </row>
    <row r="85" spans="1:10" ht="50.1" customHeight="1">
      <c r="A85" s="725">
        <v>6.1</v>
      </c>
      <c r="B85" s="706" t="s">
        <v>84</v>
      </c>
      <c r="C85" s="699"/>
      <c r="D85" s="701">
        <v>0</v>
      </c>
      <c r="E85" s="701">
        <v>0</v>
      </c>
      <c r="F85" s="831">
        <f t="shared" si="3"/>
        <v>0</v>
      </c>
      <c r="G85" s="687"/>
      <c r="H85" s="831">
        <f t="shared" si="4"/>
        <v>0</v>
      </c>
      <c r="I85" s="701"/>
      <c r="J85" s="831">
        <f t="shared" si="5"/>
        <v>0</v>
      </c>
    </row>
    <row r="86" spans="1:10">
      <c r="A86" s="726" t="s">
        <v>85</v>
      </c>
      <c r="B86" s="706" t="s">
        <v>17</v>
      </c>
      <c r="C86" s="699" t="s">
        <v>0</v>
      </c>
      <c r="D86" s="701">
        <v>0</v>
      </c>
      <c r="E86" s="701">
        <v>0</v>
      </c>
      <c r="F86" s="831">
        <f t="shared" si="3"/>
        <v>0</v>
      </c>
      <c r="G86" s="687">
        <v>436.71</v>
      </c>
      <c r="H86" s="831">
        <f t="shared" si="4"/>
        <v>0</v>
      </c>
      <c r="I86" s="701">
        <v>500</v>
      </c>
      <c r="J86" s="831">
        <f t="shared" si="5"/>
        <v>0</v>
      </c>
    </row>
    <row r="87" spans="1:10">
      <c r="A87" s="726" t="s">
        <v>86</v>
      </c>
      <c r="B87" s="706" t="s">
        <v>87</v>
      </c>
      <c r="C87" s="699" t="s">
        <v>0</v>
      </c>
      <c r="D87" s="837">
        <v>209.39</v>
      </c>
      <c r="E87" s="701">
        <v>0</v>
      </c>
      <c r="F87" s="831">
        <f t="shared" si="3"/>
        <v>209.39</v>
      </c>
      <c r="G87" s="687">
        <v>625.74</v>
      </c>
      <c r="H87" s="831">
        <f t="shared" si="4"/>
        <v>131023.69859999999</v>
      </c>
      <c r="I87" s="701">
        <v>700</v>
      </c>
      <c r="J87" s="831">
        <f t="shared" si="5"/>
        <v>146573</v>
      </c>
    </row>
    <row r="88" spans="1:10">
      <c r="A88" s="725"/>
      <c r="B88" s="706"/>
      <c r="C88" s="699"/>
      <c r="D88" s="701"/>
      <c r="E88" s="701"/>
      <c r="F88" s="831">
        <f t="shared" si="3"/>
        <v>0</v>
      </c>
      <c r="G88" s="687"/>
      <c r="H88" s="831">
        <f t="shared" si="4"/>
        <v>0</v>
      </c>
      <c r="I88" s="701"/>
      <c r="J88" s="831">
        <f t="shared" si="5"/>
        <v>0</v>
      </c>
    </row>
    <row r="89" spans="1:10" ht="47.25">
      <c r="A89" s="725">
        <v>6.2</v>
      </c>
      <c r="B89" s="706" t="s">
        <v>88</v>
      </c>
      <c r="C89" s="699" t="s">
        <v>1</v>
      </c>
      <c r="D89" s="837">
        <v>1124.0000000000002</v>
      </c>
      <c r="E89" s="837">
        <v>1124.0000000000002</v>
      </c>
      <c r="F89" s="831">
        <f t="shared" si="3"/>
        <v>0</v>
      </c>
      <c r="G89" s="687">
        <v>3828.49</v>
      </c>
      <c r="H89" s="831">
        <f t="shared" si="4"/>
        <v>0</v>
      </c>
      <c r="I89" s="701">
        <v>4400</v>
      </c>
      <c r="J89" s="831">
        <f t="shared" si="5"/>
        <v>0</v>
      </c>
    </row>
    <row r="90" spans="1:10">
      <c r="A90" s="705"/>
      <c r="B90" s="706"/>
      <c r="C90" s="699"/>
      <c r="D90" s="701"/>
      <c r="E90" s="701"/>
      <c r="F90" s="831"/>
      <c r="G90" s="687"/>
      <c r="H90" s="831"/>
      <c r="I90" s="701"/>
      <c r="J90" s="831"/>
    </row>
    <row r="91" spans="1:10" s="834" customFormat="1">
      <c r="A91" s="716"/>
      <c r="B91" s="713" t="s">
        <v>89</v>
      </c>
      <c r="C91" s="717"/>
      <c r="D91" s="832"/>
      <c r="E91" s="717"/>
      <c r="F91" s="717"/>
      <c r="G91" s="717"/>
      <c r="H91" s="833"/>
      <c r="I91" s="832"/>
      <c r="J91" s="833"/>
    </row>
    <row r="92" spans="1:10">
      <c r="A92" s="697">
        <v>7</v>
      </c>
      <c r="B92" s="715" t="s">
        <v>90</v>
      </c>
      <c r="C92" s="699"/>
      <c r="D92" s="701">
        <v>0</v>
      </c>
      <c r="E92" s="701">
        <v>0</v>
      </c>
      <c r="F92" s="831"/>
      <c r="G92" s="687"/>
      <c r="H92" s="831"/>
      <c r="I92" s="701"/>
      <c r="J92" s="831"/>
    </row>
    <row r="93" spans="1:10" ht="31.5">
      <c r="A93" s="702"/>
      <c r="B93" s="703" t="s">
        <v>31</v>
      </c>
      <c r="C93" s="704"/>
      <c r="D93" s="701"/>
      <c r="E93" s="701"/>
      <c r="F93" s="831">
        <f t="shared" si="3"/>
        <v>0</v>
      </c>
      <c r="G93" s="687"/>
      <c r="H93" s="831">
        <f t="shared" si="4"/>
        <v>0</v>
      </c>
      <c r="I93" s="701"/>
      <c r="J93" s="831">
        <f t="shared" si="5"/>
        <v>0</v>
      </c>
    </row>
    <row r="94" spans="1:10" ht="50.1" customHeight="1">
      <c r="A94" s="718">
        <v>7.1</v>
      </c>
      <c r="B94" s="706" t="s">
        <v>91</v>
      </c>
      <c r="C94" s="699"/>
      <c r="D94" s="701"/>
      <c r="E94" s="701"/>
      <c r="F94" s="831">
        <f t="shared" si="3"/>
        <v>0</v>
      </c>
      <c r="G94" s="687"/>
      <c r="H94" s="831">
        <f t="shared" si="4"/>
        <v>0</v>
      </c>
      <c r="I94" s="701"/>
      <c r="J94" s="831">
        <f t="shared" si="5"/>
        <v>0</v>
      </c>
    </row>
    <row r="95" spans="1:10">
      <c r="A95" s="727" t="s">
        <v>92</v>
      </c>
      <c r="B95" s="706" t="s">
        <v>93</v>
      </c>
      <c r="C95" s="699" t="s">
        <v>6</v>
      </c>
      <c r="D95" s="701"/>
      <c r="E95" s="701"/>
      <c r="F95" s="831">
        <f t="shared" si="3"/>
        <v>0</v>
      </c>
      <c r="G95" s="687">
        <v>620.75</v>
      </c>
      <c r="H95" s="831">
        <f t="shared" si="4"/>
        <v>0</v>
      </c>
      <c r="I95" s="701">
        <v>700</v>
      </c>
      <c r="J95" s="831">
        <f t="shared" si="5"/>
        <v>0</v>
      </c>
    </row>
    <row r="96" spans="1:10">
      <c r="A96" s="718"/>
      <c r="B96" s="706"/>
      <c r="C96" s="699"/>
      <c r="D96" s="701"/>
      <c r="E96" s="701"/>
      <c r="F96" s="831">
        <f t="shared" si="3"/>
        <v>0</v>
      </c>
      <c r="G96" s="687"/>
      <c r="H96" s="831">
        <f t="shared" si="4"/>
        <v>0</v>
      </c>
      <c r="I96" s="701"/>
      <c r="J96" s="831">
        <f t="shared" si="5"/>
        <v>0</v>
      </c>
    </row>
    <row r="97" spans="1:10" ht="31.5">
      <c r="A97" s="718">
        <v>7.2</v>
      </c>
      <c r="B97" s="710" t="s">
        <v>94</v>
      </c>
      <c r="C97" s="700" t="s">
        <v>0</v>
      </c>
      <c r="D97" s="701"/>
      <c r="E97" s="701"/>
      <c r="F97" s="831">
        <f t="shared" si="3"/>
        <v>0</v>
      </c>
      <c r="G97" s="687">
        <v>687.44</v>
      </c>
      <c r="H97" s="831">
        <f t="shared" si="4"/>
        <v>0</v>
      </c>
      <c r="I97" s="701">
        <v>750</v>
      </c>
      <c r="J97" s="831">
        <f t="shared" si="5"/>
        <v>0</v>
      </c>
    </row>
    <row r="98" spans="1:10">
      <c r="A98" s="718"/>
      <c r="B98" s="710"/>
      <c r="C98" s="700"/>
      <c r="D98" s="701"/>
      <c r="E98" s="701"/>
      <c r="F98" s="831">
        <f t="shared" si="3"/>
        <v>0</v>
      </c>
      <c r="G98" s="687"/>
      <c r="H98" s="831">
        <f t="shared" si="4"/>
        <v>0</v>
      </c>
      <c r="I98" s="701"/>
      <c r="J98" s="831">
        <f t="shared" si="5"/>
        <v>0</v>
      </c>
    </row>
    <row r="99" spans="1:10" s="443" customFormat="1" ht="50.1" customHeight="1">
      <c r="A99" s="718">
        <v>7.3</v>
      </c>
      <c r="B99" s="710" t="s">
        <v>95</v>
      </c>
      <c r="C99" s="700"/>
      <c r="D99" s="701">
        <v>0</v>
      </c>
      <c r="E99" s="701">
        <v>0</v>
      </c>
      <c r="F99" s="831">
        <f t="shared" si="3"/>
        <v>0</v>
      </c>
      <c r="G99" s="687"/>
      <c r="H99" s="831">
        <f t="shared" si="4"/>
        <v>0</v>
      </c>
      <c r="I99" s="701"/>
      <c r="J99" s="831">
        <f t="shared" si="5"/>
        <v>0</v>
      </c>
    </row>
    <row r="100" spans="1:10" s="443" customFormat="1">
      <c r="A100" s="728" t="s">
        <v>96</v>
      </c>
      <c r="B100" s="729" t="s">
        <v>97</v>
      </c>
      <c r="C100" s="730" t="s">
        <v>98</v>
      </c>
      <c r="D100" s="837">
        <v>1890</v>
      </c>
      <c r="E100" s="701">
        <v>0</v>
      </c>
      <c r="F100" s="831">
        <f t="shared" si="3"/>
        <v>1890</v>
      </c>
      <c r="G100" s="687">
        <v>666</v>
      </c>
      <c r="H100" s="831">
        <f t="shared" si="4"/>
        <v>1258740</v>
      </c>
      <c r="I100" s="701">
        <v>750</v>
      </c>
      <c r="J100" s="831">
        <f t="shared" si="5"/>
        <v>1417500</v>
      </c>
    </row>
    <row r="101" spans="1:10" s="443" customFormat="1">
      <c r="A101" s="728" t="s">
        <v>99</v>
      </c>
      <c r="B101" s="729" t="s">
        <v>100</v>
      </c>
      <c r="C101" s="730" t="s">
        <v>98</v>
      </c>
      <c r="D101" s="701">
        <v>0</v>
      </c>
      <c r="E101" s="701">
        <v>0</v>
      </c>
      <c r="F101" s="831">
        <f t="shared" si="3"/>
        <v>0</v>
      </c>
      <c r="G101" s="687">
        <v>807.78</v>
      </c>
      <c r="H101" s="831">
        <f t="shared" si="4"/>
        <v>0</v>
      </c>
      <c r="I101" s="701">
        <v>900</v>
      </c>
      <c r="J101" s="831">
        <f t="shared" si="5"/>
        <v>0</v>
      </c>
    </row>
    <row r="102" spans="1:10">
      <c r="A102" s="718"/>
      <c r="B102" s="710"/>
      <c r="C102" s="700"/>
      <c r="D102" s="701"/>
      <c r="E102" s="701"/>
      <c r="F102" s="831">
        <f t="shared" si="3"/>
        <v>0</v>
      </c>
      <c r="G102" s="687"/>
      <c r="H102" s="831">
        <f t="shared" si="4"/>
        <v>0</v>
      </c>
      <c r="I102" s="701"/>
      <c r="J102" s="831">
        <f t="shared" si="5"/>
        <v>0</v>
      </c>
    </row>
    <row r="103" spans="1:10" ht="50.1" customHeight="1">
      <c r="A103" s="718">
        <v>7.4</v>
      </c>
      <c r="B103" s="710" t="s">
        <v>101</v>
      </c>
      <c r="C103" s="700"/>
      <c r="D103" s="701"/>
      <c r="E103" s="701"/>
      <c r="F103" s="831">
        <f t="shared" si="3"/>
        <v>0</v>
      </c>
      <c r="G103" s="687"/>
      <c r="H103" s="831">
        <f t="shared" si="4"/>
        <v>0</v>
      </c>
      <c r="I103" s="701"/>
      <c r="J103" s="831">
        <f t="shared" si="5"/>
        <v>0</v>
      </c>
    </row>
    <row r="104" spans="1:10" s="443" customFormat="1">
      <c r="A104" s="728" t="s">
        <v>102</v>
      </c>
      <c r="B104" s="729" t="s">
        <v>103</v>
      </c>
      <c r="C104" s="730" t="s">
        <v>4</v>
      </c>
      <c r="D104" s="701"/>
      <c r="E104" s="701"/>
      <c r="F104" s="831">
        <f t="shared" si="3"/>
        <v>0</v>
      </c>
      <c r="G104" s="687">
        <v>341.94</v>
      </c>
      <c r="H104" s="831">
        <f t="shared" si="4"/>
        <v>0</v>
      </c>
      <c r="I104" s="701">
        <v>375</v>
      </c>
      <c r="J104" s="831">
        <f t="shared" si="5"/>
        <v>0</v>
      </c>
    </row>
    <row r="105" spans="1:10" s="443" customFormat="1">
      <c r="A105" s="728" t="s">
        <v>104</v>
      </c>
      <c r="B105" s="729" t="s">
        <v>13</v>
      </c>
      <c r="C105" s="730" t="s">
        <v>4</v>
      </c>
      <c r="D105" s="701"/>
      <c r="E105" s="701"/>
      <c r="F105" s="831">
        <f t="shared" si="3"/>
        <v>0</v>
      </c>
      <c r="G105" s="687">
        <v>504.22</v>
      </c>
      <c r="H105" s="831">
        <f t="shared" si="4"/>
        <v>0</v>
      </c>
      <c r="I105" s="701">
        <v>550</v>
      </c>
      <c r="J105" s="831">
        <f t="shared" si="5"/>
        <v>0</v>
      </c>
    </row>
    <row r="106" spans="1:10" s="443" customFormat="1">
      <c r="A106" s="728" t="s">
        <v>105</v>
      </c>
      <c r="B106" s="729" t="s">
        <v>14</v>
      </c>
      <c r="C106" s="730" t="s">
        <v>4</v>
      </c>
      <c r="D106" s="701"/>
      <c r="E106" s="701"/>
      <c r="F106" s="831">
        <f t="shared" si="3"/>
        <v>0</v>
      </c>
      <c r="G106" s="687">
        <v>927.68</v>
      </c>
      <c r="H106" s="831">
        <f t="shared" si="4"/>
        <v>0</v>
      </c>
      <c r="I106" s="701">
        <v>1000</v>
      </c>
      <c r="J106" s="831">
        <f t="shared" si="5"/>
        <v>0</v>
      </c>
    </row>
    <row r="107" spans="1:10" s="443" customFormat="1">
      <c r="A107" s="728" t="s">
        <v>106</v>
      </c>
      <c r="B107" s="729" t="s">
        <v>15</v>
      </c>
      <c r="C107" s="730" t="s">
        <v>4</v>
      </c>
      <c r="D107" s="701"/>
      <c r="E107" s="701"/>
      <c r="F107" s="831">
        <f t="shared" si="3"/>
        <v>0</v>
      </c>
      <c r="G107" s="687">
        <v>1859.11</v>
      </c>
      <c r="H107" s="831">
        <f t="shared" si="4"/>
        <v>0</v>
      </c>
      <c r="I107" s="701">
        <v>2000</v>
      </c>
      <c r="J107" s="831">
        <f t="shared" si="5"/>
        <v>0</v>
      </c>
    </row>
    <row r="108" spans="1:10" s="443" customFormat="1" ht="50.1" customHeight="1">
      <c r="A108" s="718">
        <v>7.5</v>
      </c>
      <c r="B108" s="710" t="s">
        <v>107</v>
      </c>
      <c r="C108" s="700"/>
      <c r="D108" s="701"/>
      <c r="E108" s="701"/>
      <c r="F108" s="831">
        <f t="shared" si="3"/>
        <v>0</v>
      </c>
      <c r="G108" s="687"/>
      <c r="H108" s="831">
        <f t="shared" si="4"/>
        <v>0</v>
      </c>
      <c r="I108" s="701"/>
      <c r="J108" s="831">
        <f t="shared" si="5"/>
        <v>0</v>
      </c>
    </row>
    <row r="109" spans="1:10" s="443" customFormat="1">
      <c r="A109" s="728" t="s">
        <v>108</v>
      </c>
      <c r="B109" s="731" t="s">
        <v>24</v>
      </c>
      <c r="C109" s="732" t="s">
        <v>109</v>
      </c>
      <c r="D109" s="701"/>
      <c r="E109" s="701"/>
      <c r="F109" s="831">
        <f t="shared" si="3"/>
        <v>0</v>
      </c>
      <c r="G109" s="687">
        <v>66.150000000000006</v>
      </c>
      <c r="H109" s="831">
        <f t="shared" si="4"/>
        <v>0</v>
      </c>
      <c r="I109" s="701">
        <v>70</v>
      </c>
      <c r="J109" s="831">
        <f t="shared" si="5"/>
        <v>0</v>
      </c>
    </row>
    <row r="110" spans="1:10" s="443" customFormat="1">
      <c r="A110" s="728" t="s">
        <v>110</v>
      </c>
      <c r="B110" s="731" t="s">
        <v>23</v>
      </c>
      <c r="C110" s="732" t="s">
        <v>109</v>
      </c>
      <c r="D110" s="701"/>
      <c r="E110" s="701"/>
      <c r="F110" s="831">
        <f t="shared" si="3"/>
        <v>0</v>
      </c>
      <c r="G110" s="687">
        <v>37.799999999999997</v>
      </c>
      <c r="H110" s="831">
        <f t="shared" si="4"/>
        <v>0</v>
      </c>
      <c r="I110" s="701">
        <v>40</v>
      </c>
      <c r="J110" s="831">
        <f t="shared" si="5"/>
        <v>0</v>
      </c>
    </row>
    <row r="111" spans="1:10">
      <c r="A111" s="733"/>
      <c r="B111" s="731"/>
      <c r="C111" s="732"/>
      <c r="D111" s="701"/>
      <c r="E111" s="701"/>
      <c r="F111" s="831">
        <f t="shared" si="3"/>
        <v>0</v>
      </c>
      <c r="G111" s="687"/>
      <c r="H111" s="831">
        <f t="shared" si="4"/>
        <v>0</v>
      </c>
      <c r="I111" s="701"/>
      <c r="J111" s="831">
        <f t="shared" si="5"/>
        <v>0</v>
      </c>
    </row>
    <row r="112" spans="1:10">
      <c r="A112" s="718">
        <v>7.6</v>
      </c>
      <c r="B112" s="698" t="s">
        <v>90</v>
      </c>
      <c r="C112" s="734"/>
      <c r="D112" s="701"/>
      <c r="E112" s="701"/>
      <c r="F112" s="831">
        <f t="shared" si="3"/>
        <v>0</v>
      </c>
      <c r="G112" s="687"/>
      <c r="H112" s="831">
        <f t="shared" si="4"/>
        <v>0</v>
      </c>
      <c r="I112" s="701"/>
      <c r="J112" s="831">
        <f t="shared" si="5"/>
        <v>0</v>
      </c>
    </row>
    <row r="113" spans="1:10" ht="50.1" customHeight="1">
      <c r="A113" s="735" t="s">
        <v>111</v>
      </c>
      <c r="B113" s="710" t="s">
        <v>112</v>
      </c>
      <c r="C113" s="736"/>
      <c r="D113" s="701"/>
      <c r="E113" s="701"/>
      <c r="F113" s="831">
        <f t="shared" si="3"/>
        <v>0</v>
      </c>
      <c r="G113" s="687"/>
      <c r="H113" s="831">
        <f t="shared" si="4"/>
        <v>0</v>
      </c>
      <c r="I113" s="701"/>
      <c r="J113" s="831">
        <f t="shared" si="5"/>
        <v>0</v>
      </c>
    </row>
    <row r="114" spans="1:10">
      <c r="A114" s="735" t="s">
        <v>113</v>
      </c>
      <c r="B114" s="710" t="s">
        <v>114</v>
      </c>
      <c r="C114" s="736" t="s">
        <v>0</v>
      </c>
      <c r="D114" s="701"/>
      <c r="E114" s="701"/>
      <c r="F114" s="831">
        <f t="shared" si="3"/>
        <v>0</v>
      </c>
      <c r="G114" s="687">
        <v>2016.86</v>
      </c>
      <c r="H114" s="831">
        <f t="shared" si="4"/>
        <v>0</v>
      </c>
      <c r="I114" s="701">
        <v>2400</v>
      </c>
      <c r="J114" s="831">
        <f t="shared" si="5"/>
        <v>0</v>
      </c>
    </row>
    <row r="115" spans="1:10">
      <c r="A115" s="737"/>
      <c r="B115" s="710"/>
      <c r="C115" s="736"/>
      <c r="D115" s="701"/>
      <c r="E115" s="701"/>
      <c r="F115" s="831">
        <f t="shared" si="3"/>
        <v>0</v>
      </c>
      <c r="G115" s="687"/>
      <c r="H115" s="831">
        <f t="shared" si="4"/>
        <v>0</v>
      </c>
      <c r="I115" s="701"/>
      <c r="J115" s="831">
        <f t="shared" si="5"/>
        <v>0</v>
      </c>
    </row>
    <row r="116" spans="1:10" ht="47.25">
      <c r="A116" s="718">
        <v>7.7</v>
      </c>
      <c r="B116" s="710" t="s">
        <v>115</v>
      </c>
      <c r="C116" s="736"/>
      <c r="D116" s="701"/>
      <c r="E116" s="701"/>
      <c r="F116" s="831">
        <f t="shared" si="3"/>
        <v>0</v>
      </c>
      <c r="G116" s="687"/>
      <c r="H116" s="831">
        <f t="shared" si="4"/>
        <v>0</v>
      </c>
      <c r="I116" s="701"/>
      <c r="J116" s="831">
        <f t="shared" si="5"/>
        <v>0</v>
      </c>
    </row>
    <row r="117" spans="1:10" ht="50.1" customHeight="1">
      <c r="A117" s="735" t="s">
        <v>116</v>
      </c>
      <c r="B117" s="710" t="s">
        <v>117</v>
      </c>
      <c r="C117" s="736" t="s">
        <v>6</v>
      </c>
      <c r="D117" s="701"/>
      <c r="E117" s="701"/>
      <c r="F117" s="831">
        <f t="shared" si="3"/>
        <v>0</v>
      </c>
      <c r="G117" s="687">
        <v>465.44</v>
      </c>
      <c r="H117" s="831">
        <f t="shared" si="4"/>
        <v>0</v>
      </c>
      <c r="I117" s="701">
        <v>500</v>
      </c>
      <c r="J117" s="831">
        <f t="shared" si="5"/>
        <v>0</v>
      </c>
    </row>
    <row r="118" spans="1:10" ht="50.1" customHeight="1">
      <c r="A118" s="693">
        <v>7.8</v>
      </c>
      <c r="B118" s="710" t="s">
        <v>118</v>
      </c>
      <c r="C118" s="736" t="s">
        <v>6</v>
      </c>
      <c r="D118" s="701"/>
      <c r="E118" s="701"/>
      <c r="F118" s="831">
        <f t="shared" si="3"/>
        <v>0</v>
      </c>
      <c r="G118" s="687">
        <v>678.92</v>
      </c>
      <c r="H118" s="831">
        <f t="shared" si="4"/>
        <v>0</v>
      </c>
      <c r="I118" s="701">
        <v>800</v>
      </c>
      <c r="J118" s="831">
        <f t="shared" si="5"/>
        <v>0</v>
      </c>
    </row>
    <row r="119" spans="1:10" s="443" customFormat="1" ht="50.1" customHeight="1">
      <c r="A119" s="693">
        <v>7.9</v>
      </c>
      <c r="B119" s="710" t="s">
        <v>119</v>
      </c>
      <c r="C119" s="736"/>
      <c r="D119" s="701"/>
      <c r="E119" s="701"/>
      <c r="F119" s="831">
        <f t="shared" si="3"/>
        <v>0</v>
      </c>
      <c r="G119" s="687"/>
      <c r="H119" s="831">
        <f t="shared" si="4"/>
        <v>0</v>
      </c>
      <c r="I119" s="701"/>
      <c r="J119" s="831">
        <f t="shared" si="5"/>
        <v>0</v>
      </c>
    </row>
    <row r="120" spans="1:10" s="443" customFormat="1">
      <c r="A120" s="735" t="s">
        <v>120</v>
      </c>
      <c r="B120" s="710" t="s">
        <v>121</v>
      </c>
      <c r="C120" s="736" t="s">
        <v>6</v>
      </c>
      <c r="D120" s="701"/>
      <c r="E120" s="701"/>
      <c r="F120" s="831">
        <f t="shared" si="3"/>
        <v>0</v>
      </c>
      <c r="G120" s="687">
        <v>585.20000000000005</v>
      </c>
      <c r="H120" s="831">
        <f t="shared" si="4"/>
        <v>0</v>
      </c>
      <c r="I120" s="701">
        <v>725</v>
      </c>
      <c r="J120" s="831">
        <f t="shared" si="5"/>
        <v>0</v>
      </c>
    </row>
    <row r="121" spans="1:10" s="443" customFormat="1">
      <c r="A121" s="735" t="s">
        <v>122</v>
      </c>
      <c r="B121" s="710" t="s">
        <v>123</v>
      </c>
      <c r="C121" s="736" t="s">
        <v>6</v>
      </c>
      <c r="D121" s="701"/>
      <c r="E121" s="701"/>
      <c r="F121" s="831">
        <f t="shared" si="3"/>
        <v>0</v>
      </c>
      <c r="G121" s="687">
        <v>944.02</v>
      </c>
      <c r="H121" s="831">
        <f t="shared" si="4"/>
        <v>0</v>
      </c>
      <c r="I121" s="701">
        <v>1150</v>
      </c>
      <c r="J121" s="831">
        <f t="shared" si="5"/>
        <v>0</v>
      </c>
    </row>
    <row r="122" spans="1:10" s="443" customFormat="1">
      <c r="A122" s="738" t="s">
        <v>124</v>
      </c>
      <c r="B122" s="698" t="s">
        <v>365</v>
      </c>
      <c r="C122" s="736"/>
      <c r="D122" s="701">
        <v>0</v>
      </c>
      <c r="E122" s="701"/>
      <c r="F122" s="831">
        <f t="shared" si="3"/>
        <v>0</v>
      </c>
      <c r="G122" s="687"/>
      <c r="H122" s="831">
        <f t="shared" si="4"/>
        <v>0</v>
      </c>
      <c r="I122" s="701"/>
      <c r="J122" s="831">
        <f t="shared" si="5"/>
        <v>0</v>
      </c>
    </row>
    <row r="123" spans="1:10" s="443" customFormat="1" ht="50.1" customHeight="1">
      <c r="A123" s="739" t="s">
        <v>125</v>
      </c>
      <c r="B123" s="710" t="s">
        <v>126</v>
      </c>
      <c r="C123" s="707" t="s">
        <v>127</v>
      </c>
      <c r="D123" s="837">
        <v>86.730000000000018</v>
      </c>
      <c r="E123" s="837">
        <v>83.830000000000013</v>
      </c>
      <c r="F123" s="831">
        <f t="shared" si="3"/>
        <v>2.9000000000000057</v>
      </c>
      <c r="G123" s="687">
        <v>945.18</v>
      </c>
      <c r="H123" s="831">
        <f t="shared" si="4"/>
        <v>2741.0220000000054</v>
      </c>
      <c r="I123" s="701">
        <v>1000</v>
      </c>
      <c r="J123" s="831">
        <f t="shared" si="5"/>
        <v>2900.0000000000055</v>
      </c>
    </row>
    <row r="124" spans="1:10" s="443" customFormat="1">
      <c r="A124" s="739"/>
      <c r="B124" s="710"/>
      <c r="C124" s="707"/>
      <c r="D124" s="701"/>
      <c r="E124" s="701"/>
      <c r="F124" s="831">
        <f t="shared" si="3"/>
        <v>0</v>
      </c>
      <c r="G124" s="687"/>
      <c r="H124" s="831">
        <f t="shared" si="4"/>
        <v>0</v>
      </c>
      <c r="I124" s="701"/>
      <c r="J124" s="831">
        <f t="shared" si="5"/>
        <v>0</v>
      </c>
    </row>
    <row r="125" spans="1:10" s="443" customFormat="1" ht="50.1" customHeight="1">
      <c r="A125" s="739" t="s">
        <v>128</v>
      </c>
      <c r="B125" s="710" t="s">
        <v>129</v>
      </c>
      <c r="C125" s="707" t="s">
        <v>130</v>
      </c>
      <c r="D125" s="701">
        <v>0</v>
      </c>
      <c r="E125" s="701"/>
      <c r="F125" s="831">
        <f t="shared" si="3"/>
        <v>0</v>
      </c>
      <c r="G125" s="687">
        <v>283.55</v>
      </c>
      <c r="H125" s="831">
        <f t="shared" si="4"/>
        <v>0</v>
      </c>
      <c r="I125" s="701">
        <v>300</v>
      </c>
      <c r="J125" s="831">
        <f t="shared" si="5"/>
        <v>0</v>
      </c>
    </row>
    <row r="126" spans="1:10" s="443" customFormat="1">
      <c r="A126" s="739"/>
      <c r="B126" s="710"/>
      <c r="C126" s="707"/>
      <c r="D126" s="701"/>
      <c r="E126" s="701"/>
      <c r="F126" s="831">
        <f t="shared" si="3"/>
        <v>0</v>
      </c>
      <c r="G126" s="687"/>
      <c r="H126" s="831">
        <f t="shared" si="4"/>
        <v>0</v>
      </c>
      <c r="I126" s="701"/>
      <c r="J126" s="831">
        <f t="shared" si="5"/>
        <v>0</v>
      </c>
    </row>
    <row r="127" spans="1:10" s="443" customFormat="1" ht="50.1" customHeight="1">
      <c r="A127" s="739" t="s">
        <v>131</v>
      </c>
      <c r="B127" s="710" t="s">
        <v>132</v>
      </c>
      <c r="C127" s="707" t="s">
        <v>133</v>
      </c>
      <c r="D127" s="837">
        <v>27.869999999999997</v>
      </c>
      <c r="E127" s="837">
        <v>7.92</v>
      </c>
      <c r="F127" s="831">
        <f t="shared" si="3"/>
        <v>19.949999999999996</v>
      </c>
      <c r="G127" s="687">
        <v>3308.13</v>
      </c>
      <c r="H127" s="831">
        <f t="shared" si="4"/>
        <v>65997.193499999994</v>
      </c>
      <c r="I127" s="701">
        <v>3500</v>
      </c>
      <c r="J127" s="831">
        <f t="shared" si="5"/>
        <v>69824.999999999985</v>
      </c>
    </row>
    <row r="128" spans="1:10" s="443" customFormat="1">
      <c r="A128" s="740"/>
      <c r="B128" s="710"/>
      <c r="C128" s="707"/>
      <c r="D128" s="701"/>
      <c r="E128" s="701"/>
      <c r="F128" s="831">
        <f t="shared" si="3"/>
        <v>0</v>
      </c>
      <c r="G128" s="687"/>
      <c r="H128" s="831">
        <f t="shared" si="4"/>
        <v>0</v>
      </c>
      <c r="I128" s="701"/>
      <c r="J128" s="831">
        <f t="shared" si="5"/>
        <v>0</v>
      </c>
    </row>
    <row r="129" spans="1:10" s="443" customFormat="1" ht="31.5">
      <c r="A129" s="739" t="s">
        <v>134</v>
      </c>
      <c r="B129" s="710" t="s">
        <v>135</v>
      </c>
      <c r="C129" s="707" t="s">
        <v>130</v>
      </c>
      <c r="D129" s="701">
        <v>0</v>
      </c>
      <c r="E129" s="701"/>
      <c r="F129" s="831">
        <f t="shared" si="3"/>
        <v>0</v>
      </c>
      <c r="G129" s="687">
        <v>94.52</v>
      </c>
      <c r="H129" s="831">
        <f t="shared" si="4"/>
        <v>0</v>
      </c>
      <c r="I129" s="701">
        <v>100</v>
      </c>
      <c r="J129" s="831">
        <f t="shared" si="5"/>
        <v>0</v>
      </c>
    </row>
    <row r="130" spans="1:10" s="443" customFormat="1">
      <c r="A130" s="739"/>
      <c r="B130" s="741"/>
      <c r="C130" s="707"/>
      <c r="D130" s="701"/>
      <c r="E130" s="701"/>
      <c r="F130" s="831">
        <f t="shared" si="3"/>
        <v>0</v>
      </c>
      <c r="G130" s="687"/>
      <c r="H130" s="831">
        <f t="shared" si="4"/>
        <v>0</v>
      </c>
      <c r="I130" s="701"/>
      <c r="J130" s="831">
        <f t="shared" si="5"/>
        <v>0</v>
      </c>
    </row>
    <row r="131" spans="1:10" s="443" customFormat="1" ht="50.1" customHeight="1">
      <c r="A131" s="739" t="s">
        <v>136</v>
      </c>
      <c r="B131" s="710" t="s">
        <v>137</v>
      </c>
      <c r="C131" s="707" t="s">
        <v>133</v>
      </c>
      <c r="D131" s="837">
        <v>15.45</v>
      </c>
      <c r="E131" s="837">
        <v>0</v>
      </c>
      <c r="F131" s="831">
        <f t="shared" si="3"/>
        <v>15.45</v>
      </c>
      <c r="G131" s="687">
        <v>2362.9499999999998</v>
      </c>
      <c r="H131" s="831">
        <f t="shared" si="4"/>
        <v>36507.577499999992</v>
      </c>
      <c r="I131" s="701">
        <v>2500</v>
      </c>
      <c r="J131" s="831">
        <f t="shared" si="5"/>
        <v>38625</v>
      </c>
    </row>
    <row r="132" spans="1:10">
      <c r="A132" s="705"/>
      <c r="B132" s="706"/>
      <c r="C132" s="699"/>
      <c r="D132" s="701"/>
      <c r="E132" s="699"/>
      <c r="F132" s="831"/>
      <c r="G132" s="687"/>
      <c r="H132" s="831"/>
      <c r="I132" s="701"/>
      <c r="J132" s="831"/>
    </row>
    <row r="133" spans="1:10" s="834" customFormat="1">
      <c r="A133" s="716"/>
      <c r="B133" s="713" t="s">
        <v>138</v>
      </c>
      <c r="C133" s="717"/>
      <c r="D133" s="832"/>
      <c r="E133" s="717"/>
      <c r="F133" s="717"/>
      <c r="G133" s="717"/>
      <c r="H133" s="833"/>
      <c r="I133" s="832"/>
      <c r="J133" s="833"/>
    </row>
    <row r="134" spans="1:10" s="834" customFormat="1">
      <c r="A134" s="742"/>
      <c r="B134" s="743" t="s">
        <v>139</v>
      </c>
      <c r="C134" s="744"/>
      <c r="D134" s="832"/>
      <c r="E134" s="744"/>
      <c r="F134" s="717"/>
      <c r="G134" s="744"/>
      <c r="H134" s="833"/>
      <c r="I134" s="832"/>
      <c r="J134" s="833"/>
    </row>
    <row r="135" spans="1:10" s="696" customFormat="1">
      <c r="A135" s="745"/>
      <c r="B135" s="695" t="s">
        <v>140</v>
      </c>
      <c r="C135" s="746"/>
      <c r="D135" s="837">
        <v>0</v>
      </c>
      <c r="E135" s="878" t="s">
        <v>893</v>
      </c>
      <c r="F135" s="746"/>
      <c r="G135" s="746"/>
      <c r="H135" s="838"/>
      <c r="I135" s="837"/>
      <c r="J135" s="838"/>
    </row>
    <row r="136" spans="1:10">
      <c r="A136" s="747">
        <v>8</v>
      </c>
      <c r="B136" s="748" t="s">
        <v>366</v>
      </c>
      <c r="C136" s="749"/>
      <c r="D136" s="701">
        <v>0</v>
      </c>
      <c r="E136" s="701">
        <v>0</v>
      </c>
      <c r="F136" s="831"/>
      <c r="G136" s="687"/>
      <c r="H136" s="831"/>
      <c r="I136" s="701"/>
      <c r="J136" s="831"/>
    </row>
    <row r="137" spans="1:10" ht="47.25">
      <c r="A137" s="750"/>
      <c r="B137" s="703" t="s">
        <v>141</v>
      </c>
      <c r="C137" s="749"/>
      <c r="D137" s="701"/>
      <c r="E137" s="701"/>
      <c r="F137" s="831">
        <f t="shared" si="3"/>
        <v>0</v>
      </c>
      <c r="G137" s="687"/>
      <c r="H137" s="831">
        <f t="shared" si="4"/>
        <v>0</v>
      </c>
      <c r="I137" s="701"/>
      <c r="J137" s="831">
        <f t="shared" si="5"/>
        <v>0</v>
      </c>
    </row>
    <row r="138" spans="1:10">
      <c r="A138" s="750"/>
      <c r="B138" s="703"/>
      <c r="C138" s="749"/>
      <c r="D138" s="701"/>
      <c r="E138" s="701"/>
      <c r="F138" s="831">
        <f t="shared" si="3"/>
        <v>0</v>
      </c>
      <c r="G138" s="687"/>
      <c r="H138" s="831">
        <f t="shared" si="4"/>
        <v>0</v>
      </c>
      <c r="I138" s="701"/>
      <c r="J138" s="831">
        <f t="shared" si="5"/>
        <v>0</v>
      </c>
    </row>
    <row r="139" spans="1:10">
      <c r="A139" s="751">
        <v>8.1</v>
      </c>
      <c r="B139" s="748" t="s">
        <v>142</v>
      </c>
      <c r="C139" s="749"/>
      <c r="D139" s="701">
        <v>0</v>
      </c>
      <c r="E139" s="701">
        <v>0</v>
      </c>
      <c r="F139" s="831">
        <f t="shared" si="3"/>
        <v>0</v>
      </c>
      <c r="G139" s="687"/>
      <c r="H139" s="831">
        <f t="shared" si="4"/>
        <v>0</v>
      </c>
      <c r="I139" s="701"/>
      <c r="J139" s="831">
        <f t="shared" si="5"/>
        <v>0</v>
      </c>
    </row>
    <row r="140" spans="1:10">
      <c r="A140" s="750"/>
      <c r="B140" s="703"/>
      <c r="C140" s="749"/>
      <c r="D140" s="701"/>
      <c r="E140" s="701"/>
      <c r="F140" s="831">
        <f t="shared" ref="F140:F203" si="6">D140-E140</f>
        <v>0</v>
      </c>
      <c r="G140" s="687"/>
      <c r="H140" s="831">
        <f t="shared" ref="H140:H203" si="7">F140*G140</f>
        <v>0</v>
      </c>
      <c r="I140" s="701"/>
      <c r="J140" s="831">
        <f t="shared" ref="J140:J203" si="8">F140*I140</f>
        <v>0</v>
      </c>
    </row>
    <row r="141" spans="1:10" ht="50.1" customHeight="1">
      <c r="A141" s="752" t="s">
        <v>143</v>
      </c>
      <c r="B141" s="753" t="s">
        <v>373</v>
      </c>
      <c r="C141" s="749" t="s">
        <v>127</v>
      </c>
      <c r="D141" s="837">
        <v>589.5200000000001</v>
      </c>
      <c r="E141" s="837">
        <v>560.74000000000024</v>
      </c>
      <c r="F141" s="831">
        <f t="shared" si="6"/>
        <v>28.779999999999859</v>
      </c>
      <c r="G141" s="687">
        <v>5838.32</v>
      </c>
      <c r="H141" s="831">
        <f t="shared" si="7"/>
        <v>168026.84959999917</v>
      </c>
      <c r="I141" s="701">
        <v>6400</v>
      </c>
      <c r="J141" s="831">
        <f t="shared" si="8"/>
        <v>184191.9999999991</v>
      </c>
    </row>
    <row r="142" spans="1:10">
      <c r="A142" s="754"/>
      <c r="B142" s="755" t="s">
        <v>144</v>
      </c>
      <c r="C142" s="749"/>
      <c r="D142" s="701">
        <v>0</v>
      </c>
      <c r="E142" s="701">
        <v>0</v>
      </c>
      <c r="F142" s="831">
        <f t="shared" si="6"/>
        <v>0</v>
      </c>
      <c r="G142" s="687"/>
      <c r="H142" s="831">
        <f t="shared" si="7"/>
        <v>0</v>
      </c>
      <c r="I142" s="701"/>
      <c r="J142" s="831">
        <f t="shared" si="8"/>
        <v>0</v>
      </c>
    </row>
    <row r="143" spans="1:10" ht="50.1" customHeight="1">
      <c r="A143" s="756" t="s">
        <v>145</v>
      </c>
      <c r="B143" s="703" t="s">
        <v>146</v>
      </c>
      <c r="C143" s="749" t="s">
        <v>127</v>
      </c>
      <c r="D143" s="837">
        <v>208.02999999999989</v>
      </c>
      <c r="E143" s="837">
        <v>112.82000000000004</v>
      </c>
      <c r="F143" s="831">
        <f t="shared" si="6"/>
        <v>95.209999999999852</v>
      </c>
      <c r="G143" s="687">
        <v>5607.3</v>
      </c>
      <c r="H143" s="831">
        <f t="shared" si="7"/>
        <v>533871.03299999924</v>
      </c>
      <c r="I143" s="701">
        <v>6200</v>
      </c>
      <c r="J143" s="831">
        <f t="shared" si="8"/>
        <v>590301.99999999907</v>
      </c>
    </row>
    <row r="144" spans="1:10">
      <c r="A144" s="750"/>
      <c r="B144" s="755" t="s">
        <v>147</v>
      </c>
      <c r="C144" s="749"/>
      <c r="D144" s="701"/>
      <c r="E144" s="701"/>
      <c r="F144" s="831"/>
      <c r="G144" s="687"/>
      <c r="H144" s="831">
        <f t="shared" si="7"/>
        <v>0</v>
      </c>
      <c r="I144" s="701"/>
      <c r="J144" s="831">
        <f t="shared" si="8"/>
        <v>0</v>
      </c>
    </row>
    <row r="145" spans="1:10" s="443" customFormat="1" ht="50.1" customHeight="1">
      <c r="A145" s="750"/>
      <c r="B145" s="753" t="s">
        <v>148</v>
      </c>
      <c r="C145" s="749" t="s">
        <v>127</v>
      </c>
      <c r="D145" s="701">
        <v>0</v>
      </c>
      <c r="E145" s="701"/>
      <c r="F145" s="831">
        <f t="shared" si="6"/>
        <v>0</v>
      </c>
      <c r="G145" s="687">
        <v>6930.56</v>
      </c>
      <c r="H145" s="831">
        <f t="shared" si="7"/>
        <v>0</v>
      </c>
      <c r="I145" s="701">
        <v>7600</v>
      </c>
      <c r="J145" s="831">
        <f t="shared" si="8"/>
        <v>0</v>
      </c>
    </row>
    <row r="146" spans="1:10" s="443" customFormat="1">
      <c r="A146" s="757">
        <v>8.1999999999999993</v>
      </c>
      <c r="B146" s="748" t="s">
        <v>149</v>
      </c>
      <c r="C146" s="749"/>
      <c r="D146" s="701">
        <v>0</v>
      </c>
      <c r="E146" s="701">
        <v>0</v>
      </c>
      <c r="F146" s="831"/>
      <c r="G146" s="687"/>
      <c r="H146" s="831">
        <f t="shared" si="7"/>
        <v>0</v>
      </c>
      <c r="I146" s="701"/>
      <c r="J146" s="831">
        <f t="shared" si="8"/>
        <v>0</v>
      </c>
    </row>
    <row r="147" spans="1:10" s="443" customFormat="1">
      <c r="A147" s="750"/>
      <c r="B147" s="703"/>
      <c r="C147" s="749"/>
      <c r="D147" s="701"/>
      <c r="E147" s="701"/>
      <c r="F147" s="831"/>
      <c r="G147" s="687"/>
      <c r="H147" s="831">
        <f t="shared" si="7"/>
        <v>0</v>
      </c>
      <c r="I147" s="701"/>
      <c r="J147" s="831">
        <f t="shared" si="8"/>
        <v>0</v>
      </c>
    </row>
    <row r="148" spans="1:10" ht="50.1" customHeight="1">
      <c r="A148" s="756" t="s">
        <v>150</v>
      </c>
      <c r="B148" s="753" t="s">
        <v>151</v>
      </c>
      <c r="C148" s="749" t="s">
        <v>130</v>
      </c>
      <c r="D148" s="837">
        <v>10446.430000000008</v>
      </c>
      <c r="E148" s="837">
        <v>10367.130000000003</v>
      </c>
      <c r="F148" s="831">
        <f t="shared" si="6"/>
        <v>79.300000000004729</v>
      </c>
      <c r="G148" s="687">
        <v>725.61</v>
      </c>
      <c r="H148" s="831">
        <f t="shared" si="7"/>
        <v>57540.873000003434</v>
      </c>
      <c r="I148" s="701">
        <v>790</v>
      </c>
      <c r="J148" s="831">
        <f t="shared" si="8"/>
        <v>62647.00000000374</v>
      </c>
    </row>
    <row r="149" spans="1:10">
      <c r="A149" s="750"/>
      <c r="B149" s="748" t="s">
        <v>152</v>
      </c>
      <c r="C149" s="749"/>
      <c r="D149" s="701">
        <v>0</v>
      </c>
      <c r="E149" s="701">
        <v>0</v>
      </c>
      <c r="F149" s="831"/>
      <c r="G149" s="687"/>
      <c r="H149" s="831">
        <f t="shared" si="7"/>
        <v>0</v>
      </c>
      <c r="I149" s="701"/>
      <c r="J149" s="831">
        <f t="shared" si="8"/>
        <v>0</v>
      </c>
    </row>
    <row r="150" spans="1:10" ht="50.1" customHeight="1">
      <c r="A150" s="756" t="s">
        <v>153</v>
      </c>
      <c r="B150" s="753" t="s">
        <v>154</v>
      </c>
      <c r="C150" s="749" t="s">
        <v>130</v>
      </c>
      <c r="D150" s="837">
        <v>89.14</v>
      </c>
      <c r="E150" s="837">
        <v>0</v>
      </c>
      <c r="F150" s="831">
        <f t="shared" si="6"/>
        <v>89.14</v>
      </c>
      <c r="G150" s="687">
        <v>707.1</v>
      </c>
      <c r="H150" s="831">
        <f t="shared" si="7"/>
        <v>63030.894</v>
      </c>
      <c r="I150" s="701">
        <v>780</v>
      </c>
      <c r="J150" s="831">
        <f t="shared" si="8"/>
        <v>69529.2</v>
      </c>
    </row>
    <row r="151" spans="1:10">
      <c r="A151" s="750"/>
      <c r="B151" s="753"/>
      <c r="C151" s="749"/>
      <c r="D151" s="701"/>
      <c r="E151" s="701"/>
      <c r="F151" s="831"/>
      <c r="G151" s="687"/>
      <c r="H151" s="831">
        <f t="shared" si="7"/>
        <v>0</v>
      </c>
      <c r="I151" s="701"/>
      <c r="J151" s="831">
        <f t="shared" si="8"/>
        <v>0</v>
      </c>
    </row>
    <row r="152" spans="1:10">
      <c r="A152" s="757">
        <v>8.3000000000000007</v>
      </c>
      <c r="B152" s="748" t="s">
        <v>870</v>
      </c>
      <c r="C152" s="749"/>
      <c r="D152" s="701"/>
      <c r="E152" s="701"/>
      <c r="F152" s="831"/>
      <c r="G152" s="687"/>
      <c r="H152" s="831">
        <f t="shared" si="7"/>
        <v>0</v>
      </c>
      <c r="I152" s="701">
        <v>0</v>
      </c>
      <c r="J152" s="831">
        <f t="shared" si="8"/>
        <v>0</v>
      </c>
    </row>
    <row r="153" spans="1:10">
      <c r="A153" s="750"/>
      <c r="B153" s="753"/>
      <c r="C153" s="749"/>
      <c r="D153" s="701"/>
      <c r="E153" s="701"/>
      <c r="F153" s="831"/>
      <c r="G153" s="687"/>
      <c r="H153" s="831">
        <f t="shared" si="7"/>
        <v>0</v>
      </c>
      <c r="I153" s="701">
        <v>0</v>
      </c>
      <c r="J153" s="831">
        <f t="shared" si="8"/>
        <v>0</v>
      </c>
    </row>
    <row r="154" spans="1:10" ht="50.1" customHeight="1">
      <c r="A154" s="756" t="s">
        <v>871</v>
      </c>
      <c r="B154" s="753" t="s">
        <v>872</v>
      </c>
      <c r="C154" s="749" t="s">
        <v>133</v>
      </c>
      <c r="D154" s="701"/>
      <c r="E154" s="701"/>
      <c r="F154" s="831">
        <f t="shared" si="6"/>
        <v>0</v>
      </c>
      <c r="G154" s="687">
        <v>4253.3100000000004</v>
      </c>
      <c r="H154" s="831">
        <f t="shared" si="7"/>
        <v>0</v>
      </c>
      <c r="I154" s="701">
        <v>4500</v>
      </c>
      <c r="J154" s="831">
        <f t="shared" si="8"/>
        <v>0</v>
      </c>
    </row>
    <row r="155" spans="1:10">
      <c r="A155" s="750"/>
      <c r="B155" s="753"/>
      <c r="C155" s="749"/>
      <c r="D155" s="701"/>
      <c r="E155" s="701"/>
      <c r="F155" s="831"/>
      <c r="G155" s="687"/>
      <c r="H155" s="831"/>
      <c r="I155" s="701"/>
      <c r="J155" s="831"/>
    </row>
    <row r="156" spans="1:10" s="834" customFormat="1">
      <c r="A156" s="716"/>
      <c r="B156" s="713" t="s">
        <v>155</v>
      </c>
      <c r="C156" s="717"/>
      <c r="D156" s="832"/>
      <c r="E156" s="717"/>
      <c r="F156" s="717"/>
      <c r="G156" s="717"/>
      <c r="H156" s="833"/>
      <c r="I156" s="832"/>
      <c r="J156" s="833"/>
    </row>
    <row r="157" spans="1:10">
      <c r="A157" s="693"/>
      <c r="B157" s="758"/>
      <c r="C157" s="759"/>
      <c r="D157" s="701"/>
      <c r="E157" s="759"/>
      <c r="F157" s="831"/>
      <c r="G157" s="687"/>
      <c r="H157" s="831"/>
      <c r="I157" s="701"/>
      <c r="J157" s="831"/>
    </row>
    <row r="158" spans="1:10">
      <c r="A158" s="747">
        <v>9</v>
      </c>
      <c r="B158" s="760" t="s">
        <v>156</v>
      </c>
      <c r="C158" s="761"/>
      <c r="D158" s="701">
        <v>0</v>
      </c>
      <c r="E158" s="701">
        <v>0</v>
      </c>
      <c r="F158" s="831"/>
      <c r="G158" s="687"/>
      <c r="H158" s="831">
        <f t="shared" si="7"/>
        <v>0</v>
      </c>
      <c r="I158" s="701"/>
      <c r="J158" s="831">
        <f t="shared" si="8"/>
        <v>0</v>
      </c>
    </row>
    <row r="159" spans="1:10" ht="50.1" customHeight="1">
      <c r="A159" s="702"/>
      <c r="B159" s="762" t="s">
        <v>157</v>
      </c>
      <c r="C159" s="761"/>
      <c r="D159" s="701"/>
      <c r="E159" s="701"/>
      <c r="F159" s="831"/>
      <c r="G159" s="687"/>
      <c r="H159" s="831">
        <f t="shared" si="7"/>
        <v>0</v>
      </c>
      <c r="I159" s="701"/>
      <c r="J159" s="831">
        <f t="shared" si="8"/>
        <v>0</v>
      </c>
    </row>
    <row r="160" spans="1:10">
      <c r="A160" s="702"/>
      <c r="B160" s="762"/>
      <c r="C160" s="761"/>
      <c r="D160" s="701"/>
      <c r="E160" s="701"/>
      <c r="F160" s="831"/>
      <c r="G160" s="687"/>
      <c r="H160" s="831">
        <f t="shared" si="7"/>
        <v>0</v>
      </c>
      <c r="I160" s="701"/>
      <c r="J160" s="831">
        <f t="shared" si="8"/>
        <v>0</v>
      </c>
    </row>
    <row r="161" spans="1:10">
      <c r="A161" s="763">
        <v>9.1</v>
      </c>
      <c r="B161" s="764" t="s">
        <v>158</v>
      </c>
      <c r="C161" s="765"/>
      <c r="D161" s="701">
        <v>0</v>
      </c>
      <c r="E161" s="701">
        <v>0</v>
      </c>
      <c r="F161" s="831"/>
      <c r="G161" s="687"/>
      <c r="H161" s="831">
        <f t="shared" si="7"/>
        <v>0</v>
      </c>
      <c r="I161" s="701"/>
      <c r="J161" s="831">
        <f t="shared" si="8"/>
        <v>0</v>
      </c>
    </row>
    <row r="162" spans="1:10">
      <c r="A162" s="766"/>
      <c r="B162" s="767"/>
      <c r="C162" s="765"/>
      <c r="D162" s="701"/>
      <c r="E162" s="701"/>
      <c r="F162" s="831"/>
      <c r="G162" s="687"/>
      <c r="H162" s="831">
        <f t="shared" si="7"/>
        <v>0</v>
      </c>
      <c r="I162" s="701"/>
      <c r="J162" s="831">
        <f t="shared" si="8"/>
        <v>0</v>
      </c>
    </row>
    <row r="163" spans="1:10" ht="50.1" customHeight="1">
      <c r="A163" s="768" t="s">
        <v>159</v>
      </c>
      <c r="B163" s="767" t="s">
        <v>160</v>
      </c>
      <c r="C163" s="719" t="s">
        <v>0</v>
      </c>
      <c r="D163" s="837">
        <v>27632.119999999944</v>
      </c>
      <c r="E163" s="837">
        <v>15684.310000000001</v>
      </c>
      <c r="F163" s="831">
        <f t="shared" si="6"/>
        <v>11947.809999999943</v>
      </c>
      <c r="G163" s="687">
        <v>203.51</v>
      </c>
      <c r="H163" s="831">
        <f t="shared" si="7"/>
        <v>2431498.8130999883</v>
      </c>
      <c r="I163" s="701">
        <v>225</v>
      </c>
      <c r="J163" s="831">
        <f t="shared" si="8"/>
        <v>2688257.2499999874</v>
      </c>
    </row>
    <row r="164" spans="1:10">
      <c r="A164" s="766"/>
      <c r="B164" s="767"/>
      <c r="C164" s="719"/>
      <c r="D164" s="701"/>
      <c r="E164" s="701"/>
      <c r="F164" s="831"/>
      <c r="G164" s="687"/>
      <c r="H164" s="831">
        <f t="shared" si="7"/>
        <v>0</v>
      </c>
      <c r="I164" s="701"/>
      <c r="J164" s="831">
        <f t="shared" si="8"/>
        <v>0</v>
      </c>
    </row>
    <row r="165" spans="1:10">
      <c r="A165" s="763">
        <v>9.1999999999999993</v>
      </c>
      <c r="B165" s="764" t="s">
        <v>161</v>
      </c>
      <c r="C165" s="765"/>
      <c r="D165" s="701">
        <v>0</v>
      </c>
      <c r="E165" s="701">
        <v>0</v>
      </c>
      <c r="F165" s="831"/>
      <c r="G165" s="687"/>
      <c r="H165" s="831">
        <f t="shared" si="7"/>
        <v>0</v>
      </c>
      <c r="I165" s="701"/>
      <c r="J165" s="831">
        <f t="shared" si="8"/>
        <v>0</v>
      </c>
    </row>
    <row r="166" spans="1:10">
      <c r="A166" s="766"/>
      <c r="B166" s="767"/>
      <c r="C166" s="769"/>
      <c r="D166" s="701"/>
      <c r="E166" s="701"/>
      <c r="F166" s="831"/>
      <c r="G166" s="687"/>
      <c r="H166" s="831">
        <f t="shared" si="7"/>
        <v>0</v>
      </c>
      <c r="I166" s="701"/>
      <c r="J166" s="831">
        <f t="shared" si="8"/>
        <v>0</v>
      </c>
    </row>
    <row r="167" spans="1:10" ht="50.1" customHeight="1">
      <c r="A167" s="768" t="s">
        <v>162</v>
      </c>
      <c r="B167" s="767" t="s">
        <v>163</v>
      </c>
      <c r="C167" s="719" t="s">
        <v>0</v>
      </c>
      <c r="D167" s="701">
        <v>0</v>
      </c>
      <c r="E167" s="701"/>
      <c r="F167" s="831">
        <f t="shared" si="6"/>
        <v>0</v>
      </c>
      <c r="G167" s="687">
        <v>227.08</v>
      </c>
      <c r="H167" s="831">
        <f t="shared" si="7"/>
        <v>0</v>
      </c>
      <c r="I167" s="701">
        <v>250</v>
      </c>
      <c r="J167" s="831">
        <f t="shared" si="8"/>
        <v>0</v>
      </c>
    </row>
    <row r="168" spans="1:10">
      <c r="A168" s="766"/>
      <c r="B168" s="767"/>
      <c r="C168" s="719"/>
      <c r="D168" s="701"/>
      <c r="E168" s="701"/>
      <c r="F168" s="831"/>
      <c r="G168" s="687"/>
      <c r="H168" s="831">
        <f t="shared" si="7"/>
        <v>0</v>
      </c>
      <c r="I168" s="701"/>
      <c r="J168" s="831">
        <f t="shared" si="8"/>
        <v>0</v>
      </c>
    </row>
    <row r="169" spans="1:10">
      <c r="A169" s="763">
        <v>9.3000000000000007</v>
      </c>
      <c r="B169" s="764" t="s">
        <v>164</v>
      </c>
      <c r="C169" s="765"/>
      <c r="D169" s="701">
        <v>0</v>
      </c>
      <c r="E169" s="701">
        <v>0</v>
      </c>
      <c r="F169" s="831"/>
      <c r="G169" s="687"/>
      <c r="H169" s="831">
        <f t="shared" si="7"/>
        <v>0</v>
      </c>
      <c r="I169" s="701"/>
      <c r="J169" s="831">
        <f t="shared" si="8"/>
        <v>0</v>
      </c>
    </row>
    <row r="170" spans="1:10">
      <c r="A170" s="766"/>
      <c r="B170" s="767"/>
      <c r="C170" s="765"/>
      <c r="D170" s="701"/>
      <c r="E170" s="701"/>
      <c r="F170" s="831"/>
      <c r="G170" s="687"/>
      <c r="H170" s="831">
        <f t="shared" si="7"/>
        <v>0</v>
      </c>
      <c r="I170" s="701"/>
      <c r="J170" s="831">
        <f t="shared" si="8"/>
        <v>0</v>
      </c>
    </row>
    <row r="171" spans="1:10" ht="50.1" customHeight="1">
      <c r="A171" s="768" t="s">
        <v>165</v>
      </c>
      <c r="B171" s="767" t="s">
        <v>166</v>
      </c>
      <c r="C171" s="719" t="s">
        <v>0</v>
      </c>
      <c r="D171" s="837">
        <v>3857.3</v>
      </c>
      <c r="E171" s="701">
        <v>0</v>
      </c>
      <c r="F171" s="831">
        <f t="shared" si="6"/>
        <v>3857.3</v>
      </c>
      <c r="G171" s="687">
        <v>310.22000000000003</v>
      </c>
      <c r="H171" s="831">
        <f t="shared" si="7"/>
        <v>1196611.6060000001</v>
      </c>
      <c r="I171" s="701">
        <v>340</v>
      </c>
      <c r="J171" s="831">
        <f t="shared" si="8"/>
        <v>1311482</v>
      </c>
    </row>
    <row r="172" spans="1:10">
      <c r="A172" s="702"/>
      <c r="B172" s="767"/>
      <c r="C172" s="761"/>
      <c r="D172" s="701"/>
      <c r="E172" s="701"/>
      <c r="F172" s="831"/>
      <c r="G172" s="687"/>
      <c r="H172" s="831">
        <f t="shared" si="7"/>
        <v>0</v>
      </c>
      <c r="I172" s="701"/>
      <c r="J172" s="831">
        <f t="shared" si="8"/>
        <v>0</v>
      </c>
    </row>
    <row r="173" spans="1:10">
      <c r="A173" s="750">
        <v>9.4</v>
      </c>
      <c r="B173" s="760" t="s">
        <v>167</v>
      </c>
      <c r="C173" s="761"/>
      <c r="D173" s="701">
        <v>0</v>
      </c>
      <c r="E173" s="701">
        <v>0</v>
      </c>
      <c r="F173" s="831"/>
      <c r="G173" s="687"/>
      <c r="H173" s="831">
        <f t="shared" si="7"/>
        <v>0</v>
      </c>
      <c r="I173" s="701"/>
      <c r="J173" s="831">
        <f t="shared" si="8"/>
        <v>0</v>
      </c>
    </row>
    <row r="174" spans="1:10">
      <c r="A174" s="702"/>
      <c r="B174" s="762"/>
      <c r="C174" s="761"/>
      <c r="D174" s="701"/>
      <c r="E174" s="701"/>
      <c r="F174" s="831"/>
      <c r="G174" s="687"/>
      <c r="H174" s="831">
        <f t="shared" si="7"/>
        <v>0</v>
      </c>
      <c r="I174" s="701"/>
      <c r="J174" s="831">
        <f t="shared" si="8"/>
        <v>0</v>
      </c>
    </row>
    <row r="175" spans="1:10" ht="50.1" customHeight="1">
      <c r="A175" s="770" t="s">
        <v>168</v>
      </c>
      <c r="B175" s="762" t="s">
        <v>169</v>
      </c>
      <c r="C175" s="761" t="s">
        <v>130</v>
      </c>
      <c r="D175" s="837">
        <v>1037.1499999999996</v>
      </c>
      <c r="E175" s="837">
        <v>534.16</v>
      </c>
      <c r="F175" s="831">
        <f t="shared" si="6"/>
        <v>502.98999999999967</v>
      </c>
      <c r="G175" s="687">
        <v>102.89</v>
      </c>
      <c r="H175" s="831">
        <f t="shared" si="7"/>
        <v>51752.641099999964</v>
      </c>
      <c r="I175" s="701">
        <v>115</v>
      </c>
      <c r="J175" s="831">
        <f t="shared" si="8"/>
        <v>57843.849999999962</v>
      </c>
    </row>
    <row r="176" spans="1:10">
      <c r="A176" s="702"/>
      <c r="B176" s="762"/>
      <c r="C176" s="761"/>
      <c r="D176" s="701"/>
      <c r="E176" s="701"/>
      <c r="F176" s="831"/>
      <c r="G176" s="687"/>
      <c r="H176" s="831">
        <f t="shared" si="7"/>
        <v>0</v>
      </c>
      <c r="I176" s="701"/>
      <c r="J176" s="831">
        <f t="shared" si="8"/>
        <v>0</v>
      </c>
    </row>
    <row r="177" spans="1:10">
      <c r="A177" s="750">
        <v>9.5</v>
      </c>
      <c r="B177" s="760" t="s">
        <v>170</v>
      </c>
      <c r="C177" s="761"/>
      <c r="D177" s="701">
        <v>0</v>
      </c>
      <c r="E177" s="701">
        <v>0</v>
      </c>
      <c r="F177" s="831"/>
      <c r="G177" s="687"/>
      <c r="H177" s="831">
        <f t="shared" si="7"/>
        <v>0</v>
      </c>
      <c r="I177" s="701"/>
      <c r="J177" s="831">
        <f t="shared" si="8"/>
        <v>0</v>
      </c>
    </row>
    <row r="178" spans="1:10">
      <c r="A178" s="702"/>
      <c r="B178" s="762"/>
      <c r="C178" s="761"/>
      <c r="D178" s="701"/>
      <c r="E178" s="701"/>
      <c r="F178" s="831"/>
      <c r="G178" s="687"/>
      <c r="H178" s="831">
        <f t="shared" si="7"/>
        <v>0</v>
      </c>
      <c r="I178" s="701"/>
      <c r="J178" s="831">
        <f t="shared" si="8"/>
        <v>0</v>
      </c>
    </row>
    <row r="179" spans="1:10" ht="50.1" customHeight="1">
      <c r="A179" s="770" t="s">
        <v>171</v>
      </c>
      <c r="B179" s="762" t="s">
        <v>172</v>
      </c>
      <c r="C179" s="761" t="s">
        <v>173</v>
      </c>
      <c r="D179" s="837">
        <v>1838.3700000000001</v>
      </c>
      <c r="E179" s="701">
        <v>0</v>
      </c>
      <c r="F179" s="831">
        <f t="shared" si="6"/>
        <v>1838.3700000000001</v>
      </c>
      <c r="G179" s="687">
        <v>36.9</v>
      </c>
      <c r="H179" s="831">
        <f t="shared" si="7"/>
        <v>67835.853000000003</v>
      </c>
      <c r="I179" s="701">
        <v>40</v>
      </c>
      <c r="J179" s="831">
        <f t="shared" si="8"/>
        <v>73534.8</v>
      </c>
    </row>
    <row r="180" spans="1:10">
      <c r="A180" s="702"/>
      <c r="B180" s="762"/>
      <c r="C180" s="761"/>
      <c r="D180" s="701"/>
      <c r="E180" s="701"/>
      <c r="F180" s="831"/>
      <c r="G180" s="687"/>
      <c r="H180" s="831">
        <f t="shared" si="7"/>
        <v>0</v>
      </c>
      <c r="I180" s="701"/>
      <c r="J180" s="831">
        <f t="shared" si="8"/>
        <v>0</v>
      </c>
    </row>
    <row r="181" spans="1:10">
      <c r="A181" s="771">
        <v>9.6</v>
      </c>
      <c r="B181" s="760" t="s">
        <v>174</v>
      </c>
      <c r="C181" s="761"/>
      <c r="D181" s="701">
        <v>0</v>
      </c>
      <c r="E181" s="701">
        <v>0</v>
      </c>
      <c r="F181" s="831"/>
      <c r="G181" s="687"/>
      <c r="H181" s="831">
        <f t="shared" si="7"/>
        <v>0</v>
      </c>
      <c r="I181" s="701"/>
      <c r="J181" s="831">
        <f t="shared" si="8"/>
        <v>0</v>
      </c>
    </row>
    <row r="182" spans="1:10">
      <c r="A182" s="771"/>
      <c r="B182" s="762"/>
      <c r="C182" s="761"/>
      <c r="D182" s="701">
        <v>0</v>
      </c>
      <c r="E182" s="701"/>
      <c r="F182" s="831"/>
      <c r="G182" s="687"/>
      <c r="H182" s="831">
        <f t="shared" si="7"/>
        <v>0</v>
      </c>
      <c r="I182" s="701"/>
      <c r="J182" s="831">
        <f t="shared" si="8"/>
        <v>0</v>
      </c>
    </row>
    <row r="183" spans="1:10" ht="50.1" customHeight="1">
      <c r="A183" s="772" t="s">
        <v>175</v>
      </c>
      <c r="B183" s="762" t="s">
        <v>176</v>
      </c>
      <c r="C183" s="761" t="s">
        <v>130</v>
      </c>
      <c r="D183" s="837">
        <v>3857.2999999999997</v>
      </c>
      <c r="E183" s="701">
        <v>0</v>
      </c>
      <c r="F183" s="831">
        <f t="shared" si="6"/>
        <v>3857.2999999999997</v>
      </c>
      <c r="G183" s="687">
        <v>320.89999999999998</v>
      </c>
      <c r="H183" s="831">
        <f t="shared" si="7"/>
        <v>1237807.5699999998</v>
      </c>
      <c r="I183" s="701">
        <v>400</v>
      </c>
      <c r="J183" s="831">
        <f t="shared" si="8"/>
        <v>1542920</v>
      </c>
    </row>
    <row r="184" spans="1:10">
      <c r="A184" s="771"/>
      <c r="B184" s="762"/>
      <c r="C184" s="761"/>
      <c r="D184" s="701"/>
      <c r="E184" s="701"/>
      <c r="F184" s="831"/>
      <c r="G184" s="687"/>
      <c r="H184" s="831">
        <f t="shared" si="7"/>
        <v>0</v>
      </c>
      <c r="I184" s="701"/>
      <c r="J184" s="831">
        <f t="shared" si="8"/>
        <v>0</v>
      </c>
    </row>
    <row r="185" spans="1:10">
      <c r="A185" s="773">
        <v>9.6999999999999993</v>
      </c>
      <c r="B185" s="774" t="s">
        <v>177</v>
      </c>
      <c r="C185" s="775"/>
      <c r="D185" s="701">
        <v>0</v>
      </c>
      <c r="E185" s="701">
        <v>0</v>
      </c>
      <c r="F185" s="831"/>
      <c r="G185" s="687"/>
      <c r="H185" s="831">
        <f t="shared" si="7"/>
        <v>0</v>
      </c>
      <c r="I185" s="701"/>
      <c r="J185" s="831">
        <f t="shared" si="8"/>
        <v>0</v>
      </c>
    </row>
    <row r="186" spans="1:10">
      <c r="A186" s="773"/>
      <c r="B186" s="776"/>
      <c r="C186" s="775"/>
      <c r="D186" s="701"/>
      <c r="E186" s="701"/>
      <c r="F186" s="831"/>
      <c r="G186" s="687"/>
      <c r="H186" s="831">
        <f t="shared" si="7"/>
        <v>0</v>
      </c>
      <c r="I186" s="701"/>
      <c r="J186" s="831">
        <f t="shared" si="8"/>
        <v>0</v>
      </c>
    </row>
    <row r="187" spans="1:10" ht="50.1" customHeight="1">
      <c r="A187" s="777" t="s">
        <v>178</v>
      </c>
      <c r="B187" s="776" t="s">
        <v>179</v>
      </c>
      <c r="C187" s="775" t="s">
        <v>130</v>
      </c>
      <c r="D187" s="837">
        <v>16467.100000000024</v>
      </c>
      <c r="E187" s="837">
        <v>4151.9599999999991</v>
      </c>
      <c r="F187" s="831">
        <f t="shared" si="6"/>
        <v>12315.140000000025</v>
      </c>
      <c r="G187" s="687">
        <v>176.09</v>
      </c>
      <c r="H187" s="831">
        <f t="shared" si="7"/>
        <v>2168573.0026000044</v>
      </c>
      <c r="I187" s="701">
        <v>200</v>
      </c>
      <c r="J187" s="831">
        <f t="shared" si="8"/>
        <v>2463028.0000000051</v>
      </c>
    </row>
    <row r="188" spans="1:10">
      <c r="A188" s="771"/>
      <c r="B188" s="762"/>
      <c r="C188" s="761"/>
      <c r="D188" s="701"/>
      <c r="E188" s="701"/>
      <c r="F188" s="831"/>
      <c r="G188" s="687"/>
      <c r="H188" s="831">
        <f t="shared" si="7"/>
        <v>0</v>
      </c>
      <c r="I188" s="701"/>
      <c r="J188" s="831">
        <f t="shared" si="8"/>
        <v>0</v>
      </c>
    </row>
    <row r="189" spans="1:10" s="443" customFormat="1" ht="63">
      <c r="A189" s="773">
        <v>9.8000000000000007</v>
      </c>
      <c r="B189" s="776" t="s">
        <v>180</v>
      </c>
      <c r="C189" s="775" t="s">
        <v>130</v>
      </c>
      <c r="D189" s="701">
        <v>0</v>
      </c>
      <c r="E189" s="701"/>
      <c r="F189" s="831">
        <f t="shared" si="6"/>
        <v>0</v>
      </c>
      <c r="G189" s="687">
        <v>168.62</v>
      </c>
      <c r="H189" s="831">
        <f t="shared" si="7"/>
        <v>0</v>
      </c>
      <c r="I189" s="701">
        <v>180</v>
      </c>
      <c r="J189" s="831">
        <f t="shared" si="8"/>
        <v>0</v>
      </c>
    </row>
    <row r="190" spans="1:10">
      <c r="A190" s="771"/>
      <c r="B190" s="762"/>
      <c r="C190" s="761"/>
      <c r="D190" s="701"/>
      <c r="E190" s="761"/>
      <c r="F190" s="831"/>
      <c r="G190" s="687"/>
      <c r="H190" s="831"/>
      <c r="I190" s="701"/>
      <c r="J190" s="831"/>
    </row>
    <row r="191" spans="1:10" s="834" customFormat="1">
      <c r="A191" s="716"/>
      <c r="B191" s="713" t="s">
        <v>181</v>
      </c>
      <c r="C191" s="717"/>
      <c r="D191" s="832"/>
      <c r="E191" s="717"/>
      <c r="F191" s="717"/>
      <c r="G191" s="717"/>
      <c r="H191" s="833"/>
      <c r="I191" s="832"/>
      <c r="J191" s="833"/>
    </row>
    <row r="192" spans="1:10">
      <c r="A192" s="693"/>
      <c r="B192" s="758"/>
      <c r="C192" s="759"/>
      <c r="D192" s="701"/>
      <c r="E192" s="759"/>
      <c r="F192" s="831"/>
      <c r="G192" s="687"/>
      <c r="H192" s="831"/>
      <c r="I192" s="701"/>
      <c r="J192" s="831"/>
    </row>
    <row r="193" spans="1:10">
      <c r="A193" s="747">
        <v>10</v>
      </c>
      <c r="B193" s="774" t="s">
        <v>182</v>
      </c>
      <c r="C193" s="775"/>
      <c r="D193" s="701">
        <v>0</v>
      </c>
      <c r="E193" s="701">
        <v>0</v>
      </c>
      <c r="F193" s="831">
        <f t="shared" si="6"/>
        <v>0</v>
      </c>
      <c r="G193" s="687"/>
      <c r="H193" s="831">
        <f t="shared" si="7"/>
        <v>0</v>
      </c>
      <c r="I193" s="701"/>
      <c r="J193" s="831">
        <f t="shared" si="8"/>
        <v>0</v>
      </c>
    </row>
    <row r="194" spans="1:10" ht="31.5">
      <c r="A194" s="766"/>
      <c r="B194" s="778" t="s">
        <v>183</v>
      </c>
      <c r="C194" s="775"/>
      <c r="D194" s="701"/>
      <c r="E194" s="701"/>
      <c r="F194" s="831">
        <f t="shared" si="6"/>
        <v>0</v>
      </c>
      <c r="G194" s="687"/>
      <c r="H194" s="831">
        <f t="shared" si="7"/>
        <v>0</v>
      </c>
      <c r="I194" s="701"/>
      <c r="J194" s="831">
        <f t="shared" si="8"/>
        <v>0</v>
      </c>
    </row>
    <row r="195" spans="1:10" ht="50.1" customHeight="1">
      <c r="A195" s="766"/>
      <c r="B195" s="778" t="s">
        <v>367</v>
      </c>
      <c r="C195" s="775"/>
      <c r="D195" s="701"/>
      <c r="E195" s="701"/>
      <c r="F195" s="831">
        <f t="shared" si="6"/>
        <v>0</v>
      </c>
      <c r="G195" s="687"/>
      <c r="H195" s="831">
        <f t="shared" si="7"/>
        <v>0</v>
      </c>
      <c r="I195" s="701"/>
      <c r="J195" s="831">
        <f t="shared" si="8"/>
        <v>0</v>
      </c>
    </row>
    <row r="196" spans="1:10" ht="31.5">
      <c r="A196" s="766"/>
      <c r="B196" s="778" t="s">
        <v>184</v>
      </c>
      <c r="C196" s="775"/>
      <c r="D196" s="701"/>
      <c r="E196" s="701"/>
      <c r="F196" s="831">
        <f t="shared" si="6"/>
        <v>0</v>
      </c>
      <c r="G196" s="687"/>
      <c r="H196" s="831">
        <f t="shared" si="7"/>
        <v>0</v>
      </c>
      <c r="I196" s="701"/>
      <c r="J196" s="831">
        <f t="shared" si="8"/>
        <v>0</v>
      </c>
    </row>
    <row r="197" spans="1:10">
      <c r="A197" s="766"/>
      <c r="B197" s="778"/>
      <c r="C197" s="775"/>
      <c r="D197" s="701"/>
      <c r="E197" s="701"/>
      <c r="F197" s="831">
        <f t="shared" si="6"/>
        <v>0</v>
      </c>
      <c r="G197" s="687"/>
      <c r="H197" s="831">
        <f t="shared" si="7"/>
        <v>0</v>
      </c>
      <c r="I197" s="701"/>
      <c r="J197" s="831">
        <f t="shared" si="8"/>
        <v>0</v>
      </c>
    </row>
    <row r="198" spans="1:10">
      <c r="A198" s="766" t="s">
        <v>185</v>
      </c>
      <c r="B198" s="774" t="s">
        <v>186</v>
      </c>
      <c r="C198" s="775"/>
      <c r="D198" s="701">
        <v>0</v>
      </c>
      <c r="E198" s="701">
        <v>0</v>
      </c>
      <c r="F198" s="831">
        <f t="shared" si="6"/>
        <v>0</v>
      </c>
      <c r="G198" s="687"/>
      <c r="H198" s="831">
        <f t="shared" si="7"/>
        <v>0</v>
      </c>
      <c r="I198" s="701"/>
      <c r="J198" s="831">
        <f t="shared" si="8"/>
        <v>0</v>
      </c>
    </row>
    <row r="199" spans="1:10" ht="50.1" customHeight="1">
      <c r="A199" s="766"/>
      <c r="B199" s="776" t="s">
        <v>187</v>
      </c>
      <c r="C199" s="775"/>
      <c r="D199" s="701"/>
      <c r="E199" s="701"/>
      <c r="F199" s="831">
        <f t="shared" si="6"/>
        <v>0</v>
      </c>
      <c r="G199" s="687"/>
      <c r="H199" s="831">
        <f t="shared" si="7"/>
        <v>0</v>
      </c>
      <c r="I199" s="701"/>
      <c r="J199" s="831">
        <f t="shared" si="8"/>
        <v>0</v>
      </c>
    </row>
    <row r="200" spans="1:10">
      <c r="A200" s="768" t="s">
        <v>188</v>
      </c>
      <c r="B200" s="776" t="s">
        <v>189</v>
      </c>
      <c r="C200" s="775" t="s">
        <v>130</v>
      </c>
      <c r="D200" s="701">
        <v>0</v>
      </c>
      <c r="E200" s="701">
        <v>0</v>
      </c>
      <c r="F200" s="831">
        <f t="shared" si="6"/>
        <v>0</v>
      </c>
      <c r="G200" s="687">
        <v>3225.35</v>
      </c>
      <c r="H200" s="831">
        <f t="shared" si="7"/>
        <v>0</v>
      </c>
      <c r="I200" s="701">
        <v>3600</v>
      </c>
      <c r="J200" s="831">
        <f t="shared" si="8"/>
        <v>0</v>
      </c>
    </row>
    <row r="201" spans="1:10" ht="47.25">
      <c r="A201" s="768" t="s">
        <v>190</v>
      </c>
      <c r="B201" s="776" t="s">
        <v>191</v>
      </c>
      <c r="C201" s="775" t="s">
        <v>0</v>
      </c>
      <c r="D201" s="701">
        <v>0</v>
      </c>
      <c r="E201" s="701">
        <v>0</v>
      </c>
      <c r="F201" s="831">
        <f t="shared" si="6"/>
        <v>0</v>
      </c>
      <c r="G201" s="687">
        <v>1229.3</v>
      </c>
      <c r="H201" s="831">
        <f t="shared" si="7"/>
        <v>0</v>
      </c>
      <c r="I201" s="701">
        <v>1350</v>
      </c>
      <c r="J201" s="831">
        <f t="shared" si="8"/>
        <v>0</v>
      </c>
    </row>
    <row r="202" spans="1:10" ht="50.1" customHeight="1">
      <c r="A202" s="768" t="s">
        <v>192</v>
      </c>
      <c r="B202" s="776" t="s">
        <v>193</v>
      </c>
      <c r="C202" s="775" t="s">
        <v>0</v>
      </c>
      <c r="D202" s="837">
        <v>1277.2399999999989</v>
      </c>
      <c r="E202" s="701">
        <v>0</v>
      </c>
      <c r="F202" s="831">
        <f t="shared" si="6"/>
        <v>1277.2399999999989</v>
      </c>
      <c r="G202" s="687">
        <v>1325.68</v>
      </c>
      <c r="H202" s="831">
        <f t="shared" si="7"/>
        <v>1693211.5231999985</v>
      </c>
      <c r="I202" s="701">
        <v>1450</v>
      </c>
      <c r="J202" s="831">
        <f t="shared" si="8"/>
        <v>1851997.9999999984</v>
      </c>
    </row>
    <row r="203" spans="1:10">
      <c r="A203" s="766"/>
      <c r="B203" s="776"/>
      <c r="C203" s="775"/>
      <c r="D203" s="701"/>
      <c r="E203" s="701"/>
      <c r="F203" s="831">
        <f t="shared" si="6"/>
        <v>0</v>
      </c>
      <c r="G203" s="687"/>
      <c r="H203" s="831">
        <f t="shared" si="7"/>
        <v>0</v>
      </c>
      <c r="I203" s="701"/>
      <c r="J203" s="831">
        <f t="shared" si="8"/>
        <v>0</v>
      </c>
    </row>
    <row r="204" spans="1:10">
      <c r="A204" s="766" t="s">
        <v>194</v>
      </c>
      <c r="B204" s="774" t="s">
        <v>195</v>
      </c>
      <c r="C204" s="775"/>
      <c r="D204" s="701">
        <v>0</v>
      </c>
      <c r="E204" s="701">
        <v>0</v>
      </c>
      <c r="F204" s="831">
        <f t="shared" ref="F204:F267" si="9">D204-E204</f>
        <v>0</v>
      </c>
      <c r="G204" s="687"/>
      <c r="H204" s="831">
        <f t="shared" ref="H204:H267" si="10">F204*G204</f>
        <v>0</v>
      </c>
      <c r="I204" s="701"/>
      <c r="J204" s="831">
        <f t="shared" ref="J204:J267" si="11">F204*I204</f>
        <v>0</v>
      </c>
    </row>
    <row r="205" spans="1:10" ht="50.1" customHeight="1">
      <c r="A205" s="768" t="s">
        <v>196</v>
      </c>
      <c r="B205" s="776" t="s">
        <v>685</v>
      </c>
      <c r="C205" s="775"/>
      <c r="D205" s="701">
        <v>0</v>
      </c>
      <c r="E205" s="701">
        <v>0</v>
      </c>
      <c r="F205" s="831">
        <f t="shared" si="9"/>
        <v>0</v>
      </c>
      <c r="G205" s="687"/>
      <c r="H205" s="831">
        <f t="shared" si="10"/>
        <v>0</v>
      </c>
      <c r="I205" s="701"/>
      <c r="J205" s="831">
        <f t="shared" si="11"/>
        <v>0</v>
      </c>
    </row>
    <row r="206" spans="1:10" ht="31.5">
      <c r="A206" s="768" t="s">
        <v>197</v>
      </c>
      <c r="B206" s="776" t="s">
        <v>368</v>
      </c>
      <c r="C206" s="775" t="s">
        <v>0</v>
      </c>
      <c r="D206" s="837">
        <v>212.03000000000014</v>
      </c>
      <c r="E206" s="837">
        <v>84.88</v>
      </c>
      <c r="F206" s="831">
        <f t="shared" si="9"/>
        <v>127.15000000000015</v>
      </c>
      <c r="G206" s="687">
        <v>4718.9399999999996</v>
      </c>
      <c r="H206" s="831">
        <f t="shared" si="10"/>
        <v>600013.2210000006</v>
      </c>
      <c r="I206" s="701">
        <v>5250</v>
      </c>
      <c r="J206" s="831">
        <f t="shared" si="11"/>
        <v>667537.50000000081</v>
      </c>
    </row>
    <row r="207" spans="1:10" s="443" customFormat="1" ht="31.5">
      <c r="A207" s="768" t="s">
        <v>198</v>
      </c>
      <c r="B207" s="776" t="s">
        <v>686</v>
      </c>
      <c r="C207" s="775" t="s">
        <v>0</v>
      </c>
      <c r="D207" s="701">
        <v>0</v>
      </c>
      <c r="E207" s="701"/>
      <c r="F207" s="831">
        <f t="shared" si="9"/>
        <v>0</v>
      </c>
      <c r="G207" s="687">
        <v>3874.82</v>
      </c>
      <c r="H207" s="831">
        <f t="shared" si="10"/>
        <v>0</v>
      </c>
      <c r="I207" s="701">
        <v>4300</v>
      </c>
      <c r="J207" s="831">
        <f t="shared" si="11"/>
        <v>0</v>
      </c>
    </row>
    <row r="208" spans="1:10">
      <c r="A208" s="768"/>
      <c r="B208" s="776"/>
      <c r="C208" s="775"/>
      <c r="D208" s="701"/>
      <c r="E208" s="701"/>
      <c r="F208" s="831">
        <f t="shared" si="9"/>
        <v>0</v>
      </c>
      <c r="G208" s="687"/>
      <c r="H208" s="831">
        <f t="shared" si="10"/>
        <v>0</v>
      </c>
      <c r="I208" s="701"/>
      <c r="J208" s="831">
        <f t="shared" si="11"/>
        <v>0</v>
      </c>
    </row>
    <row r="209" spans="1:13">
      <c r="A209" s="766" t="s">
        <v>199</v>
      </c>
      <c r="B209" s="774" t="s">
        <v>200</v>
      </c>
      <c r="C209" s="775"/>
      <c r="D209" s="701">
        <v>0</v>
      </c>
      <c r="E209" s="701">
        <v>0</v>
      </c>
      <c r="F209" s="831">
        <f t="shared" si="9"/>
        <v>0</v>
      </c>
      <c r="G209" s="687"/>
      <c r="H209" s="831">
        <f t="shared" si="10"/>
        <v>0</v>
      </c>
      <c r="I209" s="701"/>
      <c r="J209" s="831">
        <f t="shared" si="11"/>
        <v>0</v>
      </c>
    </row>
    <row r="210" spans="1:13" ht="50.1" customHeight="1">
      <c r="A210" s="768" t="s">
        <v>201</v>
      </c>
      <c r="B210" s="767" t="s">
        <v>202</v>
      </c>
      <c r="C210" s="775"/>
      <c r="D210" s="701">
        <v>0</v>
      </c>
      <c r="E210" s="701"/>
      <c r="F210" s="831">
        <f t="shared" si="9"/>
        <v>0</v>
      </c>
      <c r="G210" s="687"/>
      <c r="H210" s="831">
        <f t="shared" si="10"/>
        <v>0</v>
      </c>
      <c r="I210" s="701"/>
      <c r="J210" s="831">
        <f t="shared" si="11"/>
        <v>0</v>
      </c>
    </row>
    <row r="211" spans="1:13" ht="31.5">
      <c r="A211" s="768" t="s">
        <v>203</v>
      </c>
      <c r="B211" s="767" t="s">
        <v>296</v>
      </c>
      <c r="C211" s="775" t="s">
        <v>130</v>
      </c>
      <c r="D211" s="837">
        <v>14326.219999999998</v>
      </c>
      <c r="E211" s="837">
        <v>7452.7800000000007</v>
      </c>
      <c r="F211" s="831">
        <f t="shared" si="9"/>
        <v>6873.4399999999969</v>
      </c>
      <c r="G211" s="687">
        <v>1614.91</v>
      </c>
      <c r="H211" s="831">
        <f t="shared" si="10"/>
        <v>11099986.990399996</v>
      </c>
      <c r="I211" s="701">
        <v>1930</v>
      </c>
      <c r="J211" s="831">
        <f t="shared" si="11"/>
        <v>13265739.199999994</v>
      </c>
    </row>
    <row r="212" spans="1:13" ht="47.25">
      <c r="A212" s="768" t="s">
        <v>204</v>
      </c>
      <c r="B212" s="776" t="s">
        <v>374</v>
      </c>
      <c r="C212" s="775" t="s">
        <v>130</v>
      </c>
      <c r="D212" s="837">
        <v>5246.1799999999994</v>
      </c>
      <c r="E212" s="837">
        <v>3472.41</v>
      </c>
      <c r="F212" s="831">
        <f t="shared" si="9"/>
        <v>1773.7699999999995</v>
      </c>
      <c r="G212" s="687">
        <v>1197.44</v>
      </c>
      <c r="H212" s="831">
        <f t="shared" si="10"/>
        <v>2123983.1487999996</v>
      </c>
      <c r="I212" s="701">
        <v>1400</v>
      </c>
      <c r="J212" s="831">
        <f t="shared" si="11"/>
        <v>2483277.9999999995</v>
      </c>
      <c r="K212" s="509" t="e">
        <f>#REF!+'[150]ABS BOYS HOSTEL'!F213</f>
        <v>#REF!</v>
      </c>
      <c r="L212" s="492">
        <v>18873.16</v>
      </c>
      <c r="M212" s="509" t="e">
        <f>L212-K212</f>
        <v>#REF!</v>
      </c>
    </row>
    <row r="213" spans="1:13" ht="31.5">
      <c r="A213" s="768" t="s">
        <v>205</v>
      </c>
      <c r="B213" s="776" t="s">
        <v>297</v>
      </c>
      <c r="C213" s="775" t="s">
        <v>130</v>
      </c>
      <c r="D213" s="701">
        <v>0</v>
      </c>
      <c r="E213" s="701">
        <v>0</v>
      </c>
      <c r="F213" s="831">
        <f t="shared" si="9"/>
        <v>0</v>
      </c>
      <c r="G213" s="687">
        <v>1473.61</v>
      </c>
      <c r="H213" s="831">
        <f t="shared" si="10"/>
        <v>0</v>
      </c>
      <c r="I213" s="701">
        <v>1730</v>
      </c>
      <c r="J213" s="831">
        <f t="shared" si="11"/>
        <v>0</v>
      </c>
    </row>
    <row r="214" spans="1:13" ht="31.5">
      <c r="A214" s="779" t="s">
        <v>206</v>
      </c>
      <c r="B214" s="780" t="s">
        <v>207</v>
      </c>
      <c r="C214" s="781" t="s">
        <v>130</v>
      </c>
      <c r="D214" s="837">
        <v>589.0100000000001</v>
      </c>
      <c r="E214" s="837">
        <v>325.83</v>
      </c>
      <c r="F214" s="831">
        <f t="shared" si="9"/>
        <v>263.18000000000012</v>
      </c>
      <c r="G214" s="687">
        <v>1836.63</v>
      </c>
      <c r="H214" s="831">
        <f t="shared" si="10"/>
        <v>483364.28340000025</v>
      </c>
      <c r="I214" s="701">
        <v>2150</v>
      </c>
      <c r="J214" s="831">
        <f t="shared" si="11"/>
        <v>565837.00000000023</v>
      </c>
    </row>
    <row r="215" spans="1:13" ht="50.1" customHeight="1">
      <c r="A215" s="779" t="s">
        <v>375</v>
      </c>
      <c r="B215" s="782" t="s">
        <v>687</v>
      </c>
      <c r="C215" s="781" t="s">
        <v>130</v>
      </c>
      <c r="D215" s="701"/>
      <c r="E215" s="701"/>
      <c r="F215" s="831">
        <f t="shared" si="9"/>
        <v>0</v>
      </c>
      <c r="G215" s="687">
        <v>1034.1600000000001</v>
      </c>
      <c r="H215" s="831">
        <f t="shared" si="10"/>
        <v>0</v>
      </c>
      <c r="I215" s="701">
        <v>1200</v>
      </c>
      <c r="J215" s="831">
        <f t="shared" si="11"/>
        <v>0</v>
      </c>
    </row>
    <row r="216" spans="1:13" s="443" customFormat="1" ht="50.1" customHeight="1">
      <c r="A216" s="766" t="s">
        <v>208</v>
      </c>
      <c r="B216" s="762" t="s">
        <v>688</v>
      </c>
      <c r="C216" s="775"/>
      <c r="D216" s="701"/>
      <c r="E216" s="701"/>
      <c r="F216" s="831">
        <f t="shared" si="9"/>
        <v>0</v>
      </c>
      <c r="G216" s="687"/>
      <c r="H216" s="831">
        <f t="shared" si="10"/>
        <v>0</v>
      </c>
      <c r="I216" s="701"/>
      <c r="J216" s="831">
        <f t="shared" si="11"/>
        <v>0</v>
      </c>
    </row>
    <row r="217" spans="1:13" s="443" customFormat="1">
      <c r="A217" s="768" t="s">
        <v>209</v>
      </c>
      <c r="B217" s="767" t="s">
        <v>298</v>
      </c>
      <c r="C217" s="775" t="s">
        <v>0</v>
      </c>
      <c r="D217" s="701"/>
      <c r="E217" s="701"/>
      <c r="F217" s="831">
        <f t="shared" si="9"/>
        <v>0</v>
      </c>
      <c r="G217" s="687">
        <v>736.31</v>
      </c>
      <c r="H217" s="831">
        <f t="shared" si="10"/>
        <v>0</v>
      </c>
      <c r="I217" s="701">
        <v>900</v>
      </c>
      <c r="J217" s="831">
        <f t="shared" si="11"/>
        <v>0</v>
      </c>
    </row>
    <row r="218" spans="1:13" s="443" customFormat="1">
      <c r="A218" s="768" t="s">
        <v>210</v>
      </c>
      <c r="B218" s="767" t="s">
        <v>299</v>
      </c>
      <c r="C218" s="775" t="s">
        <v>0</v>
      </c>
      <c r="D218" s="701"/>
      <c r="E218" s="701"/>
      <c r="F218" s="831">
        <f t="shared" si="9"/>
        <v>0</v>
      </c>
      <c r="G218" s="687">
        <v>670.38</v>
      </c>
      <c r="H218" s="831">
        <f t="shared" si="10"/>
        <v>0</v>
      </c>
      <c r="I218" s="701">
        <v>800</v>
      </c>
      <c r="J218" s="831">
        <f t="shared" si="11"/>
        <v>0</v>
      </c>
    </row>
    <row r="219" spans="1:13" s="443" customFormat="1">
      <c r="A219" s="768"/>
      <c r="B219" s="774" t="s">
        <v>211</v>
      </c>
      <c r="C219" s="775"/>
      <c r="D219" s="701"/>
      <c r="E219" s="701"/>
      <c r="F219" s="831">
        <f t="shared" si="9"/>
        <v>0</v>
      </c>
      <c r="G219" s="687"/>
      <c r="H219" s="831">
        <f t="shared" si="10"/>
        <v>0</v>
      </c>
      <c r="I219" s="701"/>
      <c r="J219" s="831">
        <f t="shared" si="11"/>
        <v>0</v>
      </c>
    </row>
    <row r="220" spans="1:13" s="443" customFormat="1" ht="50.1" customHeight="1">
      <c r="A220" s="768" t="s">
        <v>212</v>
      </c>
      <c r="B220" s="776" t="s">
        <v>689</v>
      </c>
      <c r="C220" s="775"/>
      <c r="D220" s="701"/>
      <c r="E220" s="701"/>
      <c r="F220" s="831">
        <f t="shared" si="9"/>
        <v>0</v>
      </c>
      <c r="G220" s="687"/>
      <c r="H220" s="831">
        <f t="shared" si="10"/>
        <v>0</v>
      </c>
      <c r="I220" s="701"/>
      <c r="J220" s="831">
        <f t="shared" si="11"/>
        <v>0</v>
      </c>
    </row>
    <row r="221" spans="1:13" ht="50.1" customHeight="1">
      <c r="A221" s="768" t="s">
        <v>213</v>
      </c>
      <c r="B221" s="776" t="s">
        <v>300</v>
      </c>
      <c r="C221" s="775" t="s">
        <v>0</v>
      </c>
      <c r="D221" s="701"/>
      <c r="E221" s="701"/>
      <c r="F221" s="831">
        <f t="shared" si="9"/>
        <v>0</v>
      </c>
      <c r="G221" s="687">
        <v>5021.1899999999996</v>
      </c>
      <c r="H221" s="831">
        <f t="shared" si="10"/>
        <v>0</v>
      </c>
      <c r="I221" s="701">
        <v>5500</v>
      </c>
      <c r="J221" s="831">
        <f t="shared" si="11"/>
        <v>0</v>
      </c>
    </row>
    <row r="222" spans="1:13">
      <c r="A222" s="766"/>
      <c r="B222" s="774" t="s">
        <v>214</v>
      </c>
      <c r="C222" s="775"/>
      <c r="D222" s="701">
        <v>0</v>
      </c>
      <c r="E222" s="701">
        <v>0</v>
      </c>
      <c r="F222" s="831">
        <f t="shared" si="9"/>
        <v>0</v>
      </c>
      <c r="G222" s="687"/>
      <c r="H222" s="831">
        <f t="shared" si="10"/>
        <v>0</v>
      </c>
      <c r="I222" s="701"/>
      <c r="J222" s="831">
        <f t="shared" si="11"/>
        <v>0</v>
      </c>
    </row>
    <row r="223" spans="1:13" ht="50.1" customHeight="1">
      <c r="A223" s="768" t="s">
        <v>215</v>
      </c>
      <c r="B223" s="767" t="s">
        <v>376</v>
      </c>
      <c r="C223" s="775" t="s">
        <v>0</v>
      </c>
      <c r="D223" s="837">
        <v>173.35</v>
      </c>
      <c r="E223" s="701">
        <v>0</v>
      </c>
      <c r="F223" s="831">
        <f t="shared" si="9"/>
        <v>173.35</v>
      </c>
      <c r="G223" s="687">
        <v>2829.58</v>
      </c>
      <c r="H223" s="831">
        <f t="shared" si="10"/>
        <v>490507.69299999997</v>
      </c>
      <c r="I223" s="701">
        <v>3500</v>
      </c>
      <c r="J223" s="831">
        <f t="shared" si="11"/>
        <v>606725</v>
      </c>
    </row>
    <row r="224" spans="1:13">
      <c r="A224" s="766" t="s">
        <v>216</v>
      </c>
      <c r="B224" s="774" t="s">
        <v>217</v>
      </c>
      <c r="C224" s="775"/>
      <c r="D224" s="701">
        <v>0</v>
      </c>
      <c r="E224" s="701">
        <v>0</v>
      </c>
      <c r="F224" s="831">
        <f t="shared" si="9"/>
        <v>0</v>
      </c>
      <c r="G224" s="687"/>
      <c r="H224" s="831">
        <f t="shared" si="10"/>
        <v>0</v>
      </c>
      <c r="I224" s="701"/>
      <c r="J224" s="831">
        <f t="shared" si="11"/>
        <v>0</v>
      </c>
    </row>
    <row r="225" spans="1:10" ht="50.1" customHeight="1">
      <c r="A225" s="783" t="s">
        <v>218</v>
      </c>
      <c r="B225" s="784" t="s">
        <v>293</v>
      </c>
      <c r="C225" s="785" t="s">
        <v>130</v>
      </c>
      <c r="D225" s="837">
        <v>401.90000000000009</v>
      </c>
      <c r="E225" s="701">
        <v>0</v>
      </c>
      <c r="F225" s="831">
        <f t="shared" si="9"/>
        <v>401.90000000000009</v>
      </c>
      <c r="G225" s="687">
        <v>566.95000000000005</v>
      </c>
      <c r="H225" s="831">
        <f t="shared" si="10"/>
        <v>227857.20500000007</v>
      </c>
      <c r="I225" s="701">
        <v>625</v>
      </c>
      <c r="J225" s="831">
        <f t="shared" si="11"/>
        <v>251187.50000000006</v>
      </c>
    </row>
    <row r="226" spans="1:10">
      <c r="A226" s="768"/>
      <c r="B226" s="776"/>
      <c r="C226" s="775"/>
      <c r="D226" s="701"/>
      <c r="E226" s="701"/>
      <c r="F226" s="831">
        <f t="shared" si="9"/>
        <v>0</v>
      </c>
      <c r="G226" s="687"/>
      <c r="H226" s="831">
        <f t="shared" si="10"/>
        <v>0</v>
      </c>
      <c r="I226" s="701"/>
      <c r="J226" s="831">
        <f t="shared" si="11"/>
        <v>0</v>
      </c>
    </row>
    <row r="227" spans="1:10" ht="50.1" customHeight="1">
      <c r="A227" s="768" t="s">
        <v>219</v>
      </c>
      <c r="B227" s="776" t="s">
        <v>220</v>
      </c>
      <c r="C227" s="775" t="s">
        <v>1</v>
      </c>
      <c r="D227" s="837">
        <v>18.34</v>
      </c>
      <c r="E227" s="701">
        <v>0</v>
      </c>
      <c r="F227" s="831">
        <f t="shared" si="9"/>
        <v>18.34</v>
      </c>
      <c r="G227" s="687">
        <v>10866.4</v>
      </c>
      <c r="H227" s="831">
        <f t="shared" si="10"/>
        <v>199289.77599999998</v>
      </c>
      <c r="I227" s="701">
        <v>12000</v>
      </c>
      <c r="J227" s="831">
        <f t="shared" si="11"/>
        <v>220080</v>
      </c>
    </row>
    <row r="228" spans="1:10">
      <c r="A228" s="766"/>
      <c r="B228" s="776"/>
      <c r="C228" s="775"/>
      <c r="D228" s="701"/>
      <c r="E228" s="701"/>
      <c r="F228" s="831">
        <f t="shared" si="9"/>
        <v>0</v>
      </c>
      <c r="G228" s="687"/>
      <c r="H228" s="831">
        <f t="shared" si="10"/>
        <v>0</v>
      </c>
      <c r="I228" s="701"/>
      <c r="J228" s="831">
        <f t="shared" si="11"/>
        <v>0</v>
      </c>
    </row>
    <row r="229" spans="1:10">
      <c r="A229" s="766" t="s">
        <v>221</v>
      </c>
      <c r="B229" s="774" t="s">
        <v>222</v>
      </c>
      <c r="C229" s="775"/>
      <c r="D229" s="701"/>
      <c r="E229" s="701"/>
      <c r="F229" s="831">
        <f t="shared" si="9"/>
        <v>0</v>
      </c>
      <c r="G229" s="687"/>
      <c r="H229" s="831">
        <f t="shared" si="10"/>
        <v>0</v>
      </c>
      <c r="I229" s="701"/>
      <c r="J229" s="831">
        <f t="shared" si="11"/>
        <v>0</v>
      </c>
    </row>
    <row r="230" spans="1:10">
      <c r="A230" s="768" t="s">
        <v>223</v>
      </c>
      <c r="B230" s="776" t="s">
        <v>690</v>
      </c>
      <c r="C230" s="775"/>
      <c r="D230" s="701"/>
      <c r="E230" s="701"/>
      <c r="F230" s="831">
        <f t="shared" si="9"/>
        <v>0</v>
      </c>
      <c r="G230" s="687"/>
      <c r="H230" s="831">
        <f t="shared" si="10"/>
        <v>0</v>
      </c>
      <c r="I230" s="701"/>
      <c r="J230" s="831">
        <f t="shared" si="11"/>
        <v>0</v>
      </c>
    </row>
    <row r="231" spans="1:10">
      <c r="A231" s="766"/>
      <c r="B231" s="776"/>
      <c r="C231" s="775"/>
      <c r="D231" s="701"/>
      <c r="E231" s="701"/>
      <c r="F231" s="831">
        <f t="shared" si="9"/>
        <v>0</v>
      </c>
      <c r="G231" s="687"/>
      <c r="H231" s="831">
        <f t="shared" si="10"/>
        <v>0</v>
      </c>
      <c r="I231" s="701"/>
      <c r="J231" s="831">
        <f t="shared" si="11"/>
        <v>0</v>
      </c>
    </row>
    <row r="232" spans="1:10">
      <c r="A232" s="766" t="s">
        <v>224</v>
      </c>
      <c r="B232" s="774" t="s">
        <v>225</v>
      </c>
      <c r="C232" s="775"/>
      <c r="D232" s="701">
        <v>0</v>
      </c>
      <c r="E232" s="701">
        <v>0</v>
      </c>
      <c r="F232" s="831">
        <f t="shared" si="9"/>
        <v>0</v>
      </c>
      <c r="G232" s="687"/>
      <c r="H232" s="831">
        <f t="shared" si="10"/>
        <v>0</v>
      </c>
      <c r="I232" s="701"/>
      <c r="J232" s="831">
        <f t="shared" si="11"/>
        <v>0</v>
      </c>
    </row>
    <row r="233" spans="1:10" ht="50.1" customHeight="1">
      <c r="A233" s="768" t="s">
        <v>226</v>
      </c>
      <c r="B233" s="786" t="s">
        <v>227</v>
      </c>
      <c r="C233" s="775" t="s">
        <v>130</v>
      </c>
      <c r="D233" s="837">
        <v>931.65000000000043</v>
      </c>
      <c r="E233" s="837">
        <v>566.99999999999989</v>
      </c>
      <c r="F233" s="831">
        <f t="shared" si="9"/>
        <v>364.65000000000055</v>
      </c>
      <c r="G233" s="687">
        <v>7637.75</v>
      </c>
      <c r="H233" s="831">
        <f t="shared" si="10"/>
        <v>2785105.5375000043</v>
      </c>
      <c r="I233" s="701">
        <v>9000</v>
      </c>
      <c r="J233" s="831">
        <f t="shared" si="11"/>
        <v>3281850.0000000051</v>
      </c>
    </row>
    <row r="234" spans="1:10">
      <c r="A234" s="766"/>
      <c r="B234" s="776"/>
      <c r="C234" s="775"/>
      <c r="D234" s="701"/>
      <c r="E234" s="701"/>
      <c r="F234" s="831">
        <f t="shared" si="9"/>
        <v>0</v>
      </c>
      <c r="G234" s="687"/>
      <c r="H234" s="831">
        <f t="shared" si="10"/>
        <v>0</v>
      </c>
      <c r="I234" s="701"/>
      <c r="J234" s="831">
        <f t="shared" si="11"/>
        <v>0</v>
      </c>
    </row>
    <row r="235" spans="1:10">
      <c r="A235" s="766" t="s">
        <v>228</v>
      </c>
      <c r="B235" s="787" t="s">
        <v>229</v>
      </c>
      <c r="C235" s="775"/>
      <c r="D235" s="701"/>
      <c r="E235" s="701"/>
      <c r="F235" s="831">
        <f t="shared" si="9"/>
        <v>0</v>
      </c>
      <c r="G235" s="687"/>
      <c r="H235" s="831">
        <f t="shared" si="10"/>
        <v>0</v>
      </c>
      <c r="I235" s="701"/>
      <c r="J235" s="831">
        <f t="shared" si="11"/>
        <v>0</v>
      </c>
    </row>
    <row r="236" spans="1:10" ht="50.1" customHeight="1">
      <c r="A236" s="768" t="s">
        <v>230</v>
      </c>
      <c r="B236" s="776" t="s">
        <v>231</v>
      </c>
      <c r="C236" s="775"/>
      <c r="D236" s="701"/>
      <c r="E236" s="701"/>
      <c r="F236" s="831">
        <f t="shared" si="9"/>
        <v>0</v>
      </c>
      <c r="G236" s="687"/>
      <c r="H236" s="831">
        <f t="shared" si="10"/>
        <v>0</v>
      </c>
      <c r="I236" s="701"/>
      <c r="J236" s="831">
        <f t="shared" si="11"/>
        <v>0</v>
      </c>
    </row>
    <row r="237" spans="1:10" ht="31.5">
      <c r="A237" s="768" t="s">
        <v>232</v>
      </c>
      <c r="B237" s="776" t="s">
        <v>233</v>
      </c>
      <c r="C237" s="775" t="s">
        <v>6</v>
      </c>
      <c r="D237" s="701">
        <v>0</v>
      </c>
      <c r="E237" s="701"/>
      <c r="F237" s="831">
        <f t="shared" si="9"/>
        <v>0</v>
      </c>
      <c r="G237" s="687">
        <v>8631.11</v>
      </c>
      <c r="H237" s="831">
        <f t="shared" si="10"/>
        <v>0</v>
      </c>
      <c r="I237" s="701">
        <v>9500</v>
      </c>
      <c r="J237" s="831">
        <f t="shared" si="11"/>
        <v>0</v>
      </c>
    </row>
    <row r="238" spans="1:10">
      <c r="A238" s="771"/>
      <c r="B238" s="762"/>
      <c r="C238" s="761"/>
      <c r="D238" s="701"/>
      <c r="E238" s="701"/>
      <c r="F238" s="831"/>
      <c r="G238" s="687"/>
      <c r="H238" s="831"/>
      <c r="I238" s="701"/>
      <c r="J238" s="831"/>
    </row>
    <row r="239" spans="1:10" s="834" customFormat="1">
      <c r="A239" s="716"/>
      <c r="B239" s="713" t="s">
        <v>234</v>
      </c>
      <c r="C239" s="717"/>
      <c r="D239" s="832"/>
      <c r="E239" s="717"/>
      <c r="F239" s="717"/>
      <c r="G239" s="717"/>
      <c r="H239" s="833"/>
      <c r="I239" s="832"/>
      <c r="J239" s="833"/>
    </row>
    <row r="240" spans="1:10">
      <c r="A240" s="788"/>
      <c r="B240" s="762"/>
      <c r="C240" s="789"/>
      <c r="D240" s="701"/>
      <c r="E240" s="789"/>
      <c r="F240" s="831"/>
      <c r="G240" s="687"/>
      <c r="H240" s="831"/>
      <c r="I240" s="701"/>
      <c r="J240" s="831"/>
    </row>
    <row r="241" spans="1:10">
      <c r="A241" s="747">
        <v>11</v>
      </c>
      <c r="B241" s="758" t="s">
        <v>295</v>
      </c>
      <c r="C241" s="790"/>
      <c r="D241" s="701">
        <v>0</v>
      </c>
      <c r="E241" s="701">
        <v>0</v>
      </c>
      <c r="F241" s="831">
        <f t="shared" si="9"/>
        <v>0</v>
      </c>
      <c r="G241" s="687"/>
      <c r="H241" s="831">
        <f t="shared" si="10"/>
        <v>0</v>
      </c>
      <c r="I241" s="701"/>
      <c r="J241" s="831">
        <f t="shared" si="11"/>
        <v>0</v>
      </c>
    </row>
    <row r="242" spans="1:10" ht="31.5">
      <c r="A242" s="702"/>
      <c r="B242" s="703" t="s">
        <v>31</v>
      </c>
      <c r="C242" s="704"/>
      <c r="D242" s="701"/>
      <c r="E242" s="701"/>
      <c r="F242" s="831">
        <f t="shared" si="9"/>
        <v>0</v>
      </c>
      <c r="G242" s="687"/>
      <c r="H242" s="831">
        <f t="shared" si="10"/>
        <v>0</v>
      </c>
      <c r="I242" s="701"/>
      <c r="J242" s="831">
        <f t="shared" si="11"/>
        <v>0</v>
      </c>
    </row>
    <row r="243" spans="1:10">
      <c r="A243" s="773">
        <v>11.1</v>
      </c>
      <c r="B243" s="755" t="s">
        <v>235</v>
      </c>
      <c r="C243" s="790"/>
      <c r="D243" s="701">
        <v>0</v>
      </c>
      <c r="E243" s="701">
        <v>0</v>
      </c>
      <c r="F243" s="831">
        <f t="shared" si="9"/>
        <v>0</v>
      </c>
      <c r="G243" s="687"/>
      <c r="H243" s="831">
        <f t="shared" si="10"/>
        <v>0</v>
      </c>
      <c r="I243" s="701"/>
      <c r="J243" s="831">
        <f t="shared" si="11"/>
        <v>0</v>
      </c>
    </row>
    <row r="244" spans="1:10">
      <c r="A244" s="773"/>
      <c r="B244" s="767"/>
      <c r="C244" s="790"/>
      <c r="D244" s="701"/>
      <c r="E244" s="701"/>
      <c r="F244" s="831">
        <f t="shared" si="9"/>
        <v>0</v>
      </c>
      <c r="G244" s="687"/>
      <c r="H244" s="831">
        <f t="shared" si="10"/>
        <v>0</v>
      </c>
      <c r="I244" s="701"/>
      <c r="J244" s="831">
        <f t="shared" si="11"/>
        <v>0</v>
      </c>
    </row>
    <row r="245" spans="1:10" ht="50.1" customHeight="1">
      <c r="A245" s="777" t="s">
        <v>237</v>
      </c>
      <c r="B245" s="767" t="s">
        <v>236</v>
      </c>
      <c r="C245" s="790"/>
      <c r="D245" s="701">
        <v>0</v>
      </c>
      <c r="E245" s="701">
        <v>0</v>
      </c>
      <c r="F245" s="831">
        <f t="shared" si="9"/>
        <v>0</v>
      </c>
      <c r="G245" s="687"/>
      <c r="H245" s="831">
        <f t="shared" si="10"/>
        <v>0</v>
      </c>
      <c r="I245" s="701"/>
      <c r="J245" s="831">
        <f t="shared" si="11"/>
        <v>0</v>
      </c>
    </row>
    <row r="246" spans="1:10" ht="50.1" customHeight="1">
      <c r="A246" s="773"/>
      <c r="B246" s="767" t="s">
        <v>238</v>
      </c>
      <c r="C246" s="790" t="s">
        <v>0</v>
      </c>
      <c r="D246" s="837">
        <v>2451.81</v>
      </c>
      <c r="E246" s="837">
        <v>1670.360000000001</v>
      </c>
      <c r="F246" s="831">
        <f t="shared" si="9"/>
        <v>781.44999999999891</v>
      </c>
      <c r="G246" s="687">
        <v>523.08000000000004</v>
      </c>
      <c r="H246" s="831">
        <f t="shared" si="10"/>
        <v>408760.86599999946</v>
      </c>
      <c r="I246" s="701">
        <v>550</v>
      </c>
      <c r="J246" s="831">
        <f t="shared" si="11"/>
        <v>429797.49999999942</v>
      </c>
    </row>
    <row r="247" spans="1:10">
      <c r="A247" s="791"/>
      <c r="B247" s="792"/>
      <c r="C247" s="790"/>
      <c r="D247" s="701"/>
      <c r="E247" s="701"/>
      <c r="F247" s="831">
        <f t="shared" si="9"/>
        <v>0</v>
      </c>
      <c r="G247" s="687"/>
      <c r="H247" s="831">
        <f t="shared" si="10"/>
        <v>0</v>
      </c>
      <c r="I247" s="701"/>
      <c r="J247" s="831">
        <f t="shared" si="11"/>
        <v>0</v>
      </c>
    </row>
    <row r="248" spans="1:10">
      <c r="A248" s="791">
        <v>11.2</v>
      </c>
      <c r="B248" s="758" t="s">
        <v>239</v>
      </c>
      <c r="C248" s="793"/>
      <c r="D248" s="701">
        <v>0</v>
      </c>
      <c r="E248" s="701">
        <v>0</v>
      </c>
      <c r="F248" s="831">
        <f t="shared" si="9"/>
        <v>0</v>
      </c>
      <c r="G248" s="687"/>
      <c r="H248" s="831">
        <f t="shared" si="10"/>
        <v>0</v>
      </c>
      <c r="I248" s="701"/>
      <c r="J248" s="831">
        <f t="shared" si="11"/>
        <v>0</v>
      </c>
    </row>
    <row r="249" spans="1:10">
      <c r="A249" s="794"/>
      <c r="B249" s="795"/>
      <c r="C249" s="793"/>
      <c r="D249" s="701"/>
      <c r="E249" s="701"/>
      <c r="F249" s="831">
        <f t="shared" si="9"/>
        <v>0</v>
      </c>
      <c r="G249" s="687"/>
      <c r="H249" s="831">
        <f t="shared" si="10"/>
        <v>0</v>
      </c>
      <c r="I249" s="701"/>
      <c r="J249" s="831">
        <f t="shared" si="11"/>
        <v>0</v>
      </c>
    </row>
    <row r="250" spans="1:10" ht="50.1" customHeight="1">
      <c r="A250" s="794"/>
      <c r="B250" s="795" t="s">
        <v>240</v>
      </c>
      <c r="C250" s="793"/>
      <c r="D250" s="701"/>
      <c r="E250" s="701"/>
      <c r="F250" s="831">
        <f t="shared" si="9"/>
        <v>0</v>
      </c>
      <c r="G250" s="687"/>
      <c r="H250" s="831">
        <f t="shared" si="10"/>
        <v>0</v>
      </c>
      <c r="I250" s="701"/>
      <c r="J250" s="831">
        <f t="shared" si="11"/>
        <v>0</v>
      </c>
    </row>
    <row r="251" spans="1:10" ht="50.1" customHeight="1">
      <c r="A251" s="794"/>
      <c r="B251" s="729" t="s">
        <v>241</v>
      </c>
      <c r="C251" s="793"/>
      <c r="D251" s="701"/>
      <c r="E251" s="701"/>
      <c r="F251" s="831">
        <f t="shared" si="9"/>
        <v>0</v>
      </c>
      <c r="G251" s="687"/>
      <c r="H251" s="831">
        <f t="shared" si="10"/>
        <v>0</v>
      </c>
      <c r="I251" s="701"/>
      <c r="J251" s="831">
        <f t="shared" si="11"/>
        <v>0</v>
      </c>
    </row>
    <row r="252" spans="1:10" ht="31.5">
      <c r="A252" s="796" t="s">
        <v>242</v>
      </c>
      <c r="B252" s="795" t="s">
        <v>243</v>
      </c>
      <c r="C252" s="793" t="s">
        <v>0</v>
      </c>
      <c r="D252" s="701">
        <v>0</v>
      </c>
      <c r="E252" s="701">
        <v>0</v>
      </c>
      <c r="F252" s="831">
        <f t="shared" si="9"/>
        <v>0</v>
      </c>
      <c r="G252" s="687">
        <v>814.14</v>
      </c>
      <c r="H252" s="831">
        <f t="shared" si="10"/>
        <v>0</v>
      </c>
      <c r="I252" s="701">
        <v>880</v>
      </c>
      <c r="J252" s="831">
        <f t="shared" si="11"/>
        <v>0</v>
      </c>
    </row>
    <row r="253" spans="1:10">
      <c r="A253" s="794"/>
      <c r="B253" s="795"/>
      <c r="C253" s="793"/>
      <c r="D253" s="701"/>
      <c r="E253" s="701"/>
      <c r="F253" s="831">
        <f t="shared" si="9"/>
        <v>0</v>
      </c>
      <c r="G253" s="687"/>
      <c r="H253" s="831">
        <f t="shared" si="10"/>
        <v>0</v>
      </c>
      <c r="I253" s="701"/>
      <c r="J253" s="831">
        <f t="shared" si="11"/>
        <v>0</v>
      </c>
    </row>
    <row r="254" spans="1:10" s="443" customFormat="1" ht="31.5">
      <c r="A254" s="796" t="s">
        <v>244</v>
      </c>
      <c r="B254" s="795" t="s">
        <v>245</v>
      </c>
      <c r="C254" s="793" t="s">
        <v>133</v>
      </c>
      <c r="D254" s="701">
        <v>0</v>
      </c>
      <c r="E254" s="701">
        <v>0</v>
      </c>
      <c r="F254" s="831">
        <f t="shared" si="9"/>
        <v>0</v>
      </c>
      <c r="G254" s="687">
        <v>8034.03</v>
      </c>
      <c r="H254" s="831">
        <f t="shared" si="10"/>
        <v>0</v>
      </c>
      <c r="I254" s="701">
        <v>8500</v>
      </c>
      <c r="J254" s="831">
        <f t="shared" si="11"/>
        <v>0</v>
      </c>
    </row>
    <row r="255" spans="1:10" s="443" customFormat="1">
      <c r="A255" s="794"/>
      <c r="B255" s="795"/>
      <c r="C255" s="793"/>
      <c r="D255" s="701"/>
      <c r="E255" s="701"/>
      <c r="F255" s="831">
        <f t="shared" si="9"/>
        <v>0</v>
      </c>
      <c r="G255" s="687"/>
      <c r="H255" s="831">
        <f t="shared" si="10"/>
        <v>0</v>
      </c>
      <c r="I255" s="701"/>
      <c r="J255" s="831">
        <f t="shared" si="11"/>
        <v>0</v>
      </c>
    </row>
    <row r="256" spans="1:10" s="443" customFormat="1" ht="50.1" customHeight="1">
      <c r="A256" s="791">
        <v>11.3</v>
      </c>
      <c r="B256" s="710" t="s">
        <v>294</v>
      </c>
      <c r="C256" s="793" t="s">
        <v>0</v>
      </c>
      <c r="D256" s="837">
        <v>1786.1999999999987</v>
      </c>
      <c r="E256" s="701">
        <v>0</v>
      </c>
      <c r="F256" s="831">
        <f t="shared" si="9"/>
        <v>1786.1999999999987</v>
      </c>
      <c r="G256" s="687">
        <v>757.3</v>
      </c>
      <c r="H256" s="831">
        <f t="shared" si="10"/>
        <v>1352689.2599999988</v>
      </c>
      <c r="I256" s="701">
        <v>850</v>
      </c>
      <c r="J256" s="831">
        <f t="shared" si="11"/>
        <v>1518269.9999999988</v>
      </c>
    </row>
    <row r="257" spans="1:10" s="443" customFormat="1">
      <c r="A257" s="791"/>
      <c r="B257" s="698" t="s">
        <v>301</v>
      </c>
      <c r="C257" s="793"/>
      <c r="D257" s="701">
        <v>0</v>
      </c>
      <c r="E257" s="701"/>
      <c r="F257" s="831">
        <f t="shared" si="9"/>
        <v>0</v>
      </c>
      <c r="G257" s="687"/>
      <c r="H257" s="831">
        <f t="shared" si="10"/>
        <v>0</v>
      </c>
      <c r="I257" s="701"/>
      <c r="J257" s="831">
        <f t="shared" si="11"/>
        <v>0</v>
      </c>
    </row>
    <row r="258" spans="1:10" s="443" customFormat="1" ht="50.1" customHeight="1">
      <c r="A258" s="693">
        <v>11.4</v>
      </c>
      <c r="B258" s="710" t="s">
        <v>246</v>
      </c>
      <c r="C258" s="793" t="s">
        <v>0</v>
      </c>
      <c r="D258" s="837">
        <v>1553.2599999999991</v>
      </c>
      <c r="E258" s="701">
        <v>0</v>
      </c>
      <c r="F258" s="831">
        <f t="shared" si="9"/>
        <v>1553.2599999999991</v>
      </c>
      <c r="G258" s="687">
        <v>528.89</v>
      </c>
      <c r="H258" s="831">
        <f t="shared" si="10"/>
        <v>821503.68139999954</v>
      </c>
      <c r="I258" s="701">
        <v>650</v>
      </c>
      <c r="J258" s="831">
        <f t="shared" si="11"/>
        <v>1009618.9999999994</v>
      </c>
    </row>
    <row r="259" spans="1:10" s="443" customFormat="1" ht="50.1" customHeight="1">
      <c r="A259" s="791">
        <v>11.5</v>
      </c>
      <c r="B259" s="710" t="s">
        <v>377</v>
      </c>
      <c r="C259" s="793" t="s">
        <v>0</v>
      </c>
      <c r="D259" s="837">
        <v>2775.2699999999995</v>
      </c>
      <c r="E259" s="701">
        <v>0</v>
      </c>
      <c r="F259" s="831">
        <f t="shared" si="9"/>
        <v>2775.2699999999995</v>
      </c>
      <c r="G259" s="687">
        <v>637.84</v>
      </c>
      <c r="H259" s="831">
        <f t="shared" si="10"/>
        <v>1770178.2167999998</v>
      </c>
      <c r="I259" s="701">
        <v>700</v>
      </c>
      <c r="J259" s="831">
        <f t="shared" si="11"/>
        <v>1942688.9999999998</v>
      </c>
    </row>
    <row r="260" spans="1:10" s="443" customFormat="1" ht="50.1" customHeight="1">
      <c r="A260" s="791">
        <v>11.6</v>
      </c>
      <c r="B260" s="710" t="s">
        <v>302</v>
      </c>
      <c r="C260" s="793" t="s">
        <v>0</v>
      </c>
      <c r="D260" s="701">
        <v>0</v>
      </c>
      <c r="E260" s="701"/>
      <c r="F260" s="831">
        <f t="shared" si="9"/>
        <v>0</v>
      </c>
      <c r="G260" s="687">
        <v>902.28</v>
      </c>
      <c r="H260" s="831">
        <f t="shared" si="10"/>
        <v>0</v>
      </c>
      <c r="I260" s="701">
        <v>1000</v>
      </c>
      <c r="J260" s="831">
        <f t="shared" si="11"/>
        <v>0</v>
      </c>
    </row>
    <row r="261" spans="1:10">
      <c r="A261" s="693"/>
      <c r="B261" s="710"/>
      <c r="C261" s="759"/>
      <c r="D261" s="701"/>
      <c r="E261" s="759"/>
      <c r="F261" s="831"/>
      <c r="G261" s="687"/>
      <c r="H261" s="831"/>
      <c r="I261" s="701"/>
      <c r="J261" s="831"/>
    </row>
    <row r="262" spans="1:10" s="834" customFormat="1">
      <c r="A262" s="716"/>
      <c r="B262" s="713" t="s">
        <v>247</v>
      </c>
      <c r="C262" s="717"/>
      <c r="D262" s="832"/>
      <c r="E262" s="717"/>
      <c r="F262" s="717"/>
      <c r="G262" s="717"/>
      <c r="H262" s="833"/>
      <c r="I262" s="832"/>
      <c r="J262" s="833"/>
    </row>
    <row r="263" spans="1:10">
      <c r="A263" s="693"/>
      <c r="B263" s="758"/>
      <c r="C263" s="759"/>
      <c r="D263" s="701"/>
      <c r="E263" s="759"/>
      <c r="F263" s="831"/>
      <c r="G263" s="687"/>
      <c r="H263" s="831"/>
      <c r="I263" s="701"/>
      <c r="J263" s="831"/>
    </row>
    <row r="264" spans="1:10">
      <c r="A264" s="747">
        <v>12</v>
      </c>
      <c r="B264" s="760" t="s">
        <v>355</v>
      </c>
      <c r="C264" s="704"/>
      <c r="D264" s="701">
        <v>0</v>
      </c>
      <c r="E264" s="701">
        <v>0</v>
      </c>
      <c r="F264" s="831">
        <f t="shared" si="9"/>
        <v>0</v>
      </c>
      <c r="G264" s="687"/>
      <c r="H264" s="831">
        <f t="shared" si="10"/>
        <v>0</v>
      </c>
      <c r="I264" s="701"/>
      <c r="J264" s="831">
        <f t="shared" si="11"/>
        <v>0</v>
      </c>
    </row>
    <row r="265" spans="1:10" ht="31.5">
      <c r="A265" s="702"/>
      <c r="B265" s="703" t="s">
        <v>31</v>
      </c>
      <c r="C265" s="704"/>
      <c r="D265" s="701"/>
      <c r="E265" s="701"/>
      <c r="F265" s="831">
        <f t="shared" si="9"/>
        <v>0</v>
      </c>
      <c r="G265" s="687"/>
      <c r="H265" s="831">
        <f t="shared" si="10"/>
        <v>0</v>
      </c>
      <c r="I265" s="701"/>
      <c r="J265" s="831">
        <f t="shared" si="11"/>
        <v>0</v>
      </c>
    </row>
    <row r="266" spans="1:10">
      <c r="A266" s="702"/>
      <c r="B266" s="762"/>
      <c r="C266" s="704"/>
      <c r="D266" s="701"/>
      <c r="E266" s="701"/>
      <c r="F266" s="831">
        <f t="shared" si="9"/>
        <v>0</v>
      </c>
      <c r="G266" s="687"/>
      <c r="H266" s="831">
        <f t="shared" si="10"/>
        <v>0</v>
      </c>
      <c r="I266" s="701"/>
      <c r="J266" s="831">
        <f t="shared" si="11"/>
        <v>0</v>
      </c>
    </row>
    <row r="267" spans="1:10" ht="50.1" customHeight="1">
      <c r="A267" s="750">
        <v>12.1</v>
      </c>
      <c r="B267" s="762" t="s">
        <v>378</v>
      </c>
      <c r="C267" s="704"/>
      <c r="D267" s="701">
        <v>0</v>
      </c>
      <c r="E267" s="701">
        <v>0</v>
      </c>
      <c r="F267" s="831">
        <f t="shared" si="9"/>
        <v>0</v>
      </c>
      <c r="G267" s="687"/>
      <c r="H267" s="831">
        <f t="shared" si="10"/>
        <v>0</v>
      </c>
      <c r="I267" s="701"/>
      <c r="J267" s="831">
        <f t="shared" si="11"/>
        <v>0</v>
      </c>
    </row>
    <row r="268" spans="1:10">
      <c r="A268" s="702"/>
      <c r="B268" s="762"/>
      <c r="C268" s="704"/>
      <c r="D268" s="701"/>
      <c r="E268" s="701"/>
      <c r="F268" s="831">
        <f t="shared" ref="F268:F331" si="12">D268-E268</f>
        <v>0</v>
      </c>
      <c r="G268" s="687"/>
      <c r="H268" s="831">
        <f t="shared" ref="H268:H331" si="13">F268*G268</f>
        <v>0</v>
      </c>
      <c r="I268" s="701"/>
      <c r="J268" s="831">
        <f t="shared" ref="J268:J331" si="14">F268*I268</f>
        <v>0</v>
      </c>
    </row>
    <row r="269" spans="1:10" ht="31.5">
      <c r="A269" s="756" t="s">
        <v>248</v>
      </c>
      <c r="B269" s="762" t="s">
        <v>379</v>
      </c>
      <c r="C269" s="704" t="s">
        <v>1</v>
      </c>
      <c r="D269" s="837">
        <v>34.910000000000011</v>
      </c>
      <c r="E269" s="837">
        <v>33.78</v>
      </c>
      <c r="F269" s="831">
        <f t="shared" si="12"/>
        <v>1.1300000000000097</v>
      </c>
      <c r="G269" s="687">
        <v>89081.09</v>
      </c>
      <c r="H269" s="831">
        <f t="shared" si="13"/>
        <v>100661.63170000086</v>
      </c>
      <c r="I269" s="701">
        <v>113000</v>
      </c>
      <c r="J269" s="831">
        <f t="shared" si="14"/>
        <v>127690.00000000109</v>
      </c>
    </row>
    <row r="270" spans="1:10">
      <c r="A270" s="702"/>
      <c r="B270" s="762"/>
      <c r="C270" s="704"/>
      <c r="D270" s="701"/>
      <c r="E270" s="701"/>
      <c r="F270" s="831">
        <f t="shared" si="12"/>
        <v>0</v>
      </c>
      <c r="G270" s="687"/>
      <c r="H270" s="831">
        <f t="shared" si="13"/>
        <v>0</v>
      </c>
      <c r="I270" s="701"/>
      <c r="J270" s="831">
        <f t="shared" si="14"/>
        <v>0</v>
      </c>
    </row>
    <row r="271" spans="1:10">
      <c r="A271" s="750">
        <v>12.2</v>
      </c>
      <c r="B271" s="760" t="s">
        <v>249</v>
      </c>
      <c r="C271" s="704"/>
      <c r="D271" s="701">
        <v>0</v>
      </c>
      <c r="E271" s="701">
        <v>0</v>
      </c>
      <c r="F271" s="831">
        <f t="shared" si="12"/>
        <v>0</v>
      </c>
      <c r="G271" s="687"/>
      <c r="H271" s="831">
        <f t="shared" si="13"/>
        <v>0</v>
      </c>
      <c r="I271" s="701"/>
      <c r="J271" s="831">
        <f t="shared" si="14"/>
        <v>0</v>
      </c>
    </row>
    <row r="272" spans="1:10">
      <c r="A272" s="702"/>
      <c r="B272" s="762"/>
      <c r="C272" s="704"/>
      <c r="D272" s="701"/>
      <c r="E272" s="701"/>
      <c r="F272" s="831">
        <f t="shared" si="12"/>
        <v>0</v>
      </c>
      <c r="G272" s="687"/>
      <c r="H272" s="831">
        <f t="shared" si="13"/>
        <v>0</v>
      </c>
      <c r="I272" s="701"/>
      <c r="J272" s="831">
        <f t="shared" si="14"/>
        <v>0</v>
      </c>
    </row>
    <row r="273" spans="1:10" ht="50.1" customHeight="1">
      <c r="A273" s="756" t="s">
        <v>250</v>
      </c>
      <c r="B273" s="762" t="s">
        <v>251</v>
      </c>
      <c r="C273" s="789"/>
      <c r="D273" s="701">
        <v>0</v>
      </c>
      <c r="E273" s="701">
        <v>0</v>
      </c>
      <c r="F273" s="831">
        <f t="shared" si="12"/>
        <v>0</v>
      </c>
      <c r="G273" s="687"/>
      <c r="H273" s="831">
        <f t="shared" si="13"/>
        <v>0</v>
      </c>
      <c r="I273" s="701"/>
      <c r="J273" s="831">
        <f t="shared" si="14"/>
        <v>0</v>
      </c>
    </row>
    <row r="274" spans="1:10">
      <c r="A274" s="702"/>
      <c r="B274" s="762"/>
      <c r="C274" s="704"/>
      <c r="D274" s="701"/>
      <c r="E274" s="701"/>
      <c r="F274" s="831">
        <f t="shared" si="12"/>
        <v>0</v>
      </c>
      <c r="G274" s="687"/>
      <c r="H274" s="831">
        <f t="shared" si="13"/>
        <v>0</v>
      </c>
      <c r="I274" s="701"/>
      <c r="J274" s="831">
        <f t="shared" si="14"/>
        <v>0</v>
      </c>
    </row>
    <row r="275" spans="1:10" ht="31.5">
      <c r="A275" s="756" t="s">
        <v>252</v>
      </c>
      <c r="B275" s="762" t="s">
        <v>253</v>
      </c>
      <c r="C275" s="789" t="s">
        <v>0</v>
      </c>
      <c r="D275" s="837">
        <v>1535.6</v>
      </c>
      <c r="E275" s="837">
        <v>799</v>
      </c>
      <c r="F275" s="831">
        <f t="shared" si="12"/>
        <v>736.59999999999991</v>
      </c>
      <c r="G275" s="687">
        <v>2335.85</v>
      </c>
      <c r="H275" s="831">
        <f t="shared" si="13"/>
        <v>1720587.1099999996</v>
      </c>
      <c r="I275" s="701">
        <v>2750</v>
      </c>
      <c r="J275" s="831">
        <f t="shared" si="14"/>
        <v>2025649.9999999998</v>
      </c>
    </row>
    <row r="276" spans="1:10">
      <c r="A276" s="791"/>
      <c r="B276" s="795"/>
      <c r="C276" s="789"/>
      <c r="D276" s="701"/>
      <c r="E276" s="701"/>
      <c r="F276" s="831">
        <f t="shared" si="12"/>
        <v>0</v>
      </c>
      <c r="G276" s="687"/>
      <c r="H276" s="831">
        <f t="shared" si="13"/>
        <v>0</v>
      </c>
      <c r="I276" s="701"/>
      <c r="J276" s="831">
        <f t="shared" si="14"/>
        <v>0</v>
      </c>
    </row>
    <row r="277" spans="1:10">
      <c r="A277" s="750">
        <v>12.3</v>
      </c>
      <c r="B277" s="787" t="s">
        <v>264</v>
      </c>
      <c r="C277" s="789"/>
      <c r="D277" s="701">
        <v>0</v>
      </c>
      <c r="E277" s="701">
        <v>0</v>
      </c>
      <c r="F277" s="831">
        <f t="shared" si="12"/>
        <v>0</v>
      </c>
      <c r="G277" s="687"/>
      <c r="H277" s="831">
        <f t="shared" si="13"/>
        <v>0</v>
      </c>
      <c r="I277" s="701"/>
      <c r="J277" s="831">
        <f t="shared" si="14"/>
        <v>0</v>
      </c>
    </row>
    <row r="278" spans="1:10" ht="47.25">
      <c r="A278" s="771" t="s">
        <v>258</v>
      </c>
      <c r="B278" s="762" t="s">
        <v>265</v>
      </c>
      <c r="C278" s="797"/>
      <c r="D278" s="701">
        <v>0</v>
      </c>
      <c r="E278" s="701">
        <v>0</v>
      </c>
      <c r="F278" s="831">
        <f t="shared" si="12"/>
        <v>0</v>
      </c>
      <c r="G278" s="687"/>
      <c r="H278" s="831">
        <f t="shared" si="13"/>
        <v>0</v>
      </c>
      <c r="I278" s="701"/>
      <c r="J278" s="831">
        <f t="shared" si="14"/>
        <v>0</v>
      </c>
    </row>
    <row r="279" spans="1:10">
      <c r="A279" s="754"/>
      <c r="B279" s="762" t="s">
        <v>266</v>
      </c>
      <c r="C279" s="797"/>
      <c r="D279" s="701"/>
      <c r="E279" s="701"/>
      <c r="F279" s="831">
        <f t="shared" si="12"/>
        <v>0</v>
      </c>
      <c r="G279" s="687"/>
      <c r="H279" s="831">
        <f t="shared" si="13"/>
        <v>0</v>
      </c>
      <c r="I279" s="701"/>
      <c r="J279" s="831">
        <f t="shared" si="14"/>
        <v>0</v>
      </c>
    </row>
    <row r="280" spans="1:10" ht="50.1" customHeight="1">
      <c r="A280" s="754"/>
      <c r="B280" s="767" t="s">
        <v>369</v>
      </c>
      <c r="C280" s="797"/>
      <c r="D280" s="701"/>
      <c r="E280" s="701"/>
      <c r="F280" s="831">
        <f t="shared" si="12"/>
        <v>0</v>
      </c>
      <c r="G280" s="687"/>
      <c r="H280" s="831">
        <f t="shared" si="13"/>
        <v>0</v>
      </c>
      <c r="I280" s="701"/>
      <c r="J280" s="831">
        <f t="shared" si="14"/>
        <v>0</v>
      </c>
    </row>
    <row r="281" spans="1:10">
      <c r="A281" s="754"/>
      <c r="B281" s="762"/>
      <c r="C281" s="704"/>
      <c r="D281" s="701"/>
      <c r="E281" s="701"/>
      <c r="F281" s="831">
        <f t="shared" si="12"/>
        <v>0</v>
      </c>
      <c r="G281" s="687"/>
      <c r="H281" s="831">
        <f t="shared" si="13"/>
        <v>0</v>
      </c>
      <c r="I281" s="701"/>
      <c r="J281" s="831">
        <f t="shared" si="14"/>
        <v>0</v>
      </c>
    </row>
    <row r="282" spans="1:10">
      <c r="A282" s="754" t="s">
        <v>259</v>
      </c>
      <c r="B282" s="762" t="s">
        <v>308</v>
      </c>
      <c r="C282" s="789" t="s">
        <v>0</v>
      </c>
      <c r="D282" s="837">
        <v>177.66</v>
      </c>
      <c r="E282" s="701">
        <v>0</v>
      </c>
      <c r="F282" s="831">
        <f t="shared" si="12"/>
        <v>177.66</v>
      </c>
      <c r="G282" s="687">
        <v>14224.13</v>
      </c>
      <c r="H282" s="831">
        <f t="shared" si="13"/>
        <v>2527058.9357999996</v>
      </c>
      <c r="I282" s="701">
        <v>16000</v>
      </c>
      <c r="J282" s="831">
        <f t="shared" si="14"/>
        <v>2842560</v>
      </c>
    </row>
    <row r="283" spans="1:10">
      <c r="A283" s="754"/>
      <c r="B283" s="703"/>
      <c r="C283" s="789"/>
      <c r="D283" s="701"/>
      <c r="E283" s="701"/>
      <c r="F283" s="831">
        <f t="shared" si="12"/>
        <v>0</v>
      </c>
      <c r="G283" s="687"/>
      <c r="H283" s="831">
        <f t="shared" si="13"/>
        <v>0</v>
      </c>
      <c r="I283" s="701"/>
      <c r="J283" s="831">
        <f t="shared" si="14"/>
        <v>0</v>
      </c>
    </row>
    <row r="284" spans="1:10" s="443" customFormat="1" ht="50.1" customHeight="1">
      <c r="A284" s="754" t="s">
        <v>260</v>
      </c>
      <c r="B284" s="786" t="s">
        <v>267</v>
      </c>
      <c r="C284" s="789" t="s">
        <v>0</v>
      </c>
      <c r="D284" s="701">
        <v>0</v>
      </c>
      <c r="E284" s="701"/>
      <c r="F284" s="831">
        <f t="shared" si="12"/>
        <v>0</v>
      </c>
      <c r="G284" s="687">
        <v>11000.9</v>
      </c>
      <c r="H284" s="831">
        <f t="shared" si="13"/>
        <v>0</v>
      </c>
      <c r="I284" s="701">
        <v>13000</v>
      </c>
      <c r="J284" s="831">
        <f t="shared" si="14"/>
        <v>0</v>
      </c>
    </row>
    <row r="285" spans="1:10">
      <c r="A285" s="754"/>
      <c r="B285" s="703"/>
      <c r="C285" s="789"/>
      <c r="D285" s="701"/>
      <c r="E285" s="701"/>
      <c r="F285" s="831">
        <f t="shared" si="12"/>
        <v>0</v>
      </c>
      <c r="G285" s="687"/>
      <c r="H285" s="831">
        <f t="shared" si="13"/>
        <v>0</v>
      </c>
      <c r="I285" s="701"/>
      <c r="J285" s="831">
        <f t="shared" si="14"/>
        <v>0</v>
      </c>
    </row>
    <row r="286" spans="1:10">
      <c r="A286" s="798">
        <v>12.4</v>
      </c>
      <c r="B286" s="799" t="s">
        <v>268</v>
      </c>
      <c r="C286" s="800"/>
      <c r="D286" s="701">
        <v>0</v>
      </c>
      <c r="E286" s="701">
        <v>0</v>
      </c>
      <c r="F286" s="831">
        <f t="shared" si="12"/>
        <v>0</v>
      </c>
      <c r="G286" s="687"/>
      <c r="H286" s="831">
        <f t="shared" si="13"/>
        <v>0</v>
      </c>
      <c r="I286" s="701"/>
      <c r="J286" s="831">
        <f t="shared" si="14"/>
        <v>0</v>
      </c>
    </row>
    <row r="287" spans="1:10" ht="63">
      <c r="A287" s="801" t="s">
        <v>262</v>
      </c>
      <c r="B287" s="802" t="s">
        <v>270</v>
      </c>
      <c r="C287" s="800" t="s">
        <v>269</v>
      </c>
      <c r="D287" s="701">
        <v>0</v>
      </c>
      <c r="E287" s="701"/>
      <c r="F287" s="831">
        <f t="shared" si="12"/>
        <v>0</v>
      </c>
      <c r="G287" s="687">
        <v>2203.0700000000002</v>
      </c>
      <c r="H287" s="831">
        <f t="shared" si="13"/>
        <v>0</v>
      </c>
      <c r="I287" s="701">
        <v>2600</v>
      </c>
      <c r="J287" s="831">
        <f t="shared" si="14"/>
        <v>0</v>
      </c>
    </row>
    <row r="288" spans="1:10">
      <c r="A288" s="803"/>
      <c r="B288" s="802"/>
      <c r="C288" s="800"/>
      <c r="D288" s="701"/>
      <c r="E288" s="701"/>
      <c r="F288" s="831">
        <f t="shared" si="12"/>
        <v>0</v>
      </c>
      <c r="G288" s="687"/>
      <c r="H288" s="831">
        <f t="shared" si="13"/>
        <v>0</v>
      </c>
      <c r="I288" s="701"/>
      <c r="J288" s="831">
        <f t="shared" si="14"/>
        <v>0</v>
      </c>
    </row>
    <row r="289" spans="1:10" s="443" customFormat="1" ht="63">
      <c r="A289" s="801" t="s">
        <v>263</v>
      </c>
      <c r="B289" s="802" t="s">
        <v>309</v>
      </c>
      <c r="C289" s="800" t="s">
        <v>73</v>
      </c>
      <c r="D289" s="701">
        <v>0</v>
      </c>
      <c r="E289" s="701"/>
      <c r="F289" s="831">
        <f t="shared" si="12"/>
        <v>0</v>
      </c>
      <c r="G289" s="687">
        <v>1891.64</v>
      </c>
      <c r="H289" s="831">
        <f t="shared" si="13"/>
        <v>0</v>
      </c>
      <c r="I289" s="701">
        <v>2200</v>
      </c>
      <c r="J289" s="831">
        <f t="shared" si="14"/>
        <v>0</v>
      </c>
    </row>
    <row r="290" spans="1:10" s="443" customFormat="1">
      <c r="A290" s="801"/>
      <c r="B290" s="802"/>
      <c r="C290" s="800"/>
      <c r="D290" s="701"/>
      <c r="E290" s="701"/>
      <c r="F290" s="831">
        <f t="shared" si="12"/>
        <v>0</v>
      </c>
      <c r="G290" s="687"/>
      <c r="H290" s="831">
        <f t="shared" si="13"/>
        <v>0</v>
      </c>
      <c r="I290" s="701"/>
      <c r="J290" s="831">
        <f t="shared" si="14"/>
        <v>0</v>
      </c>
    </row>
    <row r="291" spans="1:10" s="443" customFormat="1" ht="31.5">
      <c r="A291" s="801" t="s">
        <v>356</v>
      </c>
      <c r="B291" s="804" t="s">
        <v>333</v>
      </c>
      <c r="C291" s="800" t="s">
        <v>73</v>
      </c>
      <c r="D291" s="701">
        <v>0</v>
      </c>
      <c r="E291" s="701"/>
      <c r="F291" s="831">
        <f t="shared" si="12"/>
        <v>0</v>
      </c>
      <c r="G291" s="687">
        <v>788.17</v>
      </c>
      <c r="H291" s="831">
        <f t="shared" si="13"/>
        <v>0</v>
      </c>
      <c r="I291" s="701">
        <v>900</v>
      </c>
      <c r="J291" s="831">
        <f t="shared" si="14"/>
        <v>0</v>
      </c>
    </row>
    <row r="292" spans="1:10" s="443" customFormat="1">
      <c r="A292" s="801"/>
      <c r="B292" s="802"/>
      <c r="C292" s="800"/>
      <c r="D292" s="701"/>
      <c r="E292" s="701"/>
      <c r="F292" s="831">
        <f t="shared" si="12"/>
        <v>0</v>
      </c>
      <c r="G292" s="687"/>
      <c r="H292" s="831">
        <f t="shared" si="13"/>
        <v>0</v>
      </c>
      <c r="I292" s="701"/>
      <c r="J292" s="831">
        <f t="shared" si="14"/>
        <v>0</v>
      </c>
    </row>
    <row r="293" spans="1:10" s="443" customFormat="1" ht="31.5">
      <c r="A293" s="801" t="s">
        <v>357</v>
      </c>
      <c r="B293" s="802" t="s">
        <v>335</v>
      </c>
      <c r="C293" s="800" t="s">
        <v>269</v>
      </c>
      <c r="D293" s="701">
        <v>0</v>
      </c>
      <c r="E293" s="701"/>
      <c r="F293" s="831">
        <f t="shared" si="12"/>
        <v>0</v>
      </c>
      <c r="G293" s="687">
        <v>12374.52</v>
      </c>
      <c r="H293" s="831">
        <f t="shared" si="13"/>
        <v>0</v>
      </c>
      <c r="I293" s="701">
        <v>14000</v>
      </c>
      <c r="J293" s="831">
        <f t="shared" si="14"/>
        <v>0</v>
      </c>
    </row>
    <row r="294" spans="1:10" s="443" customFormat="1">
      <c r="A294" s="803"/>
      <c r="B294" s="802"/>
      <c r="C294" s="800"/>
      <c r="D294" s="701"/>
      <c r="E294" s="701"/>
      <c r="F294" s="831">
        <f t="shared" si="12"/>
        <v>0</v>
      </c>
      <c r="G294" s="687"/>
      <c r="H294" s="831">
        <f t="shared" si="13"/>
        <v>0</v>
      </c>
      <c r="I294" s="701"/>
      <c r="J294" s="831">
        <f t="shared" si="14"/>
        <v>0</v>
      </c>
    </row>
    <row r="295" spans="1:10" s="443" customFormat="1" ht="45" customHeight="1">
      <c r="A295" s="801" t="s">
        <v>358</v>
      </c>
      <c r="B295" s="741" t="s">
        <v>313</v>
      </c>
      <c r="C295" s="800" t="s">
        <v>269</v>
      </c>
      <c r="D295" s="837">
        <v>32</v>
      </c>
      <c r="E295" s="701">
        <v>0</v>
      </c>
      <c r="F295" s="831">
        <f t="shared" si="12"/>
        <v>32</v>
      </c>
      <c r="G295" s="687">
        <v>18045.599999999999</v>
      </c>
      <c r="H295" s="831">
        <f t="shared" si="13"/>
        <v>577459.19999999995</v>
      </c>
      <c r="I295" s="701">
        <v>20000</v>
      </c>
      <c r="J295" s="831">
        <f t="shared" si="14"/>
        <v>640000</v>
      </c>
    </row>
    <row r="296" spans="1:10" s="443" customFormat="1">
      <c r="A296" s="803"/>
      <c r="B296" s="802"/>
      <c r="C296" s="800"/>
      <c r="D296" s="701"/>
      <c r="E296" s="701"/>
      <c r="F296" s="831">
        <f t="shared" si="12"/>
        <v>0</v>
      </c>
      <c r="G296" s="687"/>
      <c r="H296" s="831">
        <f t="shared" si="13"/>
        <v>0</v>
      </c>
      <c r="I296" s="701"/>
      <c r="J296" s="831">
        <f t="shared" si="14"/>
        <v>0</v>
      </c>
    </row>
    <row r="297" spans="1:10" s="443" customFormat="1" ht="45" customHeight="1">
      <c r="A297" s="801" t="s">
        <v>359</v>
      </c>
      <c r="B297" s="802" t="s">
        <v>873</v>
      </c>
      <c r="C297" s="800" t="s">
        <v>269</v>
      </c>
      <c r="D297" s="837">
        <v>60</v>
      </c>
      <c r="E297" s="701">
        <v>0</v>
      </c>
      <c r="F297" s="831">
        <f t="shared" si="12"/>
        <v>60</v>
      </c>
      <c r="G297" s="687">
        <v>2709.98</v>
      </c>
      <c r="H297" s="831">
        <f t="shared" si="13"/>
        <v>162598.79999999999</v>
      </c>
      <c r="I297" s="701">
        <v>3200</v>
      </c>
      <c r="J297" s="831">
        <f t="shared" si="14"/>
        <v>192000</v>
      </c>
    </row>
    <row r="298" spans="1:10" s="443" customFormat="1">
      <c r="A298" s="803"/>
      <c r="B298" s="802"/>
      <c r="C298" s="800"/>
      <c r="D298" s="701"/>
      <c r="E298" s="701"/>
      <c r="F298" s="831">
        <f t="shared" si="12"/>
        <v>0</v>
      </c>
      <c r="G298" s="687"/>
      <c r="H298" s="831">
        <f t="shared" si="13"/>
        <v>0</v>
      </c>
      <c r="I298" s="701"/>
      <c r="J298" s="831">
        <f t="shared" si="14"/>
        <v>0</v>
      </c>
    </row>
    <row r="299" spans="1:10" s="443" customFormat="1" ht="45" customHeight="1">
      <c r="A299" s="801" t="s">
        <v>360</v>
      </c>
      <c r="B299" s="802" t="s">
        <v>271</v>
      </c>
      <c r="C299" s="800" t="s">
        <v>130</v>
      </c>
      <c r="D299" s="837">
        <v>3.68</v>
      </c>
      <c r="E299" s="701">
        <v>0</v>
      </c>
      <c r="F299" s="831">
        <f t="shared" si="12"/>
        <v>3.68</v>
      </c>
      <c r="G299" s="687">
        <v>44399</v>
      </c>
      <c r="H299" s="831">
        <f t="shared" si="13"/>
        <v>163388.32</v>
      </c>
      <c r="I299" s="701">
        <v>50000</v>
      </c>
      <c r="J299" s="831">
        <f t="shared" si="14"/>
        <v>184000</v>
      </c>
    </row>
    <row r="300" spans="1:10" s="443" customFormat="1">
      <c r="A300" s="798"/>
      <c r="B300" s="802"/>
      <c r="C300" s="800"/>
      <c r="D300" s="701"/>
      <c r="E300" s="701"/>
      <c r="F300" s="831">
        <f t="shared" si="12"/>
        <v>0</v>
      </c>
      <c r="G300" s="687"/>
      <c r="H300" s="831">
        <f t="shared" si="13"/>
        <v>0</v>
      </c>
      <c r="I300" s="701"/>
      <c r="J300" s="831">
        <f t="shared" si="14"/>
        <v>0</v>
      </c>
    </row>
    <row r="301" spans="1:10" s="443" customFormat="1" ht="45" customHeight="1">
      <c r="A301" s="801" t="s">
        <v>691</v>
      </c>
      <c r="B301" s="802" t="s">
        <v>310</v>
      </c>
      <c r="C301" s="800" t="s">
        <v>269</v>
      </c>
      <c r="D301" s="837">
        <v>74</v>
      </c>
      <c r="E301" s="701">
        <v>0</v>
      </c>
      <c r="F301" s="831">
        <f t="shared" si="12"/>
        <v>74</v>
      </c>
      <c r="G301" s="687">
        <v>2289</v>
      </c>
      <c r="H301" s="831">
        <f t="shared" si="13"/>
        <v>169386</v>
      </c>
      <c r="I301" s="701">
        <v>2800</v>
      </c>
      <c r="J301" s="831">
        <f t="shared" si="14"/>
        <v>207200</v>
      </c>
    </row>
    <row r="302" spans="1:10" s="443" customFormat="1">
      <c r="A302" s="805"/>
      <c r="B302" s="802"/>
      <c r="C302" s="800"/>
      <c r="D302" s="701"/>
      <c r="E302" s="701"/>
      <c r="F302" s="831">
        <f t="shared" si="12"/>
        <v>0</v>
      </c>
      <c r="G302" s="687"/>
      <c r="H302" s="831">
        <f t="shared" si="13"/>
        <v>0</v>
      </c>
      <c r="I302" s="701"/>
      <c r="J302" s="831">
        <f t="shared" si="14"/>
        <v>0</v>
      </c>
    </row>
    <row r="303" spans="1:10" s="443" customFormat="1" ht="31.5">
      <c r="A303" s="801" t="s">
        <v>361</v>
      </c>
      <c r="B303" s="802" t="s">
        <v>311</v>
      </c>
      <c r="C303" s="800" t="s">
        <v>269</v>
      </c>
      <c r="D303" s="701">
        <v>0</v>
      </c>
      <c r="E303" s="701"/>
      <c r="F303" s="831">
        <f t="shared" si="12"/>
        <v>0</v>
      </c>
      <c r="G303" s="687">
        <v>541.37</v>
      </c>
      <c r="H303" s="831">
        <f t="shared" si="13"/>
        <v>0</v>
      </c>
      <c r="I303" s="701">
        <v>600</v>
      </c>
      <c r="J303" s="831">
        <f t="shared" si="14"/>
        <v>0</v>
      </c>
    </row>
    <row r="304" spans="1:10" s="443" customFormat="1">
      <c r="A304" s="805"/>
      <c r="B304" s="802"/>
      <c r="C304" s="800"/>
      <c r="D304" s="701"/>
      <c r="E304" s="701"/>
      <c r="F304" s="831">
        <f t="shared" si="12"/>
        <v>0</v>
      </c>
      <c r="G304" s="687"/>
      <c r="H304" s="831">
        <f t="shared" si="13"/>
        <v>0</v>
      </c>
      <c r="I304" s="701"/>
      <c r="J304" s="831">
        <f t="shared" si="14"/>
        <v>0</v>
      </c>
    </row>
    <row r="305" spans="1:10" s="443" customFormat="1">
      <c r="A305" s="801" t="s">
        <v>362</v>
      </c>
      <c r="B305" s="802" t="s">
        <v>272</v>
      </c>
      <c r="C305" s="800" t="s">
        <v>73</v>
      </c>
      <c r="D305" s="701">
        <v>0</v>
      </c>
      <c r="E305" s="701"/>
      <c r="F305" s="831">
        <f t="shared" si="12"/>
        <v>0</v>
      </c>
      <c r="G305" s="687">
        <v>618.73</v>
      </c>
      <c r="H305" s="831">
        <f t="shared" si="13"/>
        <v>0</v>
      </c>
      <c r="I305" s="701">
        <v>700</v>
      </c>
      <c r="J305" s="831">
        <f t="shared" si="14"/>
        <v>0</v>
      </c>
    </row>
    <row r="306" spans="1:10" s="443" customFormat="1">
      <c r="A306" s="805"/>
      <c r="B306" s="802"/>
      <c r="C306" s="800"/>
      <c r="D306" s="701"/>
      <c r="E306" s="701"/>
      <c r="F306" s="831">
        <f t="shared" si="12"/>
        <v>0</v>
      </c>
      <c r="G306" s="687"/>
      <c r="H306" s="831">
        <f t="shared" si="13"/>
        <v>0</v>
      </c>
      <c r="I306" s="701"/>
      <c r="J306" s="831">
        <f t="shared" si="14"/>
        <v>0</v>
      </c>
    </row>
    <row r="307" spans="1:10">
      <c r="A307" s="801" t="s">
        <v>796</v>
      </c>
      <c r="B307" s="802" t="s">
        <v>797</v>
      </c>
      <c r="C307" s="800" t="s">
        <v>73</v>
      </c>
      <c r="D307" s="701">
        <v>0</v>
      </c>
      <c r="E307" s="701"/>
      <c r="F307" s="831">
        <f t="shared" si="12"/>
        <v>0</v>
      </c>
      <c r="G307" s="687">
        <v>564.32000000000005</v>
      </c>
      <c r="H307" s="831">
        <f t="shared" si="13"/>
        <v>0</v>
      </c>
      <c r="I307" s="701">
        <v>650</v>
      </c>
      <c r="J307" s="831">
        <f t="shared" si="14"/>
        <v>0</v>
      </c>
    </row>
    <row r="308" spans="1:10">
      <c r="A308" s="805"/>
      <c r="B308" s="802"/>
      <c r="C308" s="800"/>
      <c r="D308" s="701"/>
      <c r="E308" s="701"/>
      <c r="F308" s="831">
        <f t="shared" si="12"/>
        <v>0</v>
      </c>
      <c r="G308" s="687"/>
      <c r="H308" s="831">
        <f t="shared" si="13"/>
        <v>0</v>
      </c>
      <c r="I308" s="701">
        <v>0</v>
      </c>
      <c r="J308" s="831">
        <f t="shared" si="14"/>
        <v>0</v>
      </c>
    </row>
    <row r="309" spans="1:10" s="443" customFormat="1">
      <c r="A309" s="801" t="s">
        <v>363</v>
      </c>
      <c r="B309" s="802" t="s">
        <v>312</v>
      </c>
      <c r="C309" s="800" t="s">
        <v>73</v>
      </c>
      <c r="D309" s="837">
        <v>820</v>
      </c>
      <c r="E309" s="837">
        <v>192</v>
      </c>
      <c r="F309" s="831">
        <f t="shared" si="12"/>
        <v>628</v>
      </c>
      <c r="G309" s="687">
        <v>500.54</v>
      </c>
      <c r="H309" s="831">
        <f t="shared" si="13"/>
        <v>314339.12</v>
      </c>
      <c r="I309" s="701">
        <v>550</v>
      </c>
      <c r="J309" s="831">
        <f t="shared" si="14"/>
        <v>345400</v>
      </c>
    </row>
    <row r="310" spans="1:10">
      <c r="A310" s="805"/>
      <c r="B310" s="802"/>
      <c r="C310" s="800"/>
      <c r="D310" s="701"/>
      <c r="E310" s="701"/>
      <c r="F310" s="831">
        <f t="shared" si="12"/>
        <v>0</v>
      </c>
      <c r="G310" s="687"/>
      <c r="H310" s="831">
        <f t="shared" si="13"/>
        <v>0</v>
      </c>
      <c r="I310" s="701"/>
      <c r="J310" s="831">
        <f t="shared" si="14"/>
        <v>0</v>
      </c>
    </row>
    <row r="311" spans="1:10" ht="63">
      <c r="A311" s="801" t="s">
        <v>364</v>
      </c>
      <c r="B311" s="802" t="s">
        <v>320</v>
      </c>
      <c r="C311" s="800" t="s">
        <v>73</v>
      </c>
      <c r="D311" s="837">
        <v>1014</v>
      </c>
      <c r="E311" s="837">
        <v>384</v>
      </c>
      <c r="F311" s="831">
        <f t="shared" si="12"/>
        <v>630</v>
      </c>
      <c r="G311" s="687">
        <v>2497.2199999999998</v>
      </c>
      <c r="H311" s="831">
        <f t="shared" si="13"/>
        <v>1573248.5999999999</v>
      </c>
      <c r="I311" s="701">
        <v>2700</v>
      </c>
      <c r="J311" s="831">
        <f t="shared" si="14"/>
        <v>1701000</v>
      </c>
    </row>
    <row r="312" spans="1:10">
      <c r="A312" s="801"/>
      <c r="B312" s="802"/>
      <c r="C312" s="800"/>
      <c r="D312" s="701"/>
      <c r="E312" s="701"/>
      <c r="F312" s="831">
        <f t="shared" si="12"/>
        <v>0</v>
      </c>
      <c r="G312" s="800"/>
      <c r="H312" s="831">
        <f t="shared" si="13"/>
        <v>0</v>
      </c>
      <c r="I312" s="701"/>
      <c r="J312" s="831">
        <f t="shared" si="14"/>
        <v>0</v>
      </c>
    </row>
    <row r="313" spans="1:10" s="834" customFormat="1">
      <c r="A313" s="835"/>
      <c r="B313" s="713" t="s">
        <v>332</v>
      </c>
      <c r="C313" s="717"/>
      <c r="D313" s="832"/>
      <c r="E313" s="717"/>
      <c r="F313" s="717"/>
      <c r="G313" s="717"/>
      <c r="H313" s="833"/>
      <c r="I313" s="832"/>
      <c r="J313" s="833">
        <f t="shared" si="14"/>
        <v>0</v>
      </c>
    </row>
    <row r="314" spans="1:10">
      <c r="A314" s="798"/>
      <c r="B314" s="802"/>
      <c r="C314" s="800"/>
      <c r="D314" s="701"/>
      <c r="E314" s="701"/>
      <c r="F314" s="831">
        <f t="shared" si="12"/>
        <v>0</v>
      </c>
      <c r="G314" s="687"/>
      <c r="H314" s="831">
        <f t="shared" si="13"/>
        <v>0</v>
      </c>
      <c r="I314" s="701"/>
      <c r="J314" s="831">
        <f t="shared" si="14"/>
        <v>0</v>
      </c>
    </row>
    <row r="315" spans="1:10">
      <c r="A315" s="747">
        <v>13</v>
      </c>
      <c r="B315" s="758" t="s">
        <v>334</v>
      </c>
      <c r="C315" s="793"/>
      <c r="D315" s="701">
        <v>0</v>
      </c>
      <c r="E315" s="701">
        <v>0</v>
      </c>
      <c r="F315" s="831">
        <f t="shared" si="12"/>
        <v>0</v>
      </c>
      <c r="G315" s="687"/>
      <c r="H315" s="831">
        <f t="shared" si="13"/>
        <v>0</v>
      </c>
      <c r="I315" s="701"/>
      <c r="J315" s="831">
        <f t="shared" si="14"/>
        <v>0</v>
      </c>
    </row>
    <row r="316" spans="1:10" ht="45" customHeight="1">
      <c r="A316" s="806">
        <v>13.1</v>
      </c>
      <c r="B316" s="795" t="s">
        <v>254</v>
      </c>
      <c r="C316" s="789"/>
      <c r="D316" s="701">
        <v>0</v>
      </c>
      <c r="E316" s="701">
        <v>0</v>
      </c>
      <c r="F316" s="831">
        <f t="shared" si="12"/>
        <v>0</v>
      </c>
      <c r="G316" s="687"/>
      <c r="H316" s="831">
        <f t="shared" si="13"/>
        <v>0</v>
      </c>
      <c r="I316" s="701"/>
      <c r="J316" s="831">
        <f t="shared" si="14"/>
        <v>0</v>
      </c>
    </row>
    <row r="317" spans="1:10" ht="63">
      <c r="A317" s="791"/>
      <c r="B317" s="795" t="s">
        <v>255</v>
      </c>
      <c r="C317" s="789"/>
      <c r="D317" s="701"/>
      <c r="E317" s="701"/>
      <c r="F317" s="831">
        <f t="shared" si="12"/>
        <v>0</v>
      </c>
      <c r="G317" s="687"/>
      <c r="H317" s="831">
        <f t="shared" si="13"/>
        <v>0</v>
      </c>
      <c r="I317" s="701"/>
      <c r="J317" s="831">
        <f t="shared" si="14"/>
        <v>0</v>
      </c>
    </row>
    <row r="318" spans="1:10" ht="63">
      <c r="A318" s="791"/>
      <c r="B318" s="795" t="s">
        <v>256</v>
      </c>
      <c r="C318" s="789"/>
      <c r="D318" s="701"/>
      <c r="E318" s="701"/>
      <c r="F318" s="831">
        <f t="shared" si="12"/>
        <v>0</v>
      </c>
      <c r="G318" s="687"/>
      <c r="H318" s="831">
        <f t="shared" si="13"/>
        <v>0</v>
      </c>
      <c r="I318" s="701"/>
      <c r="J318" s="831">
        <f t="shared" si="14"/>
        <v>0</v>
      </c>
    </row>
    <row r="319" spans="1:10" ht="50.1" customHeight="1">
      <c r="A319" s="791"/>
      <c r="B319" s="795" t="s">
        <v>305</v>
      </c>
      <c r="C319" s="789"/>
      <c r="D319" s="701"/>
      <c r="E319" s="701"/>
      <c r="F319" s="831">
        <f t="shared" si="12"/>
        <v>0</v>
      </c>
      <c r="G319" s="687"/>
      <c r="H319" s="831">
        <f t="shared" si="13"/>
        <v>0</v>
      </c>
      <c r="I319" s="701"/>
      <c r="J319" s="831">
        <f t="shared" si="14"/>
        <v>0</v>
      </c>
    </row>
    <row r="320" spans="1:10" ht="63">
      <c r="A320" s="791"/>
      <c r="B320" s="795" t="s">
        <v>257</v>
      </c>
      <c r="C320" s="789"/>
      <c r="D320" s="701"/>
      <c r="E320" s="701"/>
      <c r="F320" s="831">
        <f t="shared" si="12"/>
        <v>0</v>
      </c>
      <c r="G320" s="687"/>
      <c r="H320" s="831">
        <f t="shared" si="13"/>
        <v>0</v>
      </c>
      <c r="I320" s="701"/>
      <c r="J320" s="831">
        <f t="shared" si="14"/>
        <v>0</v>
      </c>
    </row>
    <row r="321" spans="1:10" ht="50.1" customHeight="1">
      <c r="A321" s="791"/>
      <c r="B321" s="795" t="s">
        <v>303</v>
      </c>
      <c r="C321" s="789"/>
      <c r="D321" s="701"/>
      <c r="E321" s="701"/>
      <c r="F321" s="831">
        <f t="shared" si="12"/>
        <v>0</v>
      </c>
      <c r="G321" s="687"/>
      <c r="H321" s="831">
        <f t="shared" si="13"/>
        <v>0</v>
      </c>
      <c r="I321" s="701"/>
      <c r="J321" s="831">
        <f t="shared" si="14"/>
        <v>0</v>
      </c>
    </row>
    <row r="322" spans="1:10" ht="47.25">
      <c r="A322" s="791"/>
      <c r="B322" s="795" t="s">
        <v>304</v>
      </c>
      <c r="C322" s="789"/>
      <c r="D322" s="701"/>
      <c r="E322" s="701"/>
      <c r="F322" s="831">
        <f t="shared" si="12"/>
        <v>0</v>
      </c>
      <c r="G322" s="687"/>
      <c r="H322" s="831">
        <f t="shared" si="13"/>
        <v>0</v>
      </c>
      <c r="I322" s="701"/>
      <c r="J322" s="831">
        <f t="shared" si="14"/>
        <v>0</v>
      </c>
    </row>
    <row r="323" spans="1:10">
      <c r="A323" s="796" t="s">
        <v>276</v>
      </c>
      <c r="B323" s="795" t="s">
        <v>370</v>
      </c>
      <c r="C323" s="789" t="s">
        <v>0</v>
      </c>
      <c r="D323" s="837">
        <v>5283.4600000000055</v>
      </c>
      <c r="E323" s="837">
        <v>884.34999999999991</v>
      </c>
      <c r="F323" s="831">
        <f t="shared" si="12"/>
        <v>4399.110000000006</v>
      </c>
      <c r="G323" s="687">
        <v>4642.4399999999996</v>
      </c>
      <c r="H323" s="831">
        <f t="shared" si="13"/>
        <v>20422604.228400026</v>
      </c>
      <c r="I323" s="701">
        <v>5100</v>
      </c>
      <c r="J323" s="831">
        <f t="shared" si="14"/>
        <v>22435461.00000003</v>
      </c>
    </row>
    <row r="324" spans="1:10" ht="45" customHeight="1">
      <c r="A324" s="796" t="s">
        <v>336</v>
      </c>
      <c r="B324" s="795" t="s">
        <v>307</v>
      </c>
      <c r="C324" s="789" t="s">
        <v>0</v>
      </c>
      <c r="D324" s="837">
        <v>437.65000000000015</v>
      </c>
      <c r="E324" s="837">
        <v>156.57999999999998</v>
      </c>
      <c r="F324" s="831">
        <f t="shared" si="12"/>
        <v>281.07000000000016</v>
      </c>
      <c r="G324" s="687">
        <v>2217.31</v>
      </c>
      <c r="H324" s="831">
        <f t="shared" si="13"/>
        <v>623219.32170000032</v>
      </c>
      <c r="I324" s="701">
        <v>2400</v>
      </c>
      <c r="J324" s="831">
        <f t="shared" si="14"/>
        <v>674568.00000000035</v>
      </c>
    </row>
    <row r="325" spans="1:10">
      <c r="A325" s="791"/>
      <c r="B325" s="795"/>
      <c r="C325" s="789"/>
      <c r="D325" s="701"/>
      <c r="E325" s="701"/>
      <c r="F325" s="831">
        <f t="shared" si="12"/>
        <v>0</v>
      </c>
      <c r="G325" s="687"/>
      <c r="H325" s="831">
        <f t="shared" si="13"/>
        <v>0</v>
      </c>
      <c r="I325" s="701"/>
      <c r="J325" s="831">
        <f t="shared" si="14"/>
        <v>0</v>
      </c>
    </row>
    <row r="326" spans="1:10" ht="45" customHeight="1">
      <c r="A326" s="796" t="s">
        <v>337</v>
      </c>
      <c r="B326" s="795" t="s">
        <v>306</v>
      </c>
      <c r="C326" s="789" t="s">
        <v>0</v>
      </c>
      <c r="D326" s="837">
        <v>1144.5899999999999</v>
      </c>
      <c r="E326" s="837">
        <v>40</v>
      </c>
      <c r="F326" s="831">
        <f t="shared" si="12"/>
        <v>1104.5899999999999</v>
      </c>
      <c r="G326" s="687">
        <v>6558.32</v>
      </c>
      <c r="H326" s="831">
        <f t="shared" si="13"/>
        <v>7244254.6887999987</v>
      </c>
      <c r="I326" s="701">
        <v>7100</v>
      </c>
      <c r="J326" s="831">
        <f t="shared" si="14"/>
        <v>7842588.9999999991</v>
      </c>
    </row>
    <row r="327" spans="1:10">
      <c r="A327" s="791"/>
      <c r="B327" s="795"/>
      <c r="C327" s="789"/>
      <c r="D327" s="701"/>
      <c r="E327" s="701"/>
      <c r="F327" s="831">
        <f t="shared" si="12"/>
        <v>0</v>
      </c>
      <c r="G327" s="687"/>
      <c r="H327" s="831">
        <f t="shared" si="13"/>
        <v>0</v>
      </c>
      <c r="I327" s="701"/>
      <c r="J327" s="831">
        <f t="shared" si="14"/>
        <v>0</v>
      </c>
    </row>
    <row r="328" spans="1:10" ht="31.5">
      <c r="A328" s="796" t="s">
        <v>338</v>
      </c>
      <c r="B328" s="795" t="s">
        <v>692</v>
      </c>
      <c r="C328" s="789" t="s">
        <v>0</v>
      </c>
      <c r="D328" s="837">
        <v>116.97</v>
      </c>
      <c r="E328" s="837">
        <v>8.16</v>
      </c>
      <c r="F328" s="831">
        <f t="shared" si="12"/>
        <v>108.81</v>
      </c>
      <c r="G328" s="687">
        <v>5130.51</v>
      </c>
      <c r="H328" s="831">
        <f t="shared" si="13"/>
        <v>558250.79310000001</v>
      </c>
      <c r="I328" s="701">
        <v>6000</v>
      </c>
      <c r="J328" s="831">
        <f t="shared" si="14"/>
        <v>652860</v>
      </c>
    </row>
    <row r="329" spans="1:10">
      <c r="A329" s="791"/>
      <c r="B329" s="795"/>
      <c r="C329" s="789"/>
      <c r="D329" s="701"/>
      <c r="E329" s="701"/>
      <c r="F329" s="831">
        <f t="shared" si="12"/>
        <v>0</v>
      </c>
      <c r="G329" s="687"/>
      <c r="H329" s="831">
        <f t="shared" si="13"/>
        <v>0</v>
      </c>
      <c r="I329" s="701"/>
      <c r="J329" s="831">
        <f t="shared" si="14"/>
        <v>0</v>
      </c>
    </row>
    <row r="330" spans="1:10">
      <c r="A330" s="796" t="s">
        <v>339</v>
      </c>
      <c r="B330" s="795" t="s">
        <v>693</v>
      </c>
      <c r="C330" s="789" t="s">
        <v>0</v>
      </c>
      <c r="D330" s="837">
        <v>287.25999999999993</v>
      </c>
      <c r="E330" s="837">
        <v>0</v>
      </c>
      <c r="F330" s="831">
        <f t="shared" si="12"/>
        <v>287.25999999999993</v>
      </c>
      <c r="G330" s="687">
        <v>399.89</v>
      </c>
      <c r="H330" s="831">
        <f t="shared" si="13"/>
        <v>114872.40139999997</v>
      </c>
      <c r="I330" s="701">
        <v>450</v>
      </c>
      <c r="J330" s="831">
        <f t="shared" si="14"/>
        <v>129266.99999999997</v>
      </c>
    </row>
    <row r="331" spans="1:10">
      <c r="A331" s="791"/>
      <c r="B331" s="795"/>
      <c r="C331" s="789"/>
      <c r="D331" s="701"/>
      <c r="E331" s="701"/>
      <c r="F331" s="831">
        <f t="shared" si="12"/>
        <v>0</v>
      </c>
      <c r="G331" s="687"/>
      <c r="H331" s="831">
        <f t="shared" si="13"/>
        <v>0</v>
      </c>
      <c r="I331" s="701"/>
      <c r="J331" s="831">
        <f t="shared" si="14"/>
        <v>0</v>
      </c>
    </row>
    <row r="332" spans="1:10" ht="94.5">
      <c r="A332" s="791">
        <v>13.2</v>
      </c>
      <c r="B332" s="795" t="s">
        <v>261</v>
      </c>
      <c r="C332" s="789"/>
      <c r="D332" s="701"/>
      <c r="E332" s="701"/>
      <c r="F332" s="831">
        <f t="shared" ref="F332:F394" si="15">D332-E332</f>
        <v>0</v>
      </c>
      <c r="G332" s="687"/>
      <c r="H332" s="831">
        <f t="shared" ref="H332:H394" si="16">F332*G332</f>
        <v>0</v>
      </c>
      <c r="I332" s="701"/>
      <c r="J332" s="831">
        <f t="shared" ref="J332:J394" si="17">F332*I332</f>
        <v>0</v>
      </c>
    </row>
    <row r="333" spans="1:10">
      <c r="A333" s="791"/>
      <c r="B333" s="795"/>
      <c r="C333" s="807"/>
      <c r="D333" s="701"/>
      <c r="E333" s="701"/>
      <c r="F333" s="831">
        <f t="shared" si="15"/>
        <v>0</v>
      </c>
      <c r="G333" s="687"/>
      <c r="H333" s="831">
        <f t="shared" si="16"/>
        <v>0</v>
      </c>
      <c r="I333" s="701"/>
      <c r="J333" s="831">
        <f t="shared" si="17"/>
        <v>0</v>
      </c>
    </row>
    <row r="334" spans="1:10">
      <c r="A334" s="796" t="s">
        <v>279</v>
      </c>
      <c r="B334" s="795" t="s">
        <v>380</v>
      </c>
      <c r="C334" s="789" t="s">
        <v>0</v>
      </c>
      <c r="D334" s="701">
        <v>0</v>
      </c>
      <c r="E334" s="701"/>
      <c r="F334" s="831">
        <f t="shared" si="15"/>
        <v>0</v>
      </c>
      <c r="G334" s="687">
        <v>10484.540000000001</v>
      </c>
      <c r="H334" s="831">
        <f t="shared" si="16"/>
        <v>0</v>
      </c>
      <c r="I334" s="701">
        <v>12000</v>
      </c>
      <c r="J334" s="831">
        <f t="shared" si="17"/>
        <v>0</v>
      </c>
    </row>
    <row r="335" spans="1:10">
      <c r="A335" s="791"/>
      <c r="B335" s="795"/>
      <c r="C335" s="789"/>
      <c r="D335" s="701"/>
      <c r="E335" s="701"/>
      <c r="F335" s="831">
        <f t="shared" si="15"/>
        <v>0</v>
      </c>
      <c r="G335" s="687"/>
      <c r="H335" s="831">
        <f t="shared" si="16"/>
        <v>0</v>
      </c>
      <c r="I335" s="701"/>
      <c r="J335" s="831">
        <f t="shared" si="17"/>
        <v>0</v>
      </c>
    </row>
    <row r="336" spans="1:10">
      <c r="A336" s="808">
        <v>13.3</v>
      </c>
      <c r="B336" s="792" t="s">
        <v>273</v>
      </c>
      <c r="C336" s="789"/>
      <c r="D336" s="701"/>
      <c r="E336" s="701"/>
      <c r="F336" s="831">
        <f t="shared" si="15"/>
        <v>0</v>
      </c>
      <c r="G336" s="687"/>
      <c r="H336" s="831">
        <f t="shared" si="16"/>
        <v>0</v>
      </c>
      <c r="I336" s="701"/>
      <c r="J336" s="831">
        <f t="shared" si="17"/>
        <v>0</v>
      </c>
    </row>
    <row r="337" spans="1:10">
      <c r="A337" s="808"/>
      <c r="B337" s="792"/>
      <c r="C337" s="789"/>
      <c r="D337" s="701"/>
      <c r="E337" s="701"/>
      <c r="F337" s="831">
        <f t="shared" si="15"/>
        <v>0</v>
      </c>
      <c r="G337" s="687"/>
      <c r="H337" s="831">
        <f t="shared" si="16"/>
        <v>0</v>
      </c>
      <c r="I337" s="701"/>
      <c r="J337" s="831">
        <f t="shared" si="17"/>
        <v>0</v>
      </c>
    </row>
    <row r="338" spans="1:10" ht="50.1" customHeight="1">
      <c r="A338" s="809" t="s">
        <v>281</v>
      </c>
      <c r="B338" s="810" t="s">
        <v>381</v>
      </c>
      <c r="C338" s="765" t="s">
        <v>0</v>
      </c>
      <c r="D338" s="701">
        <v>0</v>
      </c>
      <c r="E338" s="701"/>
      <c r="F338" s="831">
        <f t="shared" si="15"/>
        <v>0</v>
      </c>
      <c r="G338" s="687">
        <v>3225</v>
      </c>
      <c r="H338" s="831">
        <f t="shared" si="16"/>
        <v>0</v>
      </c>
      <c r="I338" s="701">
        <v>4000</v>
      </c>
      <c r="J338" s="831">
        <f t="shared" si="17"/>
        <v>0</v>
      </c>
    </row>
    <row r="339" spans="1:10">
      <c r="A339" s="809" t="s">
        <v>382</v>
      </c>
      <c r="B339" s="776" t="s">
        <v>383</v>
      </c>
      <c r="C339" s="765" t="s">
        <v>384</v>
      </c>
      <c r="D339" s="701">
        <v>0</v>
      </c>
      <c r="E339" s="701"/>
      <c r="F339" s="831">
        <f t="shared" si="15"/>
        <v>0</v>
      </c>
      <c r="G339" s="687">
        <v>1404.5</v>
      </c>
      <c r="H339" s="831">
        <f t="shared" si="16"/>
        <v>0</v>
      </c>
      <c r="I339" s="701">
        <v>1750</v>
      </c>
      <c r="J339" s="831">
        <f t="shared" si="17"/>
        <v>0</v>
      </c>
    </row>
    <row r="340" spans="1:10">
      <c r="A340" s="809" t="s">
        <v>385</v>
      </c>
      <c r="B340" s="776" t="s">
        <v>386</v>
      </c>
      <c r="C340" s="765" t="s">
        <v>384</v>
      </c>
      <c r="D340" s="701">
        <v>0</v>
      </c>
      <c r="E340" s="701"/>
      <c r="F340" s="831">
        <f t="shared" si="15"/>
        <v>0</v>
      </c>
      <c r="G340" s="687">
        <v>2810</v>
      </c>
      <c r="H340" s="831">
        <f t="shared" si="16"/>
        <v>0</v>
      </c>
      <c r="I340" s="701">
        <v>3200</v>
      </c>
      <c r="J340" s="831">
        <f t="shared" si="17"/>
        <v>0</v>
      </c>
    </row>
    <row r="341" spans="1:10">
      <c r="A341" s="808"/>
      <c r="B341" s="795"/>
      <c r="C341" s="789"/>
      <c r="D341" s="701"/>
      <c r="E341" s="701"/>
      <c r="F341" s="831">
        <f t="shared" si="15"/>
        <v>0</v>
      </c>
      <c r="G341" s="687"/>
      <c r="H341" s="831">
        <f t="shared" si="16"/>
        <v>0</v>
      </c>
      <c r="I341" s="701"/>
      <c r="J341" s="831">
        <f t="shared" si="17"/>
        <v>0</v>
      </c>
    </row>
    <row r="342" spans="1:10" s="834" customFormat="1">
      <c r="A342" s="835"/>
      <c r="B342" s="713" t="s">
        <v>290</v>
      </c>
      <c r="C342" s="717"/>
      <c r="D342" s="832"/>
      <c r="E342" s="717"/>
      <c r="F342" s="717"/>
      <c r="G342" s="717"/>
      <c r="H342" s="833"/>
      <c r="I342" s="832"/>
      <c r="J342" s="833"/>
    </row>
    <row r="343" spans="1:10">
      <c r="A343" s="811"/>
      <c r="B343" s="762"/>
      <c r="C343" s="761"/>
      <c r="D343" s="701"/>
      <c r="E343" s="701"/>
      <c r="F343" s="831">
        <f t="shared" si="15"/>
        <v>0</v>
      </c>
      <c r="G343" s="687"/>
      <c r="H343" s="831">
        <f t="shared" si="16"/>
        <v>0</v>
      </c>
      <c r="I343" s="701"/>
      <c r="J343" s="831">
        <f t="shared" si="17"/>
        <v>0</v>
      </c>
    </row>
    <row r="344" spans="1:10">
      <c r="A344" s="747">
        <v>14</v>
      </c>
      <c r="B344" s="760" t="s">
        <v>340</v>
      </c>
      <c r="C344" s="761"/>
      <c r="D344" s="701">
        <v>0</v>
      </c>
      <c r="E344" s="701"/>
      <c r="F344" s="831">
        <f t="shared" si="15"/>
        <v>0</v>
      </c>
      <c r="G344" s="687"/>
      <c r="H344" s="831">
        <f t="shared" si="16"/>
        <v>0</v>
      </c>
      <c r="I344" s="701"/>
      <c r="J344" s="831">
        <f t="shared" si="17"/>
        <v>0</v>
      </c>
    </row>
    <row r="345" spans="1:10">
      <c r="A345" s="754">
        <v>14.1</v>
      </c>
      <c r="B345" s="760" t="s">
        <v>274</v>
      </c>
      <c r="C345" s="761"/>
      <c r="D345" s="701">
        <v>0</v>
      </c>
      <c r="E345" s="701">
        <v>0</v>
      </c>
      <c r="F345" s="831">
        <f t="shared" si="15"/>
        <v>0</v>
      </c>
      <c r="G345" s="687"/>
      <c r="H345" s="831">
        <f t="shared" si="16"/>
        <v>0</v>
      </c>
      <c r="I345" s="701"/>
      <c r="J345" s="831">
        <f t="shared" si="17"/>
        <v>0</v>
      </c>
    </row>
    <row r="346" spans="1:10" ht="45" customHeight="1">
      <c r="A346" s="754"/>
      <c r="B346" s="762" t="s">
        <v>275</v>
      </c>
      <c r="C346" s="812"/>
      <c r="D346" s="701">
        <v>0</v>
      </c>
      <c r="E346" s="701">
        <v>0</v>
      </c>
      <c r="F346" s="831">
        <f t="shared" si="15"/>
        <v>0</v>
      </c>
      <c r="G346" s="687"/>
      <c r="H346" s="831">
        <f t="shared" si="16"/>
        <v>0</v>
      </c>
      <c r="I346" s="701"/>
      <c r="J346" s="831">
        <f t="shared" si="17"/>
        <v>0</v>
      </c>
    </row>
    <row r="347" spans="1:10">
      <c r="A347" s="813" t="s">
        <v>341</v>
      </c>
      <c r="B347" s="762" t="s">
        <v>277</v>
      </c>
      <c r="C347" s="761" t="s">
        <v>2</v>
      </c>
      <c r="D347" s="837">
        <v>36641.340000000055</v>
      </c>
      <c r="E347" s="837">
        <v>3319.38</v>
      </c>
      <c r="F347" s="831">
        <f t="shared" si="15"/>
        <v>33321.960000000057</v>
      </c>
      <c r="G347" s="687">
        <v>84.43</v>
      </c>
      <c r="H347" s="831">
        <f t="shared" si="16"/>
        <v>2813373.0828000051</v>
      </c>
      <c r="I347" s="701">
        <v>96</v>
      </c>
      <c r="J347" s="831">
        <f t="shared" si="17"/>
        <v>3198908.1600000057</v>
      </c>
    </row>
    <row r="348" spans="1:10">
      <c r="A348" s="811"/>
      <c r="B348" s="762"/>
      <c r="C348" s="761"/>
      <c r="D348" s="701"/>
      <c r="E348" s="701"/>
      <c r="F348" s="831">
        <f t="shared" si="15"/>
        <v>0</v>
      </c>
      <c r="G348" s="687"/>
      <c r="H348" s="831">
        <f t="shared" si="16"/>
        <v>0</v>
      </c>
      <c r="I348" s="701"/>
      <c r="J348" s="831">
        <f t="shared" si="17"/>
        <v>0</v>
      </c>
    </row>
    <row r="349" spans="1:10" ht="31.5">
      <c r="A349" s="813" t="s">
        <v>342</v>
      </c>
      <c r="B349" s="762" t="s">
        <v>321</v>
      </c>
      <c r="C349" s="761" t="s">
        <v>3</v>
      </c>
      <c r="D349" s="701">
        <v>0</v>
      </c>
      <c r="E349" s="701">
        <v>0</v>
      </c>
      <c r="F349" s="831">
        <f t="shared" si="15"/>
        <v>0</v>
      </c>
      <c r="G349" s="687">
        <v>82.54</v>
      </c>
      <c r="H349" s="831">
        <f t="shared" si="16"/>
        <v>0</v>
      </c>
      <c r="I349" s="701">
        <v>94</v>
      </c>
      <c r="J349" s="831">
        <f t="shared" si="17"/>
        <v>0</v>
      </c>
    </row>
    <row r="350" spans="1:10">
      <c r="A350" s="811"/>
      <c r="B350" s="762"/>
      <c r="C350" s="761"/>
      <c r="D350" s="701"/>
      <c r="E350" s="701"/>
      <c r="F350" s="831">
        <f t="shared" si="15"/>
        <v>0</v>
      </c>
      <c r="G350" s="687"/>
      <c r="H350" s="831">
        <f t="shared" si="16"/>
        <v>0</v>
      </c>
      <c r="I350" s="701"/>
      <c r="J350" s="831">
        <f t="shared" si="17"/>
        <v>0</v>
      </c>
    </row>
    <row r="351" spans="1:10">
      <c r="A351" s="814">
        <v>14.2</v>
      </c>
      <c r="B351" s="764" t="s">
        <v>278</v>
      </c>
      <c r="C351" s="765"/>
      <c r="D351" s="701"/>
      <c r="E351" s="701"/>
      <c r="F351" s="831">
        <f t="shared" si="15"/>
        <v>0</v>
      </c>
      <c r="G351" s="687"/>
      <c r="H351" s="831">
        <f t="shared" si="16"/>
        <v>0</v>
      </c>
      <c r="I351" s="701"/>
      <c r="J351" s="831">
        <f t="shared" si="17"/>
        <v>0</v>
      </c>
    </row>
    <row r="352" spans="1:10">
      <c r="A352" s="815"/>
      <c r="B352" s="767"/>
      <c r="C352" s="769"/>
      <c r="D352" s="701"/>
      <c r="E352" s="701"/>
      <c r="F352" s="831">
        <f t="shared" si="15"/>
        <v>0</v>
      </c>
      <c r="G352" s="687"/>
      <c r="H352" s="831">
        <f t="shared" si="16"/>
        <v>0</v>
      </c>
      <c r="I352" s="701"/>
      <c r="J352" s="831">
        <f t="shared" si="17"/>
        <v>0</v>
      </c>
    </row>
    <row r="353" spans="1:10" ht="50.1" customHeight="1">
      <c r="A353" s="816" t="s">
        <v>343</v>
      </c>
      <c r="B353" s="767" t="s">
        <v>371</v>
      </c>
      <c r="C353" s="765" t="s">
        <v>269</v>
      </c>
      <c r="D353" s="701">
        <v>0</v>
      </c>
      <c r="E353" s="701">
        <v>0</v>
      </c>
      <c r="F353" s="831">
        <f t="shared" si="15"/>
        <v>0</v>
      </c>
      <c r="G353" s="687">
        <v>465.28</v>
      </c>
      <c r="H353" s="831">
        <f t="shared" si="16"/>
        <v>0</v>
      </c>
      <c r="I353" s="701">
        <v>500</v>
      </c>
      <c r="J353" s="831">
        <f t="shared" si="17"/>
        <v>0</v>
      </c>
    </row>
    <row r="354" spans="1:10">
      <c r="A354" s="811"/>
      <c r="B354" s="762"/>
      <c r="C354" s="761"/>
      <c r="D354" s="701"/>
      <c r="E354" s="701"/>
      <c r="F354" s="831">
        <f t="shared" si="15"/>
        <v>0</v>
      </c>
      <c r="G354" s="687"/>
      <c r="H354" s="831">
        <f t="shared" si="16"/>
        <v>0</v>
      </c>
      <c r="I354" s="701"/>
      <c r="J354" s="831">
        <f t="shared" si="17"/>
        <v>0</v>
      </c>
    </row>
    <row r="355" spans="1:10">
      <c r="A355" s="754">
        <v>14.3</v>
      </c>
      <c r="B355" s="760" t="s">
        <v>280</v>
      </c>
      <c r="C355" s="761"/>
      <c r="D355" s="701">
        <v>0</v>
      </c>
      <c r="E355" s="701">
        <v>0</v>
      </c>
      <c r="F355" s="831">
        <f t="shared" si="15"/>
        <v>0</v>
      </c>
      <c r="G355" s="687"/>
      <c r="H355" s="831">
        <f t="shared" si="16"/>
        <v>0</v>
      </c>
      <c r="I355" s="701"/>
      <c r="J355" s="831">
        <f t="shared" si="17"/>
        <v>0</v>
      </c>
    </row>
    <row r="356" spans="1:10">
      <c r="A356" s="811"/>
      <c r="B356" s="762"/>
      <c r="C356" s="761"/>
      <c r="D356" s="701"/>
      <c r="E356" s="701"/>
      <c r="F356" s="831">
        <f t="shared" si="15"/>
        <v>0</v>
      </c>
      <c r="G356" s="687"/>
      <c r="H356" s="831">
        <f t="shared" si="16"/>
        <v>0</v>
      </c>
      <c r="I356" s="701"/>
      <c r="J356" s="831">
        <f t="shared" si="17"/>
        <v>0</v>
      </c>
    </row>
    <row r="357" spans="1:10" ht="45" customHeight="1">
      <c r="A357" s="813" t="s">
        <v>344</v>
      </c>
      <c r="B357" s="762" t="s">
        <v>282</v>
      </c>
      <c r="C357" s="761"/>
      <c r="D357" s="701">
        <v>0</v>
      </c>
      <c r="E357" s="701">
        <v>0</v>
      </c>
      <c r="F357" s="831">
        <f t="shared" si="15"/>
        <v>0</v>
      </c>
      <c r="G357" s="687"/>
      <c r="H357" s="831">
        <f t="shared" si="16"/>
        <v>0</v>
      </c>
      <c r="I357" s="701"/>
      <c r="J357" s="831">
        <f t="shared" si="17"/>
        <v>0</v>
      </c>
    </row>
    <row r="358" spans="1:10" ht="45" customHeight="1">
      <c r="A358" s="811"/>
      <c r="B358" s="762" t="s">
        <v>283</v>
      </c>
      <c r="C358" s="761" t="s">
        <v>173</v>
      </c>
      <c r="D358" s="837">
        <v>3236.8199999999988</v>
      </c>
      <c r="E358" s="837">
        <v>745.64</v>
      </c>
      <c r="F358" s="831">
        <f t="shared" si="15"/>
        <v>2491.1799999999989</v>
      </c>
      <c r="G358" s="687">
        <v>931.83</v>
      </c>
      <c r="H358" s="831">
        <f t="shared" si="16"/>
        <v>2321356.2593999989</v>
      </c>
      <c r="I358" s="701">
        <v>1040</v>
      </c>
      <c r="J358" s="831">
        <f t="shared" si="17"/>
        <v>2590827.1999999988</v>
      </c>
    </row>
    <row r="359" spans="1:10">
      <c r="A359" s="811"/>
      <c r="B359" s="762"/>
      <c r="C359" s="761"/>
      <c r="D359" s="701"/>
      <c r="E359" s="701"/>
      <c r="F359" s="831">
        <f t="shared" si="15"/>
        <v>0</v>
      </c>
      <c r="G359" s="687"/>
      <c r="H359" s="831">
        <f t="shared" si="16"/>
        <v>0</v>
      </c>
      <c r="I359" s="701"/>
      <c r="J359" s="831">
        <f t="shared" si="17"/>
        <v>0</v>
      </c>
    </row>
    <row r="360" spans="1:10">
      <c r="A360" s="754">
        <v>14.4</v>
      </c>
      <c r="B360" s="760" t="s">
        <v>284</v>
      </c>
      <c r="C360" s="761"/>
      <c r="D360" s="701">
        <v>0</v>
      </c>
      <c r="E360" s="701">
        <v>0</v>
      </c>
      <c r="F360" s="831">
        <f t="shared" si="15"/>
        <v>0</v>
      </c>
      <c r="G360" s="687"/>
      <c r="H360" s="831">
        <f t="shared" si="16"/>
        <v>0</v>
      </c>
      <c r="I360" s="701"/>
      <c r="J360" s="831">
        <f t="shared" si="17"/>
        <v>0</v>
      </c>
    </row>
    <row r="361" spans="1:10" ht="50.1" customHeight="1">
      <c r="A361" s="965"/>
      <c r="B361" s="817" t="s">
        <v>285</v>
      </c>
      <c r="C361" s="966" t="s">
        <v>0</v>
      </c>
      <c r="D361" s="837">
        <v>1800.0799999999997</v>
      </c>
      <c r="E361" s="837">
        <v>594.62</v>
      </c>
      <c r="F361" s="831">
        <f t="shared" si="15"/>
        <v>1205.4599999999996</v>
      </c>
      <c r="G361" s="687">
        <v>1618.98</v>
      </c>
      <c r="H361" s="831">
        <f t="shared" si="16"/>
        <v>1951615.6307999995</v>
      </c>
      <c r="I361" s="701">
        <v>1850</v>
      </c>
      <c r="J361" s="831">
        <f t="shared" si="17"/>
        <v>2230100.9999999991</v>
      </c>
    </row>
    <row r="362" spans="1:10" ht="50.1" customHeight="1">
      <c r="A362" s="965"/>
      <c r="B362" s="817" t="s">
        <v>286</v>
      </c>
      <c r="C362" s="966"/>
      <c r="D362" s="701">
        <v>0</v>
      </c>
      <c r="E362" s="701">
        <v>0</v>
      </c>
      <c r="F362" s="831">
        <f t="shared" si="15"/>
        <v>0</v>
      </c>
      <c r="G362" s="687"/>
      <c r="H362" s="831">
        <f t="shared" si="16"/>
        <v>0</v>
      </c>
      <c r="I362" s="701"/>
      <c r="J362" s="831">
        <f t="shared" si="17"/>
        <v>0</v>
      </c>
    </row>
    <row r="363" spans="1:10" ht="50.1" customHeight="1">
      <c r="A363" s="754"/>
      <c r="B363" s="817" t="s">
        <v>287</v>
      </c>
      <c r="C363" s="761"/>
      <c r="D363" s="701"/>
      <c r="E363" s="701"/>
      <c r="F363" s="831">
        <f t="shared" si="15"/>
        <v>0</v>
      </c>
      <c r="G363" s="687"/>
      <c r="H363" s="831">
        <f t="shared" si="16"/>
        <v>0</v>
      </c>
      <c r="I363" s="701"/>
      <c r="J363" s="831">
        <f t="shared" si="17"/>
        <v>0</v>
      </c>
    </row>
    <row r="364" spans="1:10">
      <c r="A364" s="754"/>
      <c r="B364" s="817"/>
      <c r="C364" s="761"/>
      <c r="D364" s="701"/>
      <c r="E364" s="701"/>
      <c r="F364" s="831">
        <f t="shared" si="15"/>
        <v>0</v>
      </c>
      <c r="G364" s="687"/>
      <c r="H364" s="831">
        <f t="shared" si="16"/>
        <v>0</v>
      </c>
      <c r="I364" s="701"/>
      <c r="J364" s="831">
        <f t="shared" si="17"/>
        <v>0</v>
      </c>
    </row>
    <row r="365" spans="1:10">
      <c r="A365" s="754">
        <v>14.5</v>
      </c>
      <c r="B365" s="760" t="s">
        <v>288</v>
      </c>
      <c r="C365" s="789"/>
      <c r="D365" s="701">
        <v>0</v>
      </c>
      <c r="E365" s="701">
        <v>0</v>
      </c>
      <c r="F365" s="831">
        <f t="shared" si="15"/>
        <v>0</v>
      </c>
      <c r="G365" s="687"/>
      <c r="H365" s="831">
        <f t="shared" si="16"/>
        <v>0</v>
      </c>
      <c r="I365" s="701"/>
      <c r="J365" s="831">
        <f t="shared" si="17"/>
        <v>0</v>
      </c>
    </row>
    <row r="366" spans="1:10">
      <c r="A366" s="811"/>
      <c r="B366" s="760"/>
      <c r="C366" s="789"/>
      <c r="D366" s="701"/>
      <c r="E366" s="701"/>
      <c r="F366" s="831">
        <f t="shared" si="15"/>
        <v>0</v>
      </c>
      <c r="G366" s="687"/>
      <c r="H366" s="831">
        <f t="shared" si="16"/>
        <v>0</v>
      </c>
      <c r="I366" s="701"/>
      <c r="J366" s="831">
        <f t="shared" si="17"/>
        <v>0</v>
      </c>
    </row>
    <row r="367" spans="1:10" ht="50.1" customHeight="1">
      <c r="A367" s="813" t="s">
        <v>345</v>
      </c>
      <c r="B367" s="762" t="s">
        <v>694</v>
      </c>
      <c r="C367" s="761" t="s">
        <v>173</v>
      </c>
      <c r="D367" s="837">
        <v>18.720000000000002</v>
      </c>
      <c r="E367" s="701">
        <v>0</v>
      </c>
      <c r="F367" s="831">
        <f t="shared" si="15"/>
        <v>18.720000000000002</v>
      </c>
      <c r="G367" s="687">
        <v>2276.0700000000002</v>
      </c>
      <c r="H367" s="831">
        <f t="shared" si="16"/>
        <v>42608.030400000011</v>
      </c>
      <c r="I367" s="701">
        <v>2500</v>
      </c>
      <c r="J367" s="831">
        <f t="shared" si="17"/>
        <v>46800.000000000007</v>
      </c>
    </row>
    <row r="368" spans="1:10">
      <c r="A368" s="818"/>
      <c r="B368" s="758"/>
      <c r="C368" s="789"/>
      <c r="D368" s="701"/>
      <c r="E368" s="701"/>
      <c r="F368" s="831">
        <f t="shared" si="15"/>
        <v>0</v>
      </c>
      <c r="G368" s="687"/>
      <c r="H368" s="831">
        <f t="shared" si="16"/>
        <v>0</v>
      </c>
      <c r="I368" s="701"/>
      <c r="J368" s="831">
        <f t="shared" si="17"/>
        <v>0</v>
      </c>
    </row>
    <row r="369" spans="1:12">
      <c r="A369" s="754">
        <v>14.6</v>
      </c>
      <c r="B369" s="819" t="s">
        <v>314</v>
      </c>
      <c r="C369" s="789"/>
      <c r="D369" s="701"/>
      <c r="E369" s="701"/>
      <c r="F369" s="831">
        <f t="shared" si="15"/>
        <v>0</v>
      </c>
      <c r="G369" s="687"/>
      <c r="H369" s="831">
        <f t="shared" si="16"/>
        <v>0</v>
      </c>
      <c r="I369" s="701"/>
      <c r="J369" s="831">
        <f t="shared" si="17"/>
        <v>0</v>
      </c>
    </row>
    <row r="370" spans="1:12" ht="50.1" customHeight="1">
      <c r="A370" s="808"/>
      <c r="B370" s="820" t="s">
        <v>315</v>
      </c>
      <c r="C370" s="789"/>
      <c r="D370" s="701"/>
      <c r="E370" s="701"/>
      <c r="F370" s="831">
        <f t="shared" si="15"/>
        <v>0</v>
      </c>
      <c r="G370" s="687"/>
      <c r="H370" s="831">
        <f t="shared" si="16"/>
        <v>0</v>
      </c>
      <c r="I370" s="701"/>
      <c r="J370" s="831">
        <f t="shared" si="17"/>
        <v>0</v>
      </c>
    </row>
    <row r="371" spans="1:12">
      <c r="A371" s="809" t="s">
        <v>346</v>
      </c>
      <c r="B371" s="820" t="s">
        <v>316</v>
      </c>
      <c r="C371" s="761" t="s">
        <v>173</v>
      </c>
      <c r="D371" s="701">
        <v>0</v>
      </c>
      <c r="E371" s="701">
        <v>0</v>
      </c>
      <c r="F371" s="831">
        <f t="shared" si="15"/>
        <v>0</v>
      </c>
      <c r="G371" s="687">
        <v>53125.760000000002</v>
      </c>
      <c r="H371" s="831">
        <f t="shared" si="16"/>
        <v>0</v>
      </c>
      <c r="I371" s="701">
        <v>61500</v>
      </c>
      <c r="J371" s="831">
        <f t="shared" si="17"/>
        <v>0</v>
      </c>
    </row>
    <row r="372" spans="1:12">
      <c r="A372" s="809" t="s">
        <v>347</v>
      </c>
      <c r="B372" s="820" t="s">
        <v>317</v>
      </c>
      <c r="C372" s="761" t="s">
        <v>173</v>
      </c>
      <c r="D372" s="701">
        <v>0</v>
      </c>
      <c r="E372" s="701">
        <v>0</v>
      </c>
      <c r="F372" s="831">
        <f t="shared" si="15"/>
        <v>0</v>
      </c>
      <c r="G372" s="687">
        <v>12418.67</v>
      </c>
      <c r="H372" s="831">
        <f t="shared" si="16"/>
        <v>0</v>
      </c>
      <c r="I372" s="701">
        <v>14500</v>
      </c>
      <c r="J372" s="831">
        <f t="shared" si="17"/>
        <v>0</v>
      </c>
    </row>
    <row r="373" spans="1:12" ht="31.5">
      <c r="A373" s="809" t="s">
        <v>348</v>
      </c>
      <c r="B373" s="820" t="s">
        <v>318</v>
      </c>
      <c r="C373" s="761" t="s">
        <v>173</v>
      </c>
      <c r="D373" s="701">
        <v>0</v>
      </c>
      <c r="E373" s="701">
        <v>0</v>
      </c>
      <c r="F373" s="831">
        <f t="shared" si="15"/>
        <v>0</v>
      </c>
      <c r="G373" s="687">
        <v>25694.97</v>
      </c>
      <c r="H373" s="831">
        <f t="shared" si="16"/>
        <v>0</v>
      </c>
      <c r="I373" s="701">
        <v>29000</v>
      </c>
      <c r="J373" s="831">
        <f t="shared" si="17"/>
        <v>0</v>
      </c>
    </row>
    <row r="374" spans="1:12">
      <c r="A374" s="818"/>
      <c r="B374" s="820" t="s">
        <v>319</v>
      </c>
      <c r="C374" s="789"/>
      <c r="D374" s="701"/>
      <c r="E374" s="701"/>
      <c r="F374" s="831">
        <f t="shared" si="15"/>
        <v>0</v>
      </c>
      <c r="G374" s="687"/>
      <c r="H374" s="831">
        <f t="shared" si="16"/>
        <v>0</v>
      </c>
      <c r="I374" s="701"/>
      <c r="J374" s="831">
        <f t="shared" si="17"/>
        <v>0</v>
      </c>
    </row>
    <row r="375" spans="1:12">
      <c r="A375" s="811"/>
      <c r="B375" s="776"/>
      <c r="C375" s="761"/>
      <c r="D375" s="701"/>
      <c r="E375" s="761"/>
      <c r="F375" s="831"/>
      <c r="G375" s="687"/>
      <c r="H375" s="831">
        <f t="shared" si="16"/>
        <v>0</v>
      </c>
      <c r="I375" s="701"/>
      <c r="J375" s="831">
        <f t="shared" si="17"/>
        <v>0</v>
      </c>
    </row>
    <row r="376" spans="1:12" s="834" customFormat="1">
      <c r="A376" s="716"/>
      <c r="B376" s="713" t="s">
        <v>350</v>
      </c>
      <c r="C376" s="717"/>
      <c r="D376" s="832"/>
      <c r="E376" s="717"/>
      <c r="F376" s="717"/>
      <c r="G376" s="717"/>
      <c r="H376" s="833"/>
      <c r="I376" s="832"/>
      <c r="J376" s="833"/>
    </row>
    <row r="377" spans="1:12" s="834" customFormat="1">
      <c r="A377" s="742"/>
      <c r="B377" s="743" t="s">
        <v>349</v>
      </c>
      <c r="C377" s="744"/>
      <c r="D377" s="832"/>
      <c r="E377" s="744"/>
      <c r="F377" s="717"/>
      <c r="G377" s="744"/>
      <c r="H377" s="833"/>
      <c r="I377" s="832"/>
      <c r="J377" s="833"/>
    </row>
    <row r="378" spans="1:12" s="834" customFormat="1" ht="19.5" thickBot="1">
      <c r="A378" s="839"/>
      <c r="B378" s="840" t="s">
        <v>291</v>
      </c>
      <c r="C378" s="841"/>
      <c r="D378" s="842"/>
      <c r="E378" s="841"/>
      <c r="F378" s="843"/>
      <c r="G378" s="841"/>
      <c r="H378" s="844"/>
      <c r="I378" s="842"/>
      <c r="J378" s="844"/>
    </row>
    <row r="379" spans="1:12" s="494" customFormat="1" ht="30" customHeight="1" thickBot="1">
      <c r="A379" s="821"/>
      <c r="B379" s="822"/>
      <c r="C379" s="823"/>
      <c r="D379" s="860" t="s">
        <v>420</v>
      </c>
      <c r="E379" s="847">
        <v>0</v>
      </c>
      <c r="F379" s="847"/>
      <c r="G379" s="847">
        <v>0</v>
      </c>
      <c r="H379" s="824">
        <f>ROUND(SUM(H7:H378),0)</f>
        <v>81607633</v>
      </c>
      <c r="I379" s="848"/>
      <c r="J379" s="849">
        <f>ROUND(SUM(J7:J378),0)</f>
        <v>92194127</v>
      </c>
    </row>
    <row r="380" spans="1:12" s="836" customFormat="1" ht="26.25">
      <c r="A380" s="825"/>
      <c r="B380" s="826" t="s">
        <v>886</v>
      </c>
      <c r="C380" s="825"/>
      <c r="D380" s="825"/>
      <c r="E380" s="877"/>
      <c r="F380" s="825"/>
      <c r="G380" s="825"/>
      <c r="H380" s="845"/>
      <c r="I380" s="846"/>
      <c r="J380" s="845"/>
    </row>
    <row r="381" spans="1:12" ht="63">
      <c r="A381" s="796" t="s">
        <v>786</v>
      </c>
      <c r="B381" s="795" t="s">
        <v>839</v>
      </c>
      <c r="C381" s="789" t="s">
        <v>0</v>
      </c>
      <c r="D381" s="701">
        <v>13616.330000000016</v>
      </c>
      <c r="E381" s="701"/>
      <c r="F381" s="831">
        <f t="shared" si="15"/>
        <v>13616.330000000016</v>
      </c>
      <c r="G381" s="687">
        <v>148.4</v>
      </c>
      <c r="H381" s="831">
        <f t="shared" si="16"/>
        <v>2020663.3720000025</v>
      </c>
      <c r="I381" s="701">
        <v>157</v>
      </c>
      <c r="J381" s="831">
        <f t="shared" si="17"/>
        <v>2137763.8100000024</v>
      </c>
    </row>
    <row r="382" spans="1:12" ht="63">
      <c r="A382" s="796" t="s">
        <v>840</v>
      </c>
      <c r="B382" s="795" t="s">
        <v>841</v>
      </c>
      <c r="C382" s="789" t="s">
        <v>0</v>
      </c>
      <c r="D382" s="701">
        <v>196.77</v>
      </c>
      <c r="E382" s="701"/>
      <c r="F382" s="831">
        <f t="shared" si="15"/>
        <v>196.77</v>
      </c>
      <c r="G382" s="687">
        <v>386.6</v>
      </c>
      <c r="H382" s="831">
        <f t="shared" si="16"/>
        <v>76071.282000000007</v>
      </c>
      <c r="I382" s="701">
        <v>409</v>
      </c>
      <c r="J382" s="831">
        <f t="shared" si="17"/>
        <v>80478.930000000008</v>
      </c>
      <c r="K382" s="509"/>
    </row>
    <row r="383" spans="1:12" ht="63">
      <c r="A383" s="796" t="s">
        <v>800</v>
      </c>
      <c r="B383" s="795" t="s">
        <v>842</v>
      </c>
      <c r="C383" s="789" t="s">
        <v>0</v>
      </c>
      <c r="D383" s="701">
        <v>20727.599999999988</v>
      </c>
      <c r="E383" s="701"/>
      <c r="F383" s="831">
        <f t="shared" si="15"/>
        <v>20727.599999999988</v>
      </c>
      <c r="G383" s="687">
        <v>59.5</v>
      </c>
      <c r="H383" s="831">
        <f t="shared" si="16"/>
        <v>1233292.1999999993</v>
      </c>
      <c r="I383" s="701">
        <v>63</v>
      </c>
      <c r="J383" s="831">
        <f t="shared" si="17"/>
        <v>1305838.7999999991</v>
      </c>
    </row>
    <row r="384" spans="1:12" ht="31.5">
      <c r="A384" s="796" t="s">
        <v>807</v>
      </c>
      <c r="B384" s="795" t="s">
        <v>808</v>
      </c>
      <c r="C384" s="789" t="s">
        <v>0</v>
      </c>
      <c r="D384" s="701">
        <v>28864.81000000003</v>
      </c>
      <c r="E384" s="701"/>
      <c r="F384" s="831">
        <f t="shared" si="15"/>
        <v>28864.81000000003</v>
      </c>
      <c r="G384" s="687">
        <v>88.81</v>
      </c>
      <c r="H384" s="831">
        <f t="shared" si="16"/>
        <v>2563483.7761000027</v>
      </c>
      <c r="I384" s="701">
        <v>104.55</v>
      </c>
      <c r="J384" s="831">
        <f t="shared" si="17"/>
        <v>3017815.8855000031</v>
      </c>
      <c r="L384" s="827"/>
    </row>
    <row r="385" spans="1:12" ht="31.5">
      <c r="A385" s="796" t="s">
        <v>847</v>
      </c>
      <c r="B385" s="795" t="s">
        <v>875</v>
      </c>
      <c r="C385" s="789" t="s">
        <v>1</v>
      </c>
      <c r="D385" s="701">
        <v>211.88000000000002</v>
      </c>
      <c r="E385" s="701"/>
      <c r="F385" s="831">
        <f t="shared" si="15"/>
        <v>211.88000000000002</v>
      </c>
      <c r="G385" s="687">
        <v>4377.3999999999996</v>
      </c>
      <c r="H385" s="831">
        <f t="shared" si="16"/>
        <v>927483.51199999999</v>
      </c>
      <c r="I385" s="701">
        <v>5192</v>
      </c>
      <c r="J385" s="831">
        <f t="shared" si="17"/>
        <v>1100080.9600000002</v>
      </c>
      <c r="L385" s="827"/>
    </row>
    <row r="386" spans="1:12" ht="50.1" customHeight="1">
      <c r="A386" s="796" t="s">
        <v>851</v>
      </c>
      <c r="B386" s="795" t="s">
        <v>877</v>
      </c>
      <c r="C386" s="789" t="s">
        <v>1</v>
      </c>
      <c r="D386" s="701">
        <v>30.5</v>
      </c>
      <c r="E386" s="701"/>
      <c r="F386" s="831">
        <f t="shared" si="15"/>
        <v>30.5</v>
      </c>
      <c r="G386" s="687">
        <v>42285.554620000003</v>
      </c>
      <c r="H386" s="831">
        <f t="shared" si="16"/>
        <v>1289709.41591</v>
      </c>
      <c r="I386" s="874">
        <v>52359</v>
      </c>
      <c r="J386" s="831">
        <f t="shared" si="17"/>
        <v>1596949.5</v>
      </c>
      <c r="L386" s="827"/>
    </row>
    <row r="387" spans="1:12" ht="47.25">
      <c r="A387" s="796" t="s">
        <v>811</v>
      </c>
      <c r="B387" s="795" t="s">
        <v>812</v>
      </c>
      <c r="C387" s="789" t="s">
        <v>0</v>
      </c>
      <c r="D387" s="701">
        <v>0</v>
      </c>
      <c r="E387" s="701"/>
      <c r="F387" s="831">
        <f t="shared" si="15"/>
        <v>0</v>
      </c>
      <c r="G387" s="687">
        <v>0</v>
      </c>
      <c r="H387" s="831">
        <f t="shared" si="16"/>
        <v>0</v>
      </c>
      <c r="I387" s="701">
        <v>522</v>
      </c>
      <c r="J387" s="831">
        <f t="shared" si="17"/>
        <v>0</v>
      </c>
      <c r="L387" s="827"/>
    </row>
    <row r="388" spans="1:12" ht="47.25">
      <c r="A388" s="796" t="s">
        <v>852</v>
      </c>
      <c r="B388" s="795" t="s">
        <v>853</v>
      </c>
      <c r="C388" s="789" t="s">
        <v>0</v>
      </c>
      <c r="D388" s="701">
        <v>6842.6399999999921</v>
      </c>
      <c r="E388" s="701"/>
      <c r="F388" s="831">
        <f t="shared" si="15"/>
        <v>6842.6399999999921</v>
      </c>
      <c r="G388" s="687">
        <v>114.15</v>
      </c>
      <c r="H388" s="831">
        <f t="shared" si="16"/>
        <v>781087.3559999991</v>
      </c>
      <c r="I388" s="875">
        <v>129.84450100567145</v>
      </c>
      <c r="J388" s="831">
        <f t="shared" si="17"/>
        <v>888479.17636144662</v>
      </c>
      <c r="L388" s="827"/>
    </row>
    <row r="389" spans="1:12" ht="47.25">
      <c r="A389" s="796" t="s">
        <v>891</v>
      </c>
      <c r="B389" s="795" t="s">
        <v>892</v>
      </c>
      <c r="C389" s="789" t="s">
        <v>0</v>
      </c>
      <c r="D389" s="701">
        <v>4723.72</v>
      </c>
      <c r="E389" s="701"/>
      <c r="F389" s="831">
        <f t="shared" ref="F389" si="18">D389-E389</f>
        <v>4723.72</v>
      </c>
      <c r="G389" s="687">
        <v>28.55</v>
      </c>
      <c r="H389" s="831">
        <f t="shared" ref="H389" si="19">F389*G389</f>
        <v>134862.20600000001</v>
      </c>
      <c r="I389" s="875">
        <v>28.552033707526878</v>
      </c>
      <c r="J389" s="831">
        <f t="shared" ref="J389" si="20">F389*I389</f>
        <v>134871.81266491886</v>
      </c>
      <c r="L389" s="827"/>
    </row>
    <row r="390" spans="1:12" ht="50.1" customHeight="1">
      <c r="A390" s="796" t="s">
        <v>854</v>
      </c>
      <c r="B390" s="795" t="s">
        <v>887</v>
      </c>
      <c r="C390" s="789" t="s">
        <v>4</v>
      </c>
      <c r="D390" s="701">
        <v>1571</v>
      </c>
      <c r="E390" s="701"/>
      <c r="F390" s="831">
        <f t="shared" si="15"/>
        <v>1571</v>
      </c>
      <c r="G390" s="687">
        <v>218.6</v>
      </c>
      <c r="H390" s="831">
        <f t="shared" si="16"/>
        <v>343420.6</v>
      </c>
      <c r="I390" s="701">
        <v>254</v>
      </c>
      <c r="J390" s="831">
        <f t="shared" si="17"/>
        <v>399034</v>
      </c>
      <c r="L390" s="827"/>
    </row>
    <row r="391" spans="1:12" ht="50.1" customHeight="1">
      <c r="A391" s="791" t="s">
        <v>855</v>
      </c>
      <c r="B391" s="795" t="s">
        <v>856</v>
      </c>
      <c r="C391" s="789" t="s">
        <v>0</v>
      </c>
      <c r="D391" s="701">
        <v>449.85999999999996</v>
      </c>
      <c r="E391" s="701"/>
      <c r="F391" s="831">
        <f t="shared" si="15"/>
        <v>449.85999999999996</v>
      </c>
      <c r="G391" s="687">
        <v>3128.5</v>
      </c>
      <c r="H391" s="831">
        <f t="shared" si="16"/>
        <v>1407387.0099999998</v>
      </c>
      <c r="I391" s="701">
        <v>3504</v>
      </c>
      <c r="J391" s="831">
        <f t="shared" si="17"/>
        <v>1576309.44</v>
      </c>
      <c r="L391" s="827"/>
    </row>
    <row r="392" spans="1:12" ht="31.5">
      <c r="A392" s="791" t="s">
        <v>857</v>
      </c>
      <c r="B392" s="795" t="s">
        <v>858</v>
      </c>
      <c r="C392" s="789" t="s">
        <v>6</v>
      </c>
      <c r="D392" s="701"/>
      <c r="E392" s="701"/>
      <c r="F392" s="831">
        <f t="shared" si="15"/>
        <v>0</v>
      </c>
      <c r="G392" s="687">
        <v>161.5</v>
      </c>
      <c r="H392" s="831">
        <f t="shared" si="16"/>
        <v>0</v>
      </c>
      <c r="I392" s="701">
        <v>176</v>
      </c>
      <c r="J392" s="831">
        <f t="shared" si="17"/>
        <v>0</v>
      </c>
      <c r="L392" s="827"/>
    </row>
    <row r="393" spans="1:12" ht="47.25">
      <c r="A393" s="791" t="s">
        <v>859</v>
      </c>
      <c r="B393" s="795" t="s">
        <v>860</v>
      </c>
      <c r="C393" s="789" t="s">
        <v>6</v>
      </c>
      <c r="D393" s="701">
        <v>1130</v>
      </c>
      <c r="E393" s="701"/>
      <c r="F393" s="831">
        <f t="shared" si="15"/>
        <v>1130</v>
      </c>
      <c r="G393" s="687">
        <v>191</v>
      </c>
      <c r="H393" s="831">
        <f t="shared" si="16"/>
        <v>215830</v>
      </c>
      <c r="I393" s="701">
        <v>194</v>
      </c>
      <c r="J393" s="831">
        <f t="shared" si="17"/>
        <v>219220</v>
      </c>
      <c r="L393" s="827"/>
    </row>
    <row r="394" spans="1:12" ht="47.25">
      <c r="A394" s="791" t="s">
        <v>861</v>
      </c>
      <c r="B394" s="795" t="s">
        <v>862</v>
      </c>
      <c r="C394" s="789" t="s">
        <v>0</v>
      </c>
      <c r="D394" s="701"/>
      <c r="E394" s="701"/>
      <c r="F394" s="831">
        <f t="shared" si="15"/>
        <v>0</v>
      </c>
      <c r="G394" s="687">
        <v>2647.9</v>
      </c>
      <c r="H394" s="831">
        <f t="shared" si="16"/>
        <v>0</v>
      </c>
      <c r="I394" s="701">
        <v>2870</v>
      </c>
      <c r="J394" s="831">
        <f t="shared" si="17"/>
        <v>0</v>
      </c>
      <c r="L394" s="827"/>
    </row>
    <row r="395" spans="1:12" ht="47.25">
      <c r="A395" s="791" t="s">
        <v>863</v>
      </c>
      <c r="B395" s="795" t="s">
        <v>864</v>
      </c>
      <c r="C395" s="789" t="s">
        <v>0</v>
      </c>
      <c r="D395" s="701">
        <v>23257.169999999947</v>
      </c>
      <c r="E395" s="701"/>
      <c r="F395" s="831">
        <f t="shared" ref="F395:F402" si="21">D395-E395</f>
        <v>23257.169999999947</v>
      </c>
      <c r="G395" s="687">
        <v>121.9</v>
      </c>
      <c r="H395" s="831">
        <f t="shared" ref="H395:H402" si="22">F395*G395</f>
        <v>2835049.0229999935</v>
      </c>
      <c r="I395" s="701">
        <v>135</v>
      </c>
      <c r="J395" s="831">
        <f t="shared" ref="J395:J402" si="23">F395*I395</f>
        <v>3139717.9499999927</v>
      </c>
      <c r="L395" s="827"/>
    </row>
    <row r="396" spans="1:12" ht="30" customHeight="1">
      <c r="A396" s="796" t="s">
        <v>804</v>
      </c>
      <c r="B396" s="795" t="s">
        <v>805</v>
      </c>
      <c r="C396" s="789" t="s">
        <v>803</v>
      </c>
      <c r="D396" s="701">
        <v>385</v>
      </c>
      <c r="E396" s="701"/>
      <c r="F396" s="831">
        <f t="shared" si="21"/>
        <v>385</v>
      </c>
      <c r="G396" s="687">
        <v>508.51</v>
      </c>
      <c r="H396" s="831">
        <f t="shared" si="22"/>
        <v>195776.35</v>
      </c>
      <c r="I396" s="701">
        <v>538</v>
      </c>
      <c r="J396" s="831">
        <f t="shared" si="23"/>
        <v>207130</v>
      </c>
      <c r="L396" s="827"/>
    </row>
    <row r="397" spans="1:12" ht="30" customHeight="1">
      <c r="A397" s="796" t="s">
        <v>801</v>
      </c>
      <c r="B397" s="795" t="s">
        <v>802</v>
      </c>
      <c r="C397" s="789" t="s">
        <v>803</v>
      </c>
      <c r="D397" s="701">
        <v>295</v>
      </c>
      <c r="E397" s="701"/>
      <c r="F397" s="831">
        <f t="shared" si="21"/>
        <v>295</v>
      </c>
      <c r="G397" s="687">
        <v>414.93</v>
      </c>
      <c r="H397" s="831">
        <f t="shared" si="22"/>
        <v>122404.35</v>
      </c>
      <c r="I397" s="701">
        <v>439</v>
      </c>
      <c r="J397" s="831">
        <f t="shared" si="23"/>
        <v>129505</v>
      </c>
      <c r="L397" s="827"/>
    </row>
    <row r="398" spans="1:12" ht="30" customHeight="1">
      <c r="A398" s="796" t="s">
        <v>809</v>
      </c>
      <c r="B398" s="795" t="s">
        <v>810</v>
      </c>
      <c r="C398" s="789" t="s">
        <v>1</v>
      </c>
      <c r="D398" s="701">
        <v>1715.8700000000006</v>
      </c>
      <c r="E398" s="701"/>
      <c r="F398" s="831">
        <f t="shared" si="21"/>
        <v>1715.8700000000006</v>
      </c>
      <c r="G398" s="687">
        <v>142.69999999999999</v>
      </c>
      <c r="H398" s="831">
        <f t="shared" si="22"/>
        <v>244854.64900000006</v>
      </c>
      <c r="I398" s="701">
        <v>151</v>
      </c>
      <c r="J398" s="831">
        <f t="shared" si="23"/>
        <v>259096.37000000008</v>
      </c>
      <c r="L398" s="827"/>
    </row>
    <row r="399" spans="1:12" ht="30" customHeight="1">
      <c r="A399" s="796" t="s">
        <v>865</v>
      </c>
      <c r="B399" s="795" t="s">
        <v>866</v>
      </c>
      <c r="C399" s="789" t="s">
        <v>0</v>
      </c>
      <c r="D399" s="701">
        <v>117.96</v>
      </c>
      <c r="E399" s="701"/>
      <c r="F399" s="831">
        <f t="shared" si="21"/>
        <v>117.96</v>
      </c>
      <c r="G399" s="687">
        <v>1210.0296450000001</v>
      </c>
      <c r="H399" s="831">
        <f t="shared" si="22"/>
        <v>142735.09692420001</v>
      </c>
      <c r="I399" s="875">
        <v>1439</v>
      </c>
      <c r="J399" s="831">
        <f t="shared" si="23"/>
        <v>169744.44</v>
      </c>
      <c r="L399" s="827"/>
    </row>
    <row r="400" spans="1:12" ht="47.25">
      <c r="A400" s="796" t="s">
        <v>867</v>
      </c>
      <c r="B400" s="795" t="s">
        <v>879</v>
      </c>
      <c r="C400" s="789" t="s">
        <v>0</v>
      </c>
      <c r="D400" s="701">
        <v>1213.3700000000006</v>
      </c>
      <c r="E400" s="701"/>
      <c r="F400" s="831">
        <f t="shared" si="21"/>
        <v>1213.3700000000006</v>
      </c>
      <c r="G400" s="687">
        <v>279.5</v>
      </c>
      <c r="H400" s="831">
        <f t="shared" si="22"/>
        <v>339136.91500000015</v>
      </c>
      <c r="I400" s="701">
        <v>326</v>
      </c>
      <c r="J400" s="831">
        <f t="shared" si="23"/>
        <v>395558.62000000017</v>
      </c>
    </row>
    <row r="401" spans="1:12" ht="50.1" customHeight="1">
      <c r="A401" s="796" t="s">
        <v>868</v>
      </c>
      <c r="B401" s="795" t="s">
        <v>880</v>
      </c>
      <c r="C401" s="789" t="s">
        <v>6</v>
      </c>
      <c r="D401" s="701">
        <v>6912.5599999999995</v>
      </c>
      <c r="E401" s="701"/>
      <c r="F401" s="831">
        <f t="shared" si="21"/>
        <v>6912.5599999999995</v>
      </c>
      <c r="G401" s="687">
        <v>184.6</v>
      </c>
      <c r="H401" s="831">
        <f t="shared" si="22"/>
        <v>1276058.5759999999</v>
      </c>
      <c r="I401" s="701">
        <v>218</v>
      </c>
      <c r="J401" s="831">
        <f t="shared" si="23"/>
        <v>1506938.0799999998</v>
      </c>
      <c r="L401" s="827"/>
    </row>
    <row r="402" spans="1:12" s="3" customFormat="1" ht="31.5">
      <c r="A402" s="828" t="s">
        <v>881</v>
      </c>
      <c r="B402" s="795" t="s">
        <v>882</v>
      </c>
      <c r="C402" s="829" t="s">
        <v>0</v>
      </c>
      <c r="D402" s="701">
        <v>143.68999999999997</v>
      </c>
      <c r="E402" s="701"/>
      <c r="F402" s="831">
        <f t="shared" si="21"/>
        <v>143.68999999999997</v>
      </c>
      <c r="G402" s="687">
        <v>1264</v>
      </c>
      <c r="H402" s="831">
        <f t="shared" si="22"/>
        <v>181624.15999999997</v>
      </c>
      <c r="I402" s="701">
        <v>1264</v>
      </c>
      <c r="J402" s="831">
        <f t="shared" si="23"/>
        <v>181624.15999999997</v>
      </c>
      <c r="L402" s="531"/>
    </row>
    <row r="403" spans="1:12" s="3" customFormat="1" ht="12.75" customHeight="1" thickBot="1">
      <c r="A403" s="578"/>
      <c r="B403" s="579"/>
      <c r="C403" s="580"/>
      <c r="D403" s="580"/>
      <c r="E403" s="857"/>
      <c r="F403" s="580"/>
      <c r="G403" s="580"/>
      <c r="H403" s="580"/>
      <c r="I403" s="580"/>
      <c r="J403" s="580"/>
      <c r="L403" s="531"/>
    </row>
    <row r="404" spans="1:12" ht="30" customHeight="1" thickBot="1">
      <c r="A404" s="678"/>
      <c r="B404" s="527"/>
      <c r="C404" s="678"/>
      <c r="D404" s="678"/>
      <c r="E404" s="857"/>
      <c r="F404" s="678"/>
      <c r="G404" s="857">
        <v>0</v>
      </c>
      <c r="H404" s="858">
        <f>ROUND(SUM(H381:H403),0)</f>
        <v>16330930</v>
      </c>
      <c r="I404" s="848"/>
      <c r="J404" s="849">
        <f>ROUND(SUM(J381:J403),0)</f>
        <v>18446157</v>
      </c>
    </row>
    <row r="405" spans="1:12" s="830" customFormat="1" ht="19.5" thickBot="1">
      <c r="A405" s="680"/>
      <c r="B405" s="582"/>
      <c r="C405" s="680"/>
      <c r="D405" s="680"/>
      <c r="E405" s="857"/>
      <c r="F405" s="680"/>
      <c r="G405" s="857">
        <v>0</v>
      </c>
      <c r="H405" s="680"/>
      <c r="I405" s="680"/>
      <c r="J405" s="680"/>
    </row>
    <row r="406" spans="1:12" ht="30" customHeight="1" thickBot="1">
      <c r="A406" s="678"/>
      <c r="B406" s="527"/>
      <c r="C406" s="678"/>
      <c r="D406" s="678"/>
      <c r="E406" s="857"/>
      <c r="F406" s="678"/>
      <c r="G406" s="857">
        <v>0</v>
      </c>
      <c r="H406" s="859">
        <f>H379+H404</f>
        <v>97938563</v>
      </c>
      <c r="I406" s="678"/>
      <c r="J406" s="859">
        <f>J379+J404</f>
        <v>110640284</v>
      </c>
    </row>
    <row r="583" ht="15" customHeight="1"/>
  </sheetData>
  <mergeCells count="3">
    <mergeCell ref="A4:J4"/>
    <mergeCell ref="A361:A362"/>
    <mergeCell ref="C361:C362"/>
  </mergeCells>
  <conditionalFormatting sqref="A351:B353 A343:B344 B345 A277:A285 B314 B278:B283 B285:B290 A315 A271 A273 A274:B275 A258 B248:B252 A249:A251 A253 A255 A261 A238 A242:B246 A240:A241 A192:B192 A177 A178:B184 A188:B190 A9:B9 A157:B176 A193 C112:C122 A93:B93 A83:B83 A72:B72 A28:B28 A122:A131 B130 A136:B151 A263:B270 B292:B306 B309:B312">
    <cfRule type="cellIs" dxfId="11" priority="12" stopIfTrue="1" operator="equal">
      <formula>0</formula>
    </cfRule>
  </conditionalFormatting>
  <conditionalFormatting sqref="B369:B374 B177">
    <cfRule type="cellIs" dxfId="10" priority="11" stopIfTrue="1" operator="equal">
      <formula>0</formula>
    </cfRule>
  </conditionalFormatting>
  <conditionalFormatting sqref="K384:K393">
    <cfRule type="cellIs" dxfId="9" priority="10" operator="lessThan">
      <formula>0</formula>
    </cfRule>
  </conditionalFormatting>
  <conditionalFormatting sqref="K401 K395:K399">
    <cfRule type="cellIs" dxfId="8" priority="9" operator="lessThan">
      <formula>0</formula>
    </cfRule>
  </conditionalFormatting>
  <conditionalFormatting sqref="K394">
    <cfRule type="cellIs" dxfId="7" priority="8" operator="lessThan">
      <formula>0</formula>
    </cfRule>
  </conditionalFormatting>
  <conditionalFormatting sqref="L400">
    <cfRule type="cellIs" dxfId="6" priority="7" operator="lessThan">
      <formula>0</formula>
    </cfRule>
  </conditionalFormatting>
  <conditionalFormatting sqref="K400">
    <cfRule type="cellIs" dxfId="5" priority="6" operator="lessThan">
      <formula>0</formula>
    </cfRule>
  </conditionalFormatting>
  <conditionalFormatting sqref="A152:B152">
    <cfRule type="cellIs" dxfId="4" priority="5" stopIfTrue="1" operator="equal">
      <formula>0</formula>
    </cfRule>
  </conditionalFormatting>
  <conditionalFormatting sqref="A153:B154">
    <cfRule type="cellIs" dxfId="3" priority="4" stopIfTrue="1" operator="equal">
      <formula>0</formula>
    </cfRule>
  </conditionalFormatting>
  <conditionalFormatting sqref="A155:B155">
    <cfRule type="cellIs" dxfId="2" priority="3" stopIfTrue="1" operator="equal">
      <formula>0</formula>
    </cfRule>
  </conditionalFormatting>
  <conditionalFormatting sqref="B307:B308">
    <cfRule type="cellIs" dxfId="1" priority="2" stopIfTrue="1" operator="equal">
      <formula>0</formula>
    </cfRule>
  </conditionalFormatting>
  <conditionalFormatting sqref="K402:K403">
    <cfRule type="cellIs" dxfId="0" priority="1" operator="lessThan">
      <formula>0</formula>
    </cfRule>
  </conditionalFormatting>
  <printOptions horizontalCentered="1"/>
  <pageMargins left="0.5" right="0.25" top="0.75" bottom="0.75" header="0.31496062992126" footer="0.31496062992126"/>
  <pageSetup paperSize="9" scale="73" fitToHeight="0" orientation="landscape" r:id="rId1"/>
  <headerFooter>
    <oddFooter>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N20"/>
  <sheetViews>
    <sheetView view="pageBreakPreview" zoomScaleSheetLayoutView="100" workbookViewId="0">
      <pane ySplit="3" topLeftCell="A4" activePane="bottomLeft" state="frozen"/>
      <selection activeCell="J231" sqref="J231"/>
      <selection pane="bottomLeft" activeCell="B8" sqref="B8:C8"/>
    </sheetView>
  </sheetViews>
  <sheetFormatPr defaultRowHeight="12.75"/>
  <cols>
    <col min="1" max="1" width="8.140625" style="128" customWidth="1"/>
    <col min="2" max="3" width="20.7109375" style="128" customWidth="1"/>
    <col min="4" max="8" width="10.7109375" style="128" customWidth="1"/>
    <col min="9" max="9" width="10.7109375" style="171" customWidth="1"/>
    <col min="10" max="10" width="11.85546875" style="178" customWidth="1"/>
    <col min="11" max="236" width="9.140625" style="176"/>
    <col min="237" max="237" width="14.42578125" style="176" customWidth="1"/>
    <col min="238" max="238" width="12.140625" style="176" customWidth="1"/>
    <col min="239" max="239" width="21.28515625" style="176" customWidth="1"/>
    <col min="240" max="492" width="9.140625" style="176"/>
    <col min="493" max="493" width="14.42578125" style="176" customWidth="1"/>
    <col min="494" max="494" width="12.140625" style="176" customWidth="1"/>
    <col min="495" max="495" width="21.28515625" style="176" customWidth="1"/>
    <col min="496" max="748" width="9.140625" style="176"/>
    <col min="749" max="749" width="14.42578125" style="176" customWidth="1"/>
    <col min="750" max="750" width="12.140625" style="176" customWidth="1"/>
    <col min="751" max="751" width="21.28515625" style="176" customWidth="1"/>
    <col min="752" max="1004" width="9.140625" style="176"/>
    <col min="1005" max="1005" width="14.42578125" style="176" customWidth="1"/>
    <col min="1006" max="1006" width="12.140625" style="176" customWidth="1"/>
    <col min="1007" max="1007" width="21.28515625" style="176" customWidth="1"/>
    <col min="1008" max="1260" width="9.140625" style="176"/>
    <col min="1261" max="1261" width="14.42578125" style="176" customWidth="1"/>
    <col min="1262" max="1262" width="12.140625" style="176" customWidth="1"/>
    <col min="1263" max="1263" width="21.28515625" style="176" customWidth="1"/>
    <col min="1264" max="1516" width="9.140625" style="176"/>
    <col min="1517" max="1517" width="14.42578125" style="176" customWidth="1"/>
    <col min="1518" max="1518" width="12.140625" style="176" customWidth="1"/>
    <col min="1519" max="1519" width="21.28515625" style="176" customWidth="1"/>
    <col min="1520" max="1772" width="9.140625" style="176"/>
    <col min="1773" max="1773" width="14.42578125" style="176" customWidth="1"/>
    <col min="1774" max="1774" width="12.140625" style="176" customWidth="1"/>
    <col min="1775" max="1775" width="21.28515625" style="176" customWidth="1"/>
    <col min="1776" max="2028" width="9.140625" style="176"/>
    <col min="2029" max="2029" width="14.42578125" style="176" customWidth="1"/>
    <col min="2030" max="2030" width="12.140625" style="176" customWidth="1"/>
    <col min="2031" max="2031" width="21.28515625" style="176" customWidth="1"/>
    <col min="2032" max="2284" width="9.140625" style="176"/>
    <col min="2285" max="2285" width="14.42578125" style="176" customWidth="1"/>
    <col min="2286" max="2286" width="12.140625" style="176" customWidth="1"/>
    <col min="2287" max="2287" width="21.28515625" style="176" customWidth="1"/>
    <col min="2288" max="2540" width="9.140625" style="176"/>
    <col min="2541" max="2541" width="14.42578125" style="176" customWidth="1"/>
    <col min="2542" max="2542" width="12.140625" style="176" customWidth="1"/>
    <col min="2543" max="2543" width="21.28515625" style="176" customWidth="1"/>
    <col min="2544" max="2796" width="9.140625" style="176"/>
    <col min="2797" max="2797" width="14.42578125" style="176" customWidth="1"/>
    <col min="2798" max="2798" width="12.140625" style="176" customWidth="1"/>
    <col min="2799" max="2799" width="21.28515625" style="176" customWidth="1"/>
    <col min="2800" max="3052" width="9.140625" style="176"/>
    <col min="3053" max="3053" width="14.42578125" style="176" customWidth="1"/>
    <col min="3054" max="3054" width="12.140625" style="176" customWidth="1"/>
    <col min="3055" max="3055" width="21.28515625" style="176" customWidth="1"/>
    <col min="3056" max="3308" width="9.140625" style="176"/>
    <col min="3309" max="3309" width="14.42578125" style="176" customWidth="1"/>
    <col min="3310" max="3310" width="12.140625" style="176" customWidth="1"/>
    <col min="3311" max="3311" width="21.28515625" style="176" customWidth="1"/>
    <col min="3312" max="3564" width="9.140625" style="176"/>
    <col min="3565" max="3565" width="14.42578125" style="176" customWidth="1"/>
    <col min="3566" max="3566" width="12.140625" style="176" customWidth="1"/>
    <col min="3567" max="3567" width="21.28515625" style="176" customWidth="1"/>
    <col min="3568" max="3820" width="9.140625" style="176"/>
    <col min="3821" max="3821" width="14.42578125" style="176" customWidth="1"/>
    <col min="3822" max="3822" width="12.140625" style="176" customWidth="1"/>
    <col min="3823" max="3823" width="21.28515625" style="176" customWidth="1"/>
    <col min="3824" max="4076" width="9.140625" style="176"/>
    <col min="4077" max="4077" width="14.42578125" style="176" customWidth="1"/>
    <col min="4078" max="4078" width="12.140625" style="176" customWidth="1"/>
    <col min="4079" max="4079" width="21.28515625" style="176" customWidth="1"/>
    <col min="4080" max="4332" width="9.140625" style="176"/>
    <col min="4333" max="4333" width="14.42578125" style="176" customWidth="1"/>
    <col min="4334" max="4334" width="12.140625" style="176" customWidth="1"/>
    <col min="4335" max="4335" width="21.28515625" style="176" customWidth="1"/>
    <col min="4336" max="4588" width="9.140625" style="176"/>
    <col min="4589" max="4589" width="14.42578125" style="176" customWidth="1"/>
    <col min="4590" max="4590" width="12.140625" style="176" customWidth="1"/>
    <col min="4591" max="4591" width="21.28515625" style="176" customWidth="1"/>
    <col min="4592" max="4844" width="9.140625" style="176"/>
    <col min="4845" max="4845" width="14.42578125" style="176" customWidth="1"/>
    <col min="4846" max="4846" width="12.140625" style="176" customWidth="1"/>
    <col min="4847" max="4847" width="21.28515625" style="176" customWidth="1"/>
    <col min="4848" max="5100" width="9.140625" style="176"/>
    <col min="5101" max="5101" width="14.42578125" style="176" customWidth="1"/>
    <col min="5102" max="5102" width="12.140625" style="176" customWidth="1"/>
    <col min="5103" max="5103" width="21.28515625" style="176" customWidth="1"/>
    <col min="5104" max="5356" width="9.140625" style="176"/>
    <col min="5357" max="5357" width="14.42578125" style="176" customWidth="1"/>
    <col min="5358" max="5358" width="12.140625" style="176" customWidth="1"/>
    <col min="5359" max="5359" width="21.28515625" style="176" customWidth="1"/>
    <col min="5360" max="5612" width="9.140625" style="176"/>
    <col min="5613" max="5613" width="14.42578125" style="176" customWidth="1"/>
    <col min="5614" max="5614" width="12.140625" style="176" customWidth="1"/>
    <col min="5615" max="5615" width="21.28515625" style="176" customWidth="1"/>
    <col min="5616" max="5868" width="9.140625" style="176"/>
    <col min="5869" max="5869" width="14.42578125" style="176" customWidth="1"/>
    <col min="5870" max="5870" width="12.140625" style="176" customWidth="1"/>
    <col min="5871" max="5871" width="21.28515625" style="176" customWidth="1"/>
    <col min="5872" max="6124" width="9.140625" style="176"/>
    <col min="6125" max="6125" width="14.42578125" style="176" customWidth="1"/>
    <col min="6126" max="6126" width="12.140625" style="176" customWidth="1"/>
    <col min="6127" max="6127" width="21.28515625" style="176" customWidth="1"/>
    <col min="6128" max="6380" width="9.140625" style="176"/>
    <col min="6381" max="6381" width="14.42578125" style="176" customWidth="1"/>
    <col min="6382" max="6382" width="12.140625" style="176" customWidth="1"/>
    <col min="6383" max="6383" width="21.28515625" style="176" customWidth="1"/>
    <col min="6384" max="6636" width="9.140625" style="176"/>
    <col min="6637" max="6637" width="14.42578125" style="176" customWidth="1"/>
    <col min="6638" max="6638" width="12.140625" style="176" customWidth="1"/>
    <col min="6639" max="6639" width="21.28515625" style="176" customWidth="1"/>
    <col min="6640" max="6892" width="9.140625" style="176"/>
    <col min="6893" max="6893" width="14.42578125" style="176" customWidth="1"/>
    <col min="6894" max="6894" width="12.140625" style="176" customWidth="1"/>
    <col min="6895" max="6895" width="21.28515625" style="176" customWidth="1"/>
    <col min="6896" max="7148" width="9.140625" style="176"/>
    <col min="7149" max="7149" width="14.42578125" style="176" customWidth="1"/>
    <col min="7150" max="7150" width="12.140625" style="176" customWidth="1"/>
    <col min="7151" max="7151" width="21.28515625" style="176" customWidth="1"/>
    <col min="7152" max="7404" width="9.140625" style="176"/>
    <col min="7405" max="7405" width="14.42578125" style="176" customWidth="1"/>
    <col min="7406" max="7406" width="12.140625" style="176" customWidth="1"/>
    <col min="7407" max="7407" width="21.28515625" style="176" customWidth="1"/>
    <col min="7408" max="7660" width="9.140625" style="176"/>
    <col min="7661" max="7661" width="14.42578125" style="176" customWidth="1"/>
    <col min="7662" max="7662" width="12.140625" style="176" customWidth="1"/>
    <col min="7663" max="7663" width="21.28515625" style="176" customWidth="1"/>
    <col min="7664" max="7916" width="9.140625" style="176"/>
    <col min="7917" max="7917" width="14.42578125" style="176" customWidth="1"/>
    <col min="7918" max="7918" width="12.140625" style="176" customWidth="1"/>
    <col min="7919" max="7919" width="21.28515625" style="176" customWidth="1"/>
    <col min="7920" max="8172" width="9.140625" style="176"/>
    <col min="8173" max="8173" width="14.42578125" style="176" customWidth="1"/>
    <col min="8174" max="8174" width="12.140625" style="176" customWidth="1"/>
    <col min="8175" max="8175" width="21.28515625" style="176" customWidth="1"/>
    <col min="8176" max="8428" width="9.140625" style="176"/>
    <col min="8429" max="8429" width="14.42578125" style="176" customWidth="1"/>
    <col min="8430" max="8430" width="12.140625" style="176" customWidth="1"/>
    <col min="8431" max="8431" width="21.28515625" style="176" customWidth="1"/>
    <col min="8432" max="8684" width="9.140625" style="176"/>
    <col min="8685" max="8685" width="14.42578125" style="176" customWidth="1"/>
    <col min="8686" max="8686" width="12.140625" style="176" customWidth="1"/>
    <col min="8687" max="8687" width="21.28515625" style="176" customWidth="1"/>
    <col min="8688" max="8940" width="9.140625" style="176"/>
    <col min="8941" max="8941" width="14.42578125" style="176" customWidth="1"/>
    <col min="8942" max="8942" width="12.140625" style="176" customWidth="1"/>
    <col min="8943" max="8943" width="21.28515625" style="176" customWidth="1"/>
    <col min="8944" max="9196" width="9.140625" style="176"/>
    <col min="9197" max="9197" width="14.42578125" style="176" customWidth="1"/>
    <col min="9198" max="9198" width="12.140625" style="176" customWidth="1"/>
    <col min="9199" max="9199" width="21.28515625" style="176" customWidth="1"/>
    <col min="9200" max="9452" width="9.140625" style="176"/>
    <col min="9453" max="9453" width="14.42578125" style="176" customWidth="1"/>
    <col min="9454" max="9454" width="12.140625" style="176" customWidth="1"/>
    <col min="9455" max="9455" width="21.28515625" style="176" customWidth="1"/>
    <col min="9456" max="9708" width="9.140625" style="176"/>
    <col min="9709" max="9709" width="14.42578125" style="176" customWidth="1"/>
    <col min="9710" max="9710" width="12.140625" style="176" customWidth="1"/>
    <col min="9711" max="9711" width="21.28515625" style="176" customWidth="1"/>
    <col min="9712" max="9964" width="9.140625" style="176"/>
    <col min="9965" max="9965" width="14.42578125" style="176" customWidth="1"/>
    <col min="9966" max="9966" width="12.140625" style="176" customWidth="1"/>
    <col min="9967" max="9967" width="21.28515625" style="176" customWidth="1"/>
    <col min="9968" max="10220" width="9.140625" style="176"/>
    <col min="10221" max="10221" width="14.42578125" style="176" customWidth="1"/>
    <col min="10222" max="10222" width="12.140625" style="176" customWidth="1"/>
    <col min="10223" max="10223" width="21.28515625" style="176" customWidth="1"/>
    <col min="10224" max="10476" width="9.140625" style="176"/>
    <col min="10477" max="10477" width="14.42578125" style="176" customWidth="1"/>
    <col min="10478" max="10478" width="12.140625" style="176" customWidth="1"/>
    <col min="10479" max="10479" width="21.28515625" style="176" customWidth="1"/>
    <col min="10480" max="10732" width="9.140625" style="176"/>
    <col min="10733" max="10733" width="14.42578125" style="176" customWidth="1"/>
    <col min="10734" max="10734" width="12.140625" style="176" customWidth="1"/>
    <col min="10735" max="10735" width="21.28515625" style="176" customWidth="1"/>
    <col min="10736" max="10988" width="9.140625" style="176"/>
    <col min="10989" max="10989" width="14.42578125" style="176" customWidth="1"/>
    <col min="10990" max="10990" width="12.140625" style="176" customWidth="1"/>
    <col min="10991" max="10991" width="21.28515625" style="176" customWidth="1"/>
    <col min="10992" max="11244" width="9.140625" style="176"/>
    <col min="11245" max="11245" width="14.42578125" style="176" customWidth="1"/>
    <col min="11246" max="11246" width="12.140625" style="176" customWidth="1"/>
    <col min="11247" max="11247" width="21.28515625" style="176" customWidth="1"/>
    <col min="11248" max="11500" width="9.140625" style="176"/>
    <col min="11501" max="11501" width="14.42578125" style="176" customWidth="1"/>
    <col min="11502" max="11502" width="12.140625" style="176" customWidth="1"/>
    <col min="11503" max="11503" width="21.28515625" style="176" customWidth="1"/>
    <col min="11504" max="11756" width="9.140625" style="176"/>
    <col min="11757" max="11757" width="14.42578125" style="176" customWidth="1"/>
    <col min="11758" max="11758" width="12.140625" style="176" customWidth="1"/>
    <col min="11759" max="11759" width="21.28515625" style="176" customWidth="1"/>
    <col min="11760" max="12012" width="9.140625" style="176"/>
    <col min="12013" max="12013" width="14.42578125" style="176" customWidth="1"/>
    <col min="12014" max="12014" width="12.140625" style="176" customWidth="1"/>
    <col min="12015" max="12015" width="21.28515625" style="176" customWidth="1"/>
    <col min="12016" max="12268" width="9.140625" style="176"/>
    <col min="12269" max="12269" width="14.42578125" style="176" customWidth="1"/>
    <col min="12270" max="12270" width="12.140625" style="176" customWidth="1"/>
    <col min="12271" max="12271" width="21.28515625" style="176" customWidth="1"/>
    <col min="12272" max="12524" width="9.140625" style="176"/>
    <col min="12525" max="12525" width="14.42578125" style="176" customWidth="1"/>
    <col min="12526" max="12526" width="12.140625" style="176" customWidth="1"/>
    <col min="12527" max="12527" width="21.28515625" style="176" customWidth="1"/>
    <col min="12528" max="12780" width="9.140625" style="176"/>
    <col min="12781" max="12781" width="14.42578125" style="176" customWidth="1"/>
    <col min="12782" max="12782" width="12.140625" style="176" customWidth="1"/>
    <col min="12783" max="12783" width="21.28515625" style="176" customWidth="1"/>
    <col min="12784" max="13036" width="9.140625" style="176"/>
    <col min="13037" max="13037" width="14.42578125" style="176" customWidth="1"/>
    <col min="13038" max="13038" width="12.140625" style="176" customWidth="1"/>
    <col min="13039" max="13039" width="21.28515625" style="176" customWidth="1"/>
    <col min="13040" max="13292" width="9.140625" style="176"/>
    <col min="13293" max="13293" width="14.42578125" style="176" customWidth="1"/>
    <col min="13294" max="13294" width="12.140625" style="176" customWidth="1"/>
    <col min="13295" max="13295" width="21.28515625" style="176" customWidth="1"/>
    <col min="13296" max="13548" width="9.140625" style="176"/>
    <col min="13549" max="13549" width="14.42578125" style="176" customWidth="1"/>
    <col min="13550" max="13550" width="12.140625" style="176" customWidth="1"/>
    <col min="13551" max="13551" width="21.28515625" style="176" customWidth="1"/>
    <col min="13552" max="13804" width="9.140625" style="176"/>
    <col min="13805" max="13805" width="14.42578125" style="176" customWidth="1"/>
    <col min="13806" max="13806" width="12.140625" style="176" customWidth="1"/>
    <col min="13807" max="13807" width="21.28515625" style="176" customWidth="1"/>
    <col min="13808" max="14060" width="9.140625" style="176"/>
    <col min="14061" max="14061" width="14.42578125" style="176" customWidth="1"/>
    <col min="14062" max="14062" width="12.140625" style="176" customWidth="1"/>
    <col min="14063" max="14063" width="21.28515625" style="176" customWidth="1"/>
    <col min="14064" max="14316" width="9.140625" style="176"/>
    <col min="14317" max="14317" width="14.42578125" style="176" customWidth="1"/>
    <col min="14318" max="14318" width="12.140625" style="176" customWidth="1"/>
    <col min="14319" max="14319" width="21.28515625" style="176" customWidth="1"/>
    <col min="14320" max="14572" width="9.140625" style="176"/>
    <col min="14573" max="14573" width="14.42578125" style="176" customWidth="1"/>
    <col min="14574" max="14574" width="12.140625" style="176" customWidth="1"/>
    <col min="14575" max="14575" width="21.28515625" style="176" customWidth="1"/>
    <col min="14576" max="14828" width="9.140625" style="176"/>
    <col min="14829" max="14829" width="14.42578125" style="176" customWidth="1"/>
    <col min="14830" max="14830" width="12.140625" style="176" customWidth="1"/>
    <col min="14831" max="14831" width="21.28515625" style="176" customWidth="1"/>
    <col min="14832" max="15084" width="9.140625" style="176"/>
    <col min="15085" max="15085" width="14.42578125" style="176" customWidth="1"/>
    <col min="15086" max="15086" width="12.140625" style="176" customWidth="1"/>
    <col min="15087" max="15087" width="21.28515625" style="176" customWidth="1"/>
    <col min="15088" max="15340" width="9.140625" style="176"/>
    <col min="15341" max="15341" width="14.42578125" style="176" customWidth="1"/>
    <col min="15342" max="15342" width="12.140625" style="176" customWidth="1"/>
    <col min="15343" max="15343" width="21.28515625" style="176" customWidth="1"/>
    <col min="15344" max="15596" width="9.140625" style="176"/>
    <col min="15597" max="15597" width="14.42578125" style="176" customWidth="1"/>
    <col min="15598" max="15598" width="12.140625" style="176" customWidth="1"/>
    <col min="15599" max="15599" width="21.28515625" style="176" customWidth="1"/>
    <col min="15600" max="15852" width="9.140625" style="176"/>
    <col min="15853" max="15853" width="14.42578125" style="176" customWidth="1"/>
    <col min="15854" max="15854" width="12.140625" style="176" customWidth="1"/>
    <col min="15855" max="15855" width="21.28515625" style="176" customWidth="1"/>
    <col min="15856" max="16108" width="9.140625" style="176"/>
    <col min="16109" max="16109" width="14.42578125" style="176" customWidth="1"/>
    <col min="16110" max="16110" width="12.140625" style="176" customWidth="1"/>
    <col min="16111" max="16111" width="21.28515625" style="176" customWidth="1"/>
    <col min="16112" max="16384" width="9.140625" style="176"/>
  </cols>
  <sheetData>
    <row r="1" spans="1:14" s="115" customFormat="1" ht="15.75">
      <c r="A1" s="111"/>
      <c r="B1" s="112" t="s">
        <v>579</v>
      </c>
      <c r="C1" s="112"/>
      <c r="D1" s="112"/>
      <c r="E1" s="112"/>
      <c r="F1" s="112"/>
      <c r="G1" s="112"/>
      <c r="H1" s="112"/>
      <c r="I1" s="169"/>
      <c r="J1" s="169"/>
    </row>
    <row r="2" spans="1:14" s="115" customFormat="1" ht="16.5" customHeight="1">
      <c r="A2" s="111"/>
      <c r="B2" s="114" t="s">
        <v>429</v>
      </c>
      <c r="C2" s="114"/>
      <c r="D2" s="114"/>
      <c r="E2" s="114"/>
      <c r="F2" s="114"/>
      <c r="G2" s="114"/>
      <c r="H2" s="114"/>
      <c r="I2" s="174"/>
      <c r="J2" s="174"/>
    </row>
    <row r="3" spans="1:14" s="197" customFormat="1" ht="16.5" customHeight="1">
      <c r="A3" s="196"/>
      <c r="B3" s="183"/>
      <c r="C3" s="183"/>
      <c r="D3" s="183"/>
      <c r="E3" s="183"/>
      <c r="F3" s="183"/>
      <c r="G3" s="183"/>
      <c r="I3" s="234" t="str">
        <f>'Invoice-'!F14</f>
        <v>Date</v>
      </c>
      <c r="J3" s="305">
        <f>'Invoice-'!G14</f>
        <v>42962</v>
      </c>
    </row>
    <row r="4" spans="1:14" s="201" customFormat="1">
      <c r="A4" s="198"/>
      <c r="B4" s="198"/>
      <c r="C4" s="198"/>
      <c r="D4" s="198"/>
      <c r="E4" s="198"/>
      <c r="F4" s="198"/>
      <c r="G4" s="198"/>
      <c r="H4" s="198"/>
      <c r="I4" s="199"/>
      <c r="J4" s="200"/>
    </row>
    <row r="5" spans="1:14" s="178" customFormat="1" ht="15.75">
      <c r="A5" s="193" t="s">
        <v>507</v>
      </c>
      <c r="B5" s="128"/>
      <c r="C5" s="128" t="s">
        <v>699</v>
      </c>
      <c r="D5" s="128"/>
      <c r="E5" s="128"/>
      <c r="F5" s="128"/>
      <c r="G5" s="128"/>
      <c r="H5" s="128"/>
      <c r="I5" s="171"/>
    </row>
    <row r="6" spans="1:14" s="178" customFormat="1" ht="18" customHeight="1">
      <c r="A6" s="126"/>
      <c r="B6" s="970" t="s">
        <v>390</v>
      </c>
      <c r="C6" s="970"/>
      <c r="D6" s="133" t="s">
        <v>441</v>
      </c>
      <c r="E6" s="133" t="s">
        <v>421</v>
      </c>
      <c r="F6" s="308" t="s">
        <v>568</v>
      </c>
      <c r="G6" s="463" t="s">
        <v>705</v>
      </c>
      <c r="H6" s="133" t="s">
        <v>493</v>
      </c>
      <c r="I6" s="190" t="s">
        <v>422</v>
      </c>
      <c r="J6" s="190" t="s">
        <v>391</v>
      </c>
    </row>
    <row r="7" spans="1:14" s="178" customFormat="1" ht="30" customHeight="1">
      <c r="A7" s="127" t="s">
        <v>407</v>
      </c>
      <c r="B7" s="967" t="s">
        <v>794</v>
      </c>
      <c r="C7" s="968" t="s">
        <v>502</v>
      </c>
      <c r="D7" s="170">
        <f>'Consumed Conc. Summary'!C40</f>
        <v>933.69000000000028</v>
      </c>
      <c r="E7" s="170">
        <f>'Consumed Conc. Summary'!D40</f>
        <v>9012.8699999999972</v>
      </c>
      <c r="F7" s="170">
        <f>'Consumed Conc. Summary'!E40</f>
        <v>1080.58</v>
      </c>
      <c r="G7" s="170">
        <f>'Consumed Conc. Summary'!F40</f>
        <v>1534.4699999999998</v>
      </c>
      <c r="H7" s="170">
        <f>'Consumed Conc. Summary'!G40</f>
        <v>145.91</v>
      </c>
      <c r="I7" s="170">
        <f>SUM(D7:H7)</f>
        <v>12707.519999999997</v>
      </c>
      <c r="J7" s="191"/>
      <c r="K7" s="178">
        <f>I7+'[152]Cement Reconciliation'!$H$7</f>
        <v>21213.519999999997</v>
      </c>
      <c r="L7" s="178">
        <v>7417.5540000000001</v>
      </c>
    </row>
    <row r="8" spans="1:14" s="178" customFormat="1" ht="30" customHeight="1">
      <c r="A8" s="127" t="s">
        <v>410</v>
      </c>
      <c r="B8" s="967" t="s">
        <v>506</v>
      </c>
      <c r="C8" s="968"/>
      <c r="D8" s="170">
        <f>'RMC Details'!D177</f>
        <v>0</v>
      </c>
      <c r="E8" s="170">
        <f>'RMC Details'!E177</f>
        <v>0</v>
      </c>
      <c r="F8" s="170">
        <f>'RMC Details'!F177</f>
        <v>0</v>
      </c>
      <c r="G8" s="170">
        <f>'RMC Details'!G177</f>
        <v>0</v>
      </c>
      <c r="H8" s="170">
        <f>'RMC Details'!H177</f>
        <v>0</v>
      </c>
      <c r="I8" s="170">
        <f>SUM(D8:H8)</f>
        <v>0</v>
      </c>
      <c r="J8" s="191"/>
      <c r="K8" s="178">
        <f>I8+'[152]Cement Reconciliation'!$H$8</f>
        <v>3214.5</v>
      </c>
    </row>
    <row r="9" spans="1:14" s="178" customFormat="1" ht="30" customHeight="1">
      <c r="A9" s="127" t="s">
        <v>411</v>
      </c>
      <c r="B9" s="967" t="s">
        <v>503</v>
      </c>
      <c r="C9" s="968"/>
      <c r="D9" s="170">
        <f>D7-D8</f>
        <v>933.69000000000028</v>
      </c>
      <c r="E9" s="170">
        <f t="shared" ref="E9:G9" si="0">E7-E8</f>
        <v>9012.8699999999972</v>
      </c>
      <c r="F9" s="170">
        <f t="shared" si="0"/>
        <v>1080.58</v>
      </c>
      <c r="G9" s="170">
        <f t="shared" si="0"/>
        <v>1534.4699999999998</v>
      </c>
      <c r="H9" s="170"/>
      <c r="I9" s="170">
        <f t="shared" ref="I9" si="1">I7-I8</f>
        <v>12707.519999999997</v>
      </c>
      <c r="J9" s="192" t="s">
        <v>505</v>
      </c>
      <c r="K9" s="479">
        <f>I9+'[152]Cement Reconciliation'!$H$9</f>
        <v>17999.019999999997</v>
      </c>
      <c r="N9" s="178">
        <f>D8+'[152]Cement Reconciliation'!$D$8</f>
        <v>388</v>
      </c>
    </row>
    <row r="10" spans="1:14" s="178" customFormat="1" ht="30" customHeight="1">
      <c r="A10" s="127" t="s">
        <v>412</v>
      </c>
      <c r="B10" s="967" t="s">
        <v>508</v>
      </c>
      <c r="C10" s="968"/>
      <c r="D10" s="319">
        <v>3.4</v>
      </c>
      <c r="E10" s="319">
        <f>(363.77/50)</f>
        <v>7.2753999999999994</v>
      </c>
      <c r="F10" s="320">
        <f>(370.24/50)</f>
        <v>7.4047999999999998</v>
      </c>
      <c r="G10" s="320">
        <f>(423.5/50)</f>
        <v>8.4700000000000006</v>
      </c>
      <c r="H10" s="319">
        <f>(415.4/50)</f>
        <v>8.3079999999999998</v>
      </c>
      <c r="I10" s="170"/>
      <c r="J10" s="192"/>
    </row>
    <row r="11" spans="1:14" s="178" customFormat="1" ht="30" customHeight="1">
      <c r="A11" s="127" t="s">
        <v>414</v>
      </c>
      <c r="B11" s="967" t="s">
        <v>510</v>
      </c>
      <c r="C11" s="968"/>
      <c r="D11" s="170">
        <f>D10*D9</f>
        <v>3174.5460000000007</v>
      </c>
      <c r="E11" s="170">
        <f t="shared" ref="E11:H11" si="2">E10*E9</f>
        <v>65572.234397999971</v>
      </c>
      <c r="F11" s="170">
        <f t="shared" si="2"/>
        <v>8001.478783999999</v>
      </c>
      <c r="G11" s="170">
        <f t="shared" si="2"/>
        <v>12996.9609</v>
      </c>
      <c r="H11" s="170">
        <f t="shared" si="2"/>
        <v>0</v>
      </c>
      <c r="I11" s="170"/>
      <c r="J11" s="192" t="s">
        <v>509</v>
      </c>
    </row>
    <row r="12" spans="1:14" s="195" customFormat="1" ht="30" customHeight="1">
      <c r="A12" s="133"/>
      <c r="B12" s="969" t="s">
        <v>511</v>
      </c>
      <c r="C12" s="969"/>
      <c r="D12" s="179">
        <f>ROUND(SUM(D11:I11),0)</f>
        <v>89745</v>
      </c>
      <c r="E12" s="179"/>
      <c r="F12" s="179"/>
      <c r="G12" s="179"/>
      <c r="H12" s="179"/>
      <c r="I12" s="179"/>
      <c r="J12" s="194"/>
    </row>
    <row r="15" spans="1:14">
      <c r="D15" s="471">
        <f>'[153]CEMENT OPC-43 GRADE'!$I$362</f>
        <v>92195</v>
      </c>
      <c r="E15" s="478" t="s">
        <v>760</v>
      </c>
    </row>
    <row r="16" spans="1:14">
      <c r="D16" s="471">
        <f>D12+'[152]Cement Reconciliation'!$D$12</f>
        <v>129585</v>
      </c>
      <c r="E16" s="478" t="s">
        <v>762</v>
      </c>
    </row>
    <row r="17" spans="3:8">
      <c r="C17" s="471">
        <f>D16-D15</f>
        <v>37390</v>
      </c>
      <c r="D17" s="471">
        <v>4050</v>
      </c>
      <c r="E17" s="478" t="s">
        <v>761</v>
      </c>
      <c r="H17" s="477">
        <f>D15*3%</f>
        <v>2765.85</v>
      </c>
    </row>
    <row r="18" spans="3:8">
      <c r="D18" s="471">
        <f>D17+D16-D15</f>
        <v>41440</v>
      </c>
      <c r="E18" s="478" t="s">
        <v>763</v>
      </c>
    </row>
    <row r="20" spans="3:8">
      <c r="D20" s="471"/>
    </row>
  </sheetData>
  <mergeCells count="7">
    <mergeCell ref="B11:C11"/>
    <mergeCell ref="B12:C12"/>
    <mergeCell ref="B6:C6"/>
    <mergeCell ref="B7:C7"/>
    <mergeCell ref="B8:C8"/>
    <mergeCell ref="B9:C9"/>
    <mergeCell ref="B10:C10"/>
  </mergeCells>
  <printOptions horizontalCentered="1"/>
  <pageMargins left="0.5" right="0.5" top="1" bottom="0.25" header="0.3" footer="0.3"/>
  <pageSetup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J178"/>
  <sheetViews>
    <sheetView view="pageBreakPreview" topLeftCell="A141" zoomScaleSheetLayoutView="100" workbookViewId="0">
      <pane ySplit="6" topLeftCell="A154" activePane="bottomLeft" state="frozen"/>
      <selection activeCell="A141" sqref="A141"/>
      <selection pane="bottomLeft" activeCell="D147" sqref="D147:G168"/>
    </sheetView>
  </sheetViews>
  <sheetFormatPr defaultRowHeight="12.75"/>
  <cols>
    <col min="1" max="1" width="8.140625" style="128" customWidth="1"/>
    <col min="2" max="2" width="14.42578125" style="128" customWidth="1"/>
    <col min="3" max="3" width="15.28515625" style="128" bestFit="1" customWidth="1"/>
    <col min="4" max="4" width="12.140625" style="128" customWidth="1"/>
    <col min="5" max="5" width="12.140625" style="128" bestFit="1" customWidth="1"/>
    <col min="6" max="6" width="9.140625" style="128"/>
    <col min="7" max="7" width="9.28515625" style="171" bestFit="1" customWidth="1"/>
    <col min="8" max="9" width="11.85546875" style="178" customWidth="1"/>
    <col min="10" max="10" width="10.28515625" style="178" customWidth="1"/>
    <col min="11" max="242" width="9.140625" style="176"/>
    <col min="243" max="243" width="14.42578125" style="176" customWidth="1"/>
    <col min="244" max="244" width="12.140625" style="176" customWidth="1"/>
    <col min="245" max="245" width="21.28515625" style="176" customWidth="1"/>
    <col min="246" max="498" width="9.140625" style="176"/>
    <col min="499" max="499" width="14.42578125" style="176" customWidth="1"/>
    <col min="500" max="500" width="12.140625" style="176" customWidth="1"/>
    <col min="501" max="501" width="21.28515625" style="176" customWidth="1"/>
    <col min="502" max="754" width="9.140625" style="176"/>
    <col min="755" max="755" width="14.42578125" style="176" customWidth="1"/>
    <col min="756" max="756" width="12.140625" style="176" customWidth="1"/>
    <col min="757" max="757" width="21.28515625" style="176" customWidth="1"/>
    <col min="758" max="1010" width="9.140625" style="176"/>
    <col min="1011" max="1011" width="14.42578125" style="176" customWidth="1"/>
    <col min="1012" max="1012" width="12.140625" style="176" customWidth="1"/>
    <col min="1013" max="1013" width="21.28515625" style="176" customWidth="1"/>
    <col min="1014" max="1266" width="9.140625" style="176"/>
    <col min="1267" max="1267" width="14.42578125" style="176" customWidth="1"/>
    <col min="1268" max="1268" width="12.140625" style="176" customWidth="1"/>
    <col min="1269" max="1269" width="21.28515625" style="176" customWidth="1"/>
    <col min="1270" max="1522" width="9.140625" style="176"/>
    <col min="1523" max="1523" width="14.42578125" style="176" customWidth="1"/>
    <col min="1524" max="1524" width="12.140625" style="176" customWidth="1"/>
    <col min="1525" max="1525" width="21.28515625" style="176" customWidth="1"/>
    <col min="1526" max="1778" width="9.140625" style="176"/>
    <col min="1779" max="1779" width="14.42578125" style="176" customWidth="1"/>
    <col min="1780" max="1780" width="12.140625" style="176" customWidth="1"/>
    <col min="1781" max="1781" width="21.28515625" style="176" customWidth="1"/>
    <col min="1782" max="2034" width="9.140625" style="176"/>
    <col min="2035" max="2035" width="14.42578125" style="176" customWidth="1"/>
    <col min="2036" max="2036" width="12.140625" style="176" customWidth="1"/>
    <col min="2037" max="2037" width="21.28515625" style="176" customWidth="1"/>
    <col min="2038" max="2290" width="9.140625" style="176"/>
    <col min="2291" max="2291" width="14.42578125" style="176" customWidth="1"/>
    <col min="2292" max="2292" width="12.140625" style="176" customWidth="1"/>
    <col min="2293" max="2293" width="21.28515625" style="176" customWidth="1"/>
    <col min="2294" max="2546" width="9.140625" style="176"/>
    <col min="2547" max="2547" width="14.42578125" style="176" customWidth="1"/>
    <col min="2548" max="2548" width="12.140625" style="176" customWidth="1"/>
    <col min="2549" max="2549" width="21.28515625" style="176" customWidth="1"/>
    <col min="2550" max="2802" width="9.140625" style="176"/>
    <col min="2803" max="2803" width="14.42578125" style="176" customWidth="1"/>
    <col min="2804" max="2804" width="12.140625" style="176" customWidth="1"/>
    <col min="2805" max="2805" width="21.28515625" style="176" customWidth="1"/>
    <col min="2806" max="3058" width="9.140625" style="176"/>
    <col min="3059" max="3059" width="14.42578125" style="176" customWidth="1"/>
    <col min="3060" max="3060" width="12.140625" style="176" customWidth="1"/>
    <col min="3061" max="3061" width="21.28515625" style="176" customWidth="1"/>
    <col min="3062" max="3314" width="9.140625" style="176"/>
    <col min="3315" max="3315" width="14.42578125" style="176" customWidth="1"/>
    <col min="3316" max="3316" width="12.140625" style="176" customWidth="1"/>
    <col min="3317" max="3317" width="21.28515625" style="176" customWidth="1"/>
    <col min="3318" max="3570" width="9.140625" style="176"/>
    <col min="3571" max="3571" width="14.42578125" style="176" customWidth="1"/>
    <col min="3572" max="3572" width="12.140625" style="176" customWidth="1"/>
    <col min="3573" max="3573" width="21.28515625" style="176" customWidth="1"/>
    <col min="3574" max="3826" width="9.140625" style="176"/>
    <col min="3827" max="3827" width="14.42578125" style="176" customWidth="1"/>
    <col min="3828" max="3828" width="12.140625" style="176" customWidth="1"/>
    <col min="3829" max="3829" width="21.28515625" style="176" customWidth="1"/>
    <col min="3830" max="4082" width="9.140625" style="176"/>
    <col min="4083" max="4083" width="14.42578125" style="176" customWidth="1"/>
    <col min="4084" max="4084" width="12.140625" style="176" customWidth="1"/>
    <col min="4085" max="4085" width="21.28515625" style="176" customWidth="1"/>
    <col min="4086" max="4338" width="9.140625" style="176"/>
    <col min="4339" max="4339" width="14.42578125" style="176" customWidth="1"/>
    <col min="4340" max="4340" width="12.140625" style="176" customWidth="1"/>
    <col min="4341" max="4341" width="21.28515625" style="176" customWidth="1"/>
    <col min="4342" max="4594" width="9.140625" style="176"/>
    <col min="4595" max="4595" width="14.42578125" style="176" customWidth="1"/>
    <col min="4596" max="4596" width="12.140625" style="176" customWidth="1"/>
    <col min="4597" max="4597" width="21.28515625" style="176" customWidth="1"/>
    <col min="4598" max="4850" width="9.140625" style="176"/>
    <col min="4851" max="4851" width="14.42578125" style="176" customWidth="1"/>
    <col min="4852" max="4852" width="12.140625" style="176" customWidth="1"/>
    <col min="4853" max="4853" width="21.28515625" style="176" customWidth="1"/>
    <col min="4854" max="5106" width="9.140625" style="176"/>
    <col min="5107" max="5107" width="14.42578125" style="176" customWidth="1"/>
    <col min="5108" max="5108" width="12.140625" style="176" customWidth="1"/>
    <col min="5109" max="5109" width="21.28515625" style="176" customWidth="1"/>
    <col min="5110" max="5362" width="9.140625" style="176"/>
    <col min="5363" max="5363" width="14.42578125" style="176" customWidth="1"/>
    <col min="5364" max="5364" width="12.140625" style="176" customWidth="1"/>
    <col min="5365" max="5365" width="21.28515625" style="176" customWidth="1"/>
    <col min="5366" max="5618" width="9.140625" style="176"/>
    <col min="5619" max="5619" width="14.42578125" style="176" customWidth="1"/>
    <col min="5620" max="5620" width="12.140625" style="176" customWidth="1"/>
    <col min="5621" max="5621" width="21.28515625" style="176" customWidth="1"/>
    <col min="5622" max="5874" width="9.140625" style="176"/>
    <col min="5875" max="5875" width="14.42578125" style="176" customWidth="1"/>
    <col min="5876" max="5876" width="12.140625" style="176" customWidth="1"/>
    <col min="5877" max="5877" width="21.28515625" style="176" customWidth="1"/>
    <col min="5878" max="6130" width="9.140625" style="176"/>
    <col min="6131" max="6131" width="14.42578125" style="176" customWidth="1"/>
    <col min="6132" max="6132" width="12.140625" style="176" customWidth="1"/>
    <col min="6133" max="6133" width="21.28515625" style="176" customWidth="1"/>
    <col min="6134" max="6386" width="9.140625" style="176"/>
    <col min="6387" max="6387" width="14.42578125" style="176" customWidth="1"/>
    <col min="6388" max="6388" width="12.140625" style="176" customWidth="1"/>
    <col min="6389" max="6389" width="21.28515625" style="176" customWidth="1"/>
    <col min="6390" max="6642" width="9.140625" style="176"/>
    <col min="6643" max="6643" width="14.42578125" style="176" customWidth="1"/>
    <col min="6644" max="6644" width="12.140625" style="176" customWidth="1"/>
    <col min="6645" max="6645" width="21.28515625" style="176" customWidth="1"/>
    <col min="6646" max="6898" width="9.140625" style="176"/>
    <col min="6899" max="6899" width="14.42578125" style="176" customWidth="1"/>
    <col min="6900" max="6900" width="12.140625" style="176" customWidth="1"/>
    <col min="6901" max="6901" width="21.28515625" style="176" customWidth="1"/>
    <col min="6902" max="7154" width="9.140625" style="176"/>
    <col min="7155" max="7155" width="14.42578125" style="176" customWidth="1"/>
    <col min="7156" max="7156" width="12.140625" style="176" customWidth="1"/>
    <col min="7157" max="7157" width="21.28515625" style="176" customWidth="1"/>
    <col min="7158" max="7410" width="9.140625" style="176"/>
    <col min="7411" max="7411" width="14.42578125" style="176" customWidth="1"/>
    <col min="7412" max="7412" width="12.140625" style="176" customWidth="1"/>
    <col min="7413" max="7413" width="21.28515625" style="176" customWidth="1"/>
    <col min="7414" max="7666" width="9.140625" style="176"/>
    <col min="7667" max="7667" width="14.42578125" style="176" customWidth="1"/>
    <col min="7668" max="7668" width="12.140625" style="176" customWidth="1"/>
    <col min="7669" max="7669" width="21.28515625" style="176" customWidth="1"/>
    <col min="7670" max="7922" width="9.140625" style="176"/>
    <col min="7923" max="7923" width="14.42578125" style="176" customWidth="1"/>
    <col min="7924" max="7924" width="12.140625" style="176" customWidth="1"/>
    <col min="7925" max="7925" width="21.28515625" style="176" customWidth="1"/>
    <col min="7926" max="8178" width="9.140625" style="176"/>
    <col min="8179" max="8179" width="14.42578125" style="176" customWidth="1"/>
    <col min="8180" max="8180" width="12.140625" style="176" customWidth="1"/>
    <col min="8181" max="8181" width="21.28515625" style="176" customWidth="1"/>
    <col min="8182" max="8434" width="9.140625" style="176"/>
    <col min="8435" max="8435" width="14.42578125" style="176" customWidth="1"/>
    <col min="8436" max="8436" width="12.140625" style="176" customWidth="1"/>
    <col min="8437" max="8437" width="21.28515625" style="176" customWidth="1"/>
    <col min="8438" max="8690" width="9.140625" style="176"/>
    <col min="8691" max="8691" width="14.42578125" style="176" customWidth="1"/>
    <col min="8692" max="8692" width="12.140625" style="176" customWidth="1"/>
    <col min="8693" max="8693" width="21.28515625" style="176" customWidth="1"/>
    <col min="8694" max="8946" width="9.140625" style="176"/>
    <col min="8947" max="8947" width="14.42578125" style="176" customWidth="1"/>
    <col min="8948" max="8948" width="12.140625" style="176" customWidth="1"/>
    <col min="8949" max="8949" width="21.28515625" style="176" customWidth="1"/>
    <col min="8950" max="9202" width="9.140625" style="176"/>
    <col min="9203" max="9203" width="14.42578125" style="176" customWidth="1"/>
    <col min="9204" max="9204" width="12.140625" style="176" customWidth="1"/>
    <col min="9205" max="9205" width="21.28515625" style="176" customWidth="1"/>
    <col min="9206" max="9458" width="9.140625" style="176"/>
    <col min="9459" max="9459" width="14.42578125" style="176" customWidth="1"/>
    <col min="9460" max="9460" width="12.140625" style="176" customWidth="1"/>
    <col min="9461" max="9461" width="21.28515625" style="176" customWidth="1"/>
    <col min="9462" max="9714" width="9.140625" style="176"/>
    <col min="9715" max="9715" width="14.42578125" style="176" customWidth="1"/>
    <col min="9716" max="9716" width="12.140625" style="176" customWidth="1"/>
    <col min="9717" max="9717" width="21.28515625" style="176" customWidth="1"/>
    <col min="9718" max="9970" width="9.140625" style="176"/>
    <col min="9971" max="9971" width="14.42578125" style="176" customWidth="1"/>
    <col min="9972" max="9972" width="12.140625" style="176" customWidth="1"/>
    <col min="9973" max="9973" width="21.28515625" style="176" customWidth="1"/>
    <col min="9974" max="10226" width="9.140625" style="176"/>
    <col min="10227" max="10227" width="14.42578125" style="176" customWidth="1"/>
    <col min="10228" max="10228" width="12.140625" style="176" customWidth="1"/>
    <col min="10229" max="10229" width="21.28515625" style="176" customWidth="1"/>
    <col min="10230" max="10482" width="9.140625" style="176"/>
    <col min="10483" max="10483" width="14.42578125" style="176" customWidth="1"/>
    <col min="10484" max="10484" width="12.140625" style="176" customWidth="1"/>
    <col min="10485" max="10485" width="21.28515625" style="176" customWidth="1"/>
    <col min="10486" max="10738" width="9.140625" style="176"/>
    <col min="10739" max="10739" width="14.42578125" style="176" customWidth="1"/>
    <col min="10740" max="10740" width="12.140625" style="176" customWidth="1"/>
    <col min="10741" max="10741" width="21.28515625" style="176" customWidth="1"/>
    <col min="10742" max="10994" width="9.140625" style="176"/>
    <col min="10995" max="10995" width="14.42578125" style="176" customWidth="1"/>
    <col min="10996" max="10996" width="12.140625" style="176" customWidth="1"/>
    <col min="10997" max="10997" width="21.28515625" style="176" customWidth="1"/>
    <col min="10998" max="11250" width="9.140625" style="176"/>
    <col min="11251" max="11251" width="14.42578125" style="176" customWidth="1"/>
    <col min="11252" max="11252" width="12.140625" style="176" customWidth="1"/>
    <col min="11253" max="11253" width="21.28515625" style="176" customWidth="1"/>
    <col min="11254" max="11506" width="9.140625" style="176"/>
    <col min="11507" max="11507" width="14.42578125" style="176" customWidth="1"/>
    <col min="11508" max="11508" width="12.140625" style="176" customWidth="1"/>
    <col min="11509" max="11509" width="21.28515625" style="176" customWidth="1"/>
    <col min="11510" max="11762" width="9.140625" style="176"/>
    <col min="11763" max="11763" width="14.42578125" style="176" customWidth="1"/>
    <col min="11764" max="11764" width="12.140625" style="176" customWidth="1"/>
    <col min="11765" max="11765" width="21.28515625" style="176" customWidth="1"/>
    <col min="11766" max="12018" width="9.140625" style="176"/>
    <col min="12019" max="12019" width="14.42578125" style="176" customWidth="1"/>
    <col min="12020" max="12020" width="12.140625" style="176" customWidth="1"/>
    <col min="12021" max="12021" width="21.28515625" style="176" customWidth="1"/>
    <col min="12022" max="12274" width="9.140625" style="176"/>
    <col min="12275" max="12275" width="14.42578125" style="176" customWidth="1"/>
    <col min="12276" max="12276" width="12.140625" style="176" customWidth="1"/>
    <col min="12277" max="12277" width="21.28515625" style="176" customWidth="1"/>
    <col min="12278" max="12530" width="9.140625" style="176"/>
    <col min="12531" max="12531" width="14.42578125" style="176" customWidth="1"/>
    <col min="12532" max="12532" width="12.140625" style="176" customWidth="1"/>
    <col min="12533" max="12533" width="21.28515625" style="176" customWidth="1"/>
    <col min="12534" max="12786" width="9.140625" style="176"/>
    <col min="12787" max="12787" width="14.42578125" style="176" customWidth="1"/>
    <col min="12788" max="12788" width="12.140625" style="176" customWidth="1"/>
    <col min="12789" max="12789" width="21.28515625" style="176" customWidth="1"/>
    <col min="12790" max="13042" width="9.140625" style="176"/>
    <col min="13043" max="13043" width="14.42578125" style="176" customWidth="1"/>
    <col min="13044" max="13044" width="12.140625" style="176" customWidth="1"/>
    <col min="13045" max="13045" width="21.28515625" style="176" customWidth="1"/>
    <col min="13046" max="13298" width="9.140625" style="176"/>
    <col min="13299" max="13299" width="14.42578125" style="176" customWidth="1"/>
    <col min="13300" max="13300" width="12.140625" style="176" customWidth="1"/>
    <col min="13301" max="13301" width="21.28515625" style="176" customWidth="1"/>
    <col min="13302" max="13554" width="9.140625" style="176"/>
    <col min="13555" max="13555" width="14.42578125" style="176" customWidth="1"/>
    <col min="13556" max="13556" width="12.140625" style="176" customWidth="1"/>
    <col min="13557" max="13557" width="21.28515625" style="176" customWidth="1"/>
    <col min="13558" max="13810" width="9.140625" style="176"/>
    <col min="13811" max="13811" width="14.42578125" style="176" customWidth="1"/>
    <col min="13812" max="13812" width="12.140625" style="176" customWidth="1"/>
    <col min="13813" max="13813" width="21.28515625" style="176" customWidth="1"/>
    <col min="13814" max="14066" width="9.140625" style="176"/>
    <col min="14067" max="14067" width="14.42578125" style="176" customWidth="1"/>
    <col min="14068" max="14068" width="12.140625" style="176" customWidth="1"/>
    <col min="14069" max="14069" width="21.28515625" style="176" customWidth="1"/>
    <col min="14070" max="14322" width="9.140625" style="176"/>
    <col min="14323" max="14323" width="14.42578125" style="176" customWidth="1"/>
    <col min="14324" max="14324" width="12.140625" style="176" customWidth="1"/>
    <col min="14325" max="14325" width="21.28515625" style="176" customWidth="1"/>
    <col min="14326" max="14578" width="9.140625" style="176"/>
    <col min="14579" max="14579" width="14.42578125" style="176" customWidth="1"/>
    <col min="14580" max="14580" width="12.140625" style="176" customWidth="1"/>
    <col min="14581" max="14581" width="21.28515625" style="176" customWidth="1"/>
    <col min="14582" max="14834" width="9.140625" style="176"/>
    <col min="14835" max="14835" width="14.42578125" style="176" customWidth="1"/>
    <col min="14836" max="14836" width="12.140625" style="176" customWidth="1"/>
    <col min="14837" max="14837" width="21.28515625" style="176" customWidth="1"/>
    <col min="14838" max="15090" width="9.140625" style="176"/>
    <col min="15091" max="15091" width="14.42578125" style="176" customWidth="1"/>
    <col min="15092" max="15092" width="12.140625" style="176" customWidth="1"/>
    <col min="15093" max="15093" width="21.28515625" style="176" customWidth="1"/>
    <col min="15094" max="15346" width="9.140625" style="176"/>
    <col min="15347" max="15347" width="14.42578125" style="176" customWidth="1"/>
    <col min="15348" max="15348" width="12.140625" style="176" customWidth="1"/>
    <col min="15349" max="15349" width="21.28515625" style="176" customWidth="1"/>
    <col min="15350" max="15602" width="9.140625" style="176"/>
    <col min="15603" max="15603" width="14.42578125" style="176" customWidth="1"/>
    <col min="15604" max="15604" width="12.140625" style="176" customWidth="1"/>
    <col min="15605" max="15605" width="21.28515625" style="176" customWidth="1"/>
    <col min="15606" max="15858" width="9.140625" style="176"/>
    <col min="15859" max="15859" width="14.42578125" style="176" customWidth="1"/>
    <col min="15860" max="15860" width="12.140625" style="176" customWidth="1"/>
    <col min="15861" max="15861" width="21.28515625" style="176" customWidth="1"/>
    <col min="15862" max="16114" width="9.140625" style="176"/>
    <col min="16115" max="16115" width="14.42578125" style="176" customWidth="1"/>
    <col min="16116" max="16116" width="12.140625" style="176" customWidth="1"/>
    <col min="16117" max="16117" width="21.28515625" style="176" customWidth="1"/>
    <col min="16118" max="16384" width="9.140625" style="176"/>
  </cols>
  <sheetData>
    <row r="1" spans="1:10" hidden="1">
      <c r="A1" s="126">
        <v>1</v>
      </c>
      <c r="B1" s="127" t="s">
        <v>442</v>
      </c>
      <c r="C1" s="127" t="s">
        <v>492</v>
      </c>
      <c r="D1" s="126">
        <v>4686</v>
      </c>
      <c r="E1" s="127" t="s">
        <v>443</v>
      </c>
      <c r="F1" s="127" t="s">
        <v>419</v>
      </c>
      <c r="G1" s="170">
        <v>7</v>
      </c>
      <c r="H1" s="170"/>
      <c r="I1" s="170"/>
      <c r="J1" s="170">
        <f t="shared" ref="J1:J32" si="0">SUM(G1:I1)</f>
        <v>7</v>
      </c>
    </row>
    <row r="2" spans="1:10" hidden="1">
      <c r="A2" s="126">
        <v>2</v>
      </c>
      <c r="B2" s="127" t="s">
        <v>442</v>
      </c>
      <c r="C2" s="127" t="s">
        <v>492</v>
      </c>
      <c r="D2" s="126">
        <v>4687</v>
      </c>
      <c r="E2" s="127" t="s">
        <v>444</v>
      </c>
      <c r="F2" s="127" t="s">
        <v>419</v>
      </c>
      <c r="G2" s="170">
        <v>6</v>
      </c>
      <c r="H2" s="170"/>
      <c r="I2" s="170"/>
      <c r="J2" s="170">
        <f t="shared" si="0"/>
        <v>6</v>
      </c>
    </row>
    <row r="3" spans="1:10" hidden="1">
      <c r="A3" s="126">
        <v>3</v>
      </c>
      <c r="B3" s="127" t="s">
        <v>442</v>
      </c>
      <c r="C3" s="127" t="s">
        <v>492</v>
      </c>
      <c r="D3" s="126">
        <v>4689</v>
      </c>
      <c r="E3" s="127" t="s">
        <v>445</v>
      </c>
      <c r="F3" s="127" t="s">
        <v>419</v>
      </c>
      <c r="G3" s="170">
        <v>5</v>
      </c>
      <c r="H3" s="170"/>
      <c r="I3" s="170"/>
      <c r="J3" s="170">
        <f t="shared" si="0"/>
        <v>5</v>
      </c>
    </row>
    <row r="4" spans="1:10" hidden="1">
      <c r="A4" s="126">
        <v>4</v>
      </c>
      <c r="B4" s="127" t="s">
        <v>446</v>
      </c>
      <c r="C4" s="127" t="s">
        <v>492</v>
      </c>
      <c r="D4" s="126">
        <v>4697</v>
      </c>
      <c r="E4" s="127" t="s">
        <v>447</v>
      </c>
      <c r="F4" s="127" t="s">
        <v>419</v>
      </c>
      <c r="G4" s="170">
        <v>6</v>
      </c>
      <c r="H4" s="170"/>
      <c r="I4" s="170"/>
      <c r="J4" s="170">
        <f t="shared" si="0"/>
        <v>6</v>
      </c>
    </row>
    <row r="5" spans="1:10" hidden="1">
      <c r="A5" s="126">
        <v>5</v>
      </c>
      <c r="B5" s="127" t="s">
        <v>446</v>
      </c>
      <c r="C5" s="127" t="s">
        <v>492</v>
      </c>
      <c r="D5" s="126">
        <v>4698</v>
      </c>
      <c r="E5" s="127" t="s">
        <v>445</v>
      </c>
      <c r="F5" s="127" t="s">
        <v>419</v>
      </c>
      <c r="G5" s="170">
        <v>5</v>
      </c>
      <c r="H5" s="170"/>
      <c r="I5" s="170"/>
      <c r="J5" s="170">
        <f t="shared" si="0"/>
        <v>5</v>
      </c>
    </row>
    <row r="6" spans="1:10" hidden="1">
      <c r="A6" s="126">
        <v>6</v>
      </c>
      <c r="B6" s="127" t="s">
        <v>448</v>
      </c>
      <c r="C6" s="127" t="s">
        <v>492</v>
      </c>
      <c r="D6" s="126">
        <v>4752</v>
      </c>
      <c r="E6" s="127" t="s">
        <v>449</v>
      </c>
      <c r="F6" s="127" t="s">
        <v>419</v>
      </c>
      <c r="G6" s="170">
        <v>6</v>
      </c>
      <c r="H6" s="170"/>
      <c r="I6" s="170"/>
      <c r="J6" s="170">
        <f t="shared" si="0"/>
        <v>6</v>
      </c>
    </row>
    <row r="7" spans="1:10" hidden="1">
      <c r="A7" s="126">
        <v>7</v>
      </c>
      <c r="B7" s="127" t="s">
        <v>448</v>
      </c>
      <c r="C7" s="127" t="s">
        <v>492</v>
      </c>
      <c r="D7" s="126">
        <v>4753</v>
      </c>
      <c r="E7" s="127" t="s">
        <v>447</v>
      </c>
      <c r="F7" s="127" t="s">
        <v>419</v>
      </c>
      <c r="G7" s="170">
        <v>6</v>
      </c>
      <c r="H7" s="170"/>
      <c r="I7" s="170"/>
      <c r="J7" s="170">
        <f t="shared" si="0"/>
        <v>6</v>
      </c>
    </row>
    <row r="8" spans="1:10" hidden="1">
      <c r="A8" s="126">
        <v>8</v>
      </c>
      <c r="B8" s="127" t="s">
        <v>448</v>
      </c>
      <c r="C8" s="127" t="s">
        <v>492</v>
      </c>
      <c r="D8" s="126">
        <v>4754</v>
      </c>
      <c r="E8" s="127" t="s">
        <v>443</v>
      </c>
      <c r="F8" s="127" t="s">
        <v>419</v>
      </c>
      <c r="G8" s="170">
        <v>6</v>
      </c>
      <c r="H8" s="170"/>
      <c r="I8" s="170"/>
      <c r="J8" s="170">
        <f t="shared" si="0"/>
        <v>6</v>
      </c>
    </row>
    <row r="9" spans="1:10" hidden="1">
      <c r="A9" s="126">
        <v>9</v>
      </c>
      <c r="B9" s="127" t="s">
        <v>448</v>
      </c>
      <c r="C9" s="127" t="s">
        <v>492</v>
      </c>
      <c r="D9" s="126">
        <v>4756</v>
      </c>
      <c r="E9" s="127" t="s">
        <v>450</v>
      </c>
      <c r="F9" s="127" t="s">
        <v>419</v>
      </c>
      <c r="G9" s="170">
        <v>4</v>
      </c>
      <c r="H9" s="170"/>
      <c r="I9" s="170"/>
      <c r="J9" s="170">
        <f t="shared" si="0"/>
        <v>4</v>
      </c>
    </row>
    <row r="10" spans="1:10" hidden="1">
      <c r="A10" s="126">
        <v>10</v>
      </c>
      <c r="B10" s="127" t="s">
        <v>451</v>
      </c>
      <c r="C10" s="127" t="s">
        <v>492</v>
      </c>
      <c r="D10" s="126">
        <v>4779</v>
      </c>
      <c r="E10" s="127" t="s">
        <v>450</v>
      </c>
      <c r="F10" s="127" t="s">
        <v>419</v>
      </c>
      <c r="G10" s="170">
        <v>6</v>
      </c>
      <c r="H10" s="170"/>
      <c r="I10" s="170"/>
      <c r="J10" s="170">
        <f t="shared" si="0"/>
        <v>6</v>
      </c>
    </row>
    <row r="11" spans="1:10" hidden="1">
      <c r="A11" s="126">
        <v>11</v>
      </c>
      <c r="B11" s="127" t="s">
        <v>452</v>
      </c>
      <c r="C11" s="127" t="s">
        <v>492</v>
      </c>
      <c r="D11" s="126">
        <v>4782</v>
      </c>
      <c r="E11" s="127" t="s">
        <v>453</v>
      </c>
      <c r="F11" s="127" t="s">
        <v>419</v>
      </c>
      <c r="G11" s="170">
        <v>7</v>
      </c>
      <c r="H11" s="170"/>
      <c r="I11" s="170"/>
      <c r="J11" s="170">
        <f t="shared" si="0"/>
        <v>7</v>
      </c>
    </row>
    <row r="12" spans="1:10" hidden="1">
      <c r="A12" s="126">
        <v>12</v>
      </c>
      <c r="B12" s="127" t="s">
        <v>452</v>
      </c>
      <c r="C12" s="127" t="s">
        <v>492</v>
      </c>
      <c r="D12" s="126">
        <v>4783</v>
      </c>
      <c r="E12" s="127" t="s">
        <v>450</v>
      </c>
      <c r="F12" s="127" t="s">
        <v>419</v>
      </c>
      <c r="G12" s="170">
        <v>7</v>
      </c>
      <c r="H12" s="170"/>
      <c r="I12" s="170"/>
      <c r="J12" s="170">
        <f t="shared" si="0"/>
        <v>7</v>
      </c>
    </row>
    <row r="13" spans="1:10" hidden="1">
      <c r="A13" s="126">
        <v>13</v>
      </c>
      <c r="B13" s="127" t="s">
        <v>454</v>
      </c>
      <c r="C13" s="127" t="s">
        <v>492</v>
      </c>
      <c r="D13" s="126">
        <v>4811</v>
      </c>
      <c r="E13" s="127" t="s">
        <v>447</v>
      </c>
      <c r="F13" s="127" t="s">
        <v>419</v>
      </c>
      <c r="G13" s="170">
        <v>7</v>
      </c>
      <c r="H13" s="170"/>
      <c r="I13" s="170"/>
      <c r="J13" s="170">
        <f t="shared" si="0"/>
        <v>7</v>
      </c>
    </row>
    <row r="14" spans="1:10" hidden="1">
      <c r="A14" s="126">
        <v>14</v>
      </c>
      <c r="B14" s="127" t="s">
        <v>454</v>
      </c>
      <c r="C14" s="127" t="s">
        <v>492</v>
      </c>
      <c r="D14" s="126">
        <v>4812</v>
      </c>
      <c r="E14" s="127" t="s">
        <v>449</v>
      </c>
      <c r="F14" s="127" t="s">
        <v>419</v>
      </c>
      <c r="G14" s="170">
        <v>7</v>
      </c>
      <c r="H14" s="170"/>
      <c r="I14" s="170"/>
      <c r="J14" s="170">
        <f t="shared" si="0"/>
        <v>7</v>
      </c>
    </row>
    <row r="15" spans="1:10" hidden="1">
      <c r="A15" s="126">
        <v>15</v>
      </c>
      <c r="B15" s="127" t="s">
        <v>455</v>
      </c>
      <c r="C15" s="127" t="s">
        <v>492</v>
      </c>
      <c r="D15" s="126">
        <v>4828</v>
      </c>
      <c r="E15" s="127" t="s">
        <v>449</v>
      </c>
      <c r="F15" s="127" t="s">
        <v>419</v>
      </c>
      <c r="G15" s="170">
        <v>7</v>
      </c>
      <c r="H15" s="170"/>
      <c r="I15" s="170"/>
      <c r="J15" s="170">
        <f t="shared" si="0"/>
        <v>7</v>
      </c>
    </row>
    <row r="16" spans="1:10" hidden="1">
      <c r="A16" s="126">
        <v>16</v>
      </c>
      <c r="B16" s="127" t="s">
        <v>455</v>
      </c>
      <c r="C16" s="127" t="s">
        <v>492</v>
      </c>
      <c r="D16" s="126">
        <v>4830</v>
      </c>
      <c r="E16" s="127" t="s">
        <v>447</v>
      </c>
      <c r="F16" s="127" t="s">
        <v>419</v>
      </c>
      <c r="G16" s="170">
        <v>7</v>
      </c>
      <c r="H16" s="170"/>
      <c r="I16" s="170"/>
      <c r="J16" s="170">
        <f t="shared" si="0"/>
        <v>7</v>
      </c>
    </row>
    <row r="17" spans="1:10" hidden="1">
      <c r="A17" s="126">
        <v>17</v>
      </c>
      <c r="B17" s="127" t="s">
        <v>456</v>
      </c>
      <c r="C17" s="127" t="s">
        <v>492</v>
      </c>
      <c r="D17" s="126">
        <v>4738</v>
      </c>
      <c r="E17" s="127" t="s">
        <v>450</v>
      </c>
      <c r="F17" s="127" t="s">
        <v>419</v>
      </c>
      <c r="G17" s="170">
        <v>7</v>
      </c>
      <c r="H17" s="170"/>
      <c r="I17" s="170"/>
      <c r="J17" s="170">
        <f t="shared" si="0"/>
        <v>7</v>
      </c>
    </row>
    <row r="18" spans="1:10" hidden="1">
      <c r="A18" s="126">
        <v>18</v>
      </c>
      <c r="B18" s="127" t="s">
        <v>457</v>
      </c>
      <c r="C18" s="127" t="s">
        <v>492</v>
      </c>
      <c r="D18" s="126">
        <v>4898</v>
      </c>
      <c r="E18" s="127" t="s">
        <v>458</v>
      </c>
      <c r="F18" s="127" t="s">
        <v>419</v>
      </c>
      <c r="G18" s="170">
        <v>7</v>
      </c>
      <c r="H18" s="170"/>
      <c r="I18" s="170"/>
      <c r="J18" s="170">
        <f t="shared" si="0"/>
        <v>7</v>
      </c>
    </row>
    <row r="19" spans="1:10" hidden="1">
      <c r="A19" s="126">
        <v>19</v>
      </c>
      <c r="B19" s="127" t="s">
        <v>457</v>
      </c>
      <c r="C19" s="127" t="s">
        <v>492</v>
      </c>
      <c r="D19" s="126">
        <v>4900</v>
      </c>
      <c r="E19" s="127" t="s">
        <v>450</v>
      </c>
      <c r="F19" s="127" t="s">
        <v>419</v>
      </c>
      <c r="G19" s="170">
        <v>7</v>
      </c>
      <c r="H19" s="170"/>
      <c r="I19" s="170"/>
      <c r="J19" s="170">
        <f t="shared" si="0"/>
        <v>7</v>
      </c>
    </row>
    <row r="20" spans="1:10" hidden="1">
      <c r="A20" s="126">
        <v>20</v>
      </c>
      <c r="B20" s="127" t="s">
        <v>457</v>
      </c>
      <c r="C20" s="127" t="s">
        <v>492</v>
      </c>
      <c r="D20" s="126">
        <v>4905</v>
      </c>
      <c r="E20" s="127" t="s">
        <v>450</v>
      </c>
      <c r="F20" s="127" t="s">
        <v>419</v>
      </c>
      <c r="G20" s="170">
        <v>4</v>
      </c>
      <c r="H20" s="170"/>
      <c r="I20" s="170"/>
      <c r="J20" s="170">
        <f t="shared" si="0"/>
        <v>4</v>
      </c>
    </row>
    <row r="21" spans="1:10" hidden="1">
      <c r="A21" s="126">
        <v>21</v>
      </c>
      <c r="B21" s="127" t="s">
        <v>459</v>
      </c>
      <c r="C21" s="127" t="s">
        <v>492</v>
      </c>
      <c r="D21" s="126">
        <v>4908</v>
      </c>
      <c r="E21" s="127" t="s">
        <v>450</v>
      </c>
      <c r="F21" s="127" t="s">
        <v>419</v>
      </c>
      <c r="G21" s="170"/>
      <c r="H21" s="170">
        <v>5.5</v>
      </c>
      <c r="I21" s="170"/>
      <c r="J21" s="170">
        <f t="shared" si="0"/>
        <v>5.5</v>
      </c>
    </row>
    <row r="22" spans="1:10" hidden="1">
      <c r="A22" s="126">
        <v>22</v>
      </c>
      <c r="B22" s="127" t="s">
        <v>459</v>
      </c>
      <c r="C22" s="127" t="s">
        <v>492</v>
      </c>
      <c r="D22" s="126">
        <v>4907</v>
      </c>
      <c r="E22" s="127" t="s">
        <v>447</v>
      </c>
      <c r="F22" s="127" t="s">
        <v>419</v>
      </c>
      <c r="G22" s="170"/>
      <c r="H22" s="170">
        <v>5</v>
      </c>
      <c r="I22" s="170"/>
      <c r="J22" s="170">
        <f t="shared" si="0"/>
        <v>5</v>
      </c>
    </row>
    <row r="23" spans="1:10" hidden="1">
      <c r="A23" s="126">
        <v>23</v>
      </c>
      <c r="B23" s="127" t="s">
        <v>459</v>
      </c>
      <c r="C23" s="127" t="s">
        <v>492</v>
      </c>
      <c r="D23" s="126">
        <v>4913</v>
      </c>
      <c r="E23" s="127" t="s">
        <v>458</v>
      </c>
      <c r="F23" s="127" t="s">
        <v>419</v>
      </c>
      <c r="G23" s="170"/>
      <c r="H23" s="170">
        <v>7</v>
      </c>
      <c r="I23" s="170"/>
      <c r="J23" s="170">
        <f t="shared" si="0"/>
        <v>7</v>
      </c>
    </row>
    <row r="24" spans="1:10" hidden="1">
      <c r="A24" s="126">
        <v>24</v>
      </c>
      <c r="B24" s="127" t="s">
        <v>459</v>
      </c>
      <c r="C24" s="127" t="s">
        <v>492</v>
      </c>
      <c r="D24" s="126">
        <v>4914</v>
      </c>
      <c r="E24" s="127" t="s">
        <v>443</v>
      </c>
      <c r="F24" s="127" t="s">
        <v>419</v>
      </c>
      <c r="G24" s="170"/>
      <c r="H24" s="170">
        <v>7</v>
      </c>
      <c r="I24" s="170"/>
      <c r="J24" s="170">
        <f t="shared" si="0"/>
        <v>7</v>
      </c>
    </row>
    <row r="25" spans="1:10" hidden="1">
      <c r="A25" s="126">
        <v>25</v>
      </c>
      <c r="B25" s="127" t="s">
        <v>459</v>
      </c>
      <c r="C25" s="127" t="s">
        <v>492</v>
      </c>
      <c r="D25" s="126">
        <v>4915</v>
      </c>
      <c r="E25" s="127" t="s">
        <v>460</v>
      </c>
      <c r="F25" s="127" t="s">
        <v>419</v>
      </c>
      <c r="G25" s="170"/>
      <c r="H25" s="170">
        <v>7</v>
      </c>
      <c r="I25" s="170"/>
      <c r="J25" s="170">
        <f t="shared" si="0"/>
        <v>7</v>
      </c>
    </row>
    <row r="26" spans="1:10" hidden="1">
      <c r="A26" s="126">
        <v>26</v>
      </c>
      <c r="B26" s="127" t="s">
        <v>459</v>
      </c>
      <c r="C26" s="127" t="s">
        <v>492</v>
      </c>
      <c r="D26" s="126">
        <v>4916</v>
      </c>
      <c r="E26" s="127" t="s">
        <v>449</v>
      </c>
      <c r="F26" s="127" t="s">
        <v>419</v>
      </c>
      <c r="G26" s="170"/>
      <c r="H26" s="170">
        <v>7</v>
      </c>
      <c r="I26" s="170"/>
      <c r="J26" s="170">
        <f t="shared" si="0"/>
        <v>7</v>
      </c>
    </row>
    <row r="27" spans="1:10" hidden="1">
      <c r="A27" s="126">
        <v>27</v>
      </c>
      <c r="B27" s="127" t="s">
        <v>459</v>
      </c>
      <c r="C27" s="127" t="s">
        <v>492</v>
      </c>
      <c r="D27" s="126">
        <v>4917</v>
      </c>
      <c r="E27" s="127" t="s">
        <v>445</v>
      </c>
      <c r="F27" s="127" t="s">
        <v>419</v>
      </c>
      <c r="G27" s="170"/>
      <c r="H27" s="170">
        <v>7</v>
      </c>
      <c r="I27" s="170"/>
      <c r="J27" s="170">
        <f t="shared" si="0"/>
        <v>7</v>
      </c>
    </row>
    <row r="28" spans="1:10" hidden="1">
      <c r="A28" s="126">
        <v>28</v>
      </c>
      <c r="B28" s="127" t="s">
        <v>459</v>
      </c>
      <c r="C28" s="127" t="s">
        <v>492</v>
      </c>
      <c r="D28" s="126">
        <v>4918</v>
      </c>
      <c r="E28" s="127" t="s">
        <v>461</v>
      </c>
      <c r="F28" s="127" t="s">
        <v>419</v>
      </c>
      <c r="G28" s="170"/>
      <c r="H28" s="170">
        <v>7</v>
      </c>
      <c r="I28" s="170"/>
      <c r="J28" s="170">
        <f t="shared" si="0"/>
        <v>7</v>
      </c>
    </row>
    <row r="29" spans="1:10" hidden="1">
      <c r="A29" s="126">
        <v>29</v>
      </c>
      <c r="B29" s="127" t="s">
        <v>459</v>
      </c>
      <c r="C29" s="127" t="s">
        <v>492</v>
      </c>
      <c r="D29" s="126">
        <v>4919</v>
      </c>
      <c r="E29" s="127" t="s">
        <v>447</v>
      </c>
      <c r="F29" s="127" t="s">
        <v>419</v>
      </c>
      <c r="G29" s="170"/>
      <c r="H29" s="170">
        <v>4.5</v>
      </c>
      <c r="I29" s="170"/>
      <c r="J29" s="170">
        <f t="shared" si="0"/>
        <v>4.5</v>
      </c>
    </row>
    <row r="30" spans="1:10" hidden="1">
      <c r="A30" s="126">
        <v>30</v>
      </c>
      <c r="B30" s="127" t="s">
        <v>462</v>
      </c>
      <c r="C30" s="127" t="s">
        <v>492</v>
      </c>
      <c r="D30" s="126">
        <v>4937</v>
      </c>
      <c r="E30" s="127" t="s">
        <v>445</v>
      </c>
      <c r="F30" s="127" t="s">
        <v>419</v>
      </c>
      <c r="G30" s="170"/>
      <c r="H30" s="170">
        <v>7</v>
      </c>
      <c r="I30" s="170"/>
      <c r="J30" s="170">
        <f t="shared" si="0"/>
        <v>7</v>
      </c>
    </row>
    <row r="31" spans="1:10" hidden="1">
      <c r="A31" s="126">
        <v>31</v>
      </c>
      <c r="B31" s="127" t="s">
        <v>462</v>
      </c>
      <c r="C31" s="127" t="s">
        <v>492</v>
      </c>
      <c r="D31" s="126">
        <v>4938</v>
      </c>
      <c r="E31" s="127" t="s">
        <v>449</v>
      </c>
      <c r="F31" s="127" t="s">
        <v>419</v>
      </c>
      <c r="G31" s="170"/>
      <c r="H31" s="170">
        <v>7</v>
      </c>
      <c r="I31" s="170"/>
      <c r="J31" s="170">
        <f t="shared" si="0"/>
        <v>7</v>
      </c>
    </row>
    <row r="32" spans="1:10" hidden="1">
      <c r="A32" s="126">
        <v>32</v>
      </c>
      <c r="B32" s="127" t="s">
        <v>462</v>
      </c>
      <c r="C32" s="127" t="s">
        <v>492</v>
      </c>
      <c r="D32" s="126">
        <v>4939</v>
      </c>
      <c r="E32" s="127" t="s">
        <v>453</v>
      </c>
      <c r="F32" s="127" t="s">
        <v>419</v>
      </c>
      <c r="G32" s="170"/>
      <c r="H32" s="170">
        <v>7</v>
      </c>
      <c r="I32" s="170"/>
      <c r="J32" s="170">
        <f t="shared" si="0"/>
        <v>7</v>
      </c>
    </row>
    <row r="33" spans="1:10" hidden="1">
      <c r="A33" s="126">
        <v>33</v>
      </c>
      <c r="B33" s="127" t="s">
        <v>462</v>
      </c>
      <c r="C33" s="127" t="s">
        <v>492</v>
      </c>
      <c r="D33" s="126">
        <v>4941</v>
      </c>
      <c r="E33" s="127" t="s">
        <v>447</v>
      </c>
      <c r="F33" s="127" t="s">
        <v>419</v>
      </c>
      <c r="G33" s="170"/>
      <c r="H33" s="170">
        <v>7</v>
      </c>
      <c r="I33" s="170"/>
      <c r="J33" s="170">
        <f t="shared" ref="J33:J64" si="1">SUM(G33:I33)</f>
        <v>7</v>
      </c>
    </row>
    <row r="34" spans="1:10" hidden="1">
      <c r="A34" s="126">
        <v>34</v>
      </c>
      <c r="B34" s="127" t="s">
        <v>462</v>
      </c>
      <c r="C34" s="127" t="s">
        <v>492</v>
      </c>
      <c r="D34" s="126">
        <v>4942</v>
      </c>
      <c r="E34" s="127" t="s">
        <v>450</v>
      </c>
      <c r="F34" s="127" t="s">
        <v>419</v>
      </c>
      <c r="G34" s="170"/>
      <c r="H34" s="170">
        <v>7</v>
      </c>
      <c r="I34" s="170"/>
      <c r="J34" s="170">
        <f t="shared" si="1"/>
        <v>7</v>
      </c>
    </row>
    <row r="35" spans="1:10" hidden="1">
      <c r="A35" s="126">
        <v>35</v>
      </c>
      <c r="B35" s="127" t="s">
        <v>462</v>
      </c>
      <c r="C35" s="127" t="s">
        <v>492</v>
      </c>
      <c r="D35" s="126">
        <v>4943</v>
      </c>
      <c r="E35" s="127" t="s">
        <v>461</v>
      </c>
      <c r="F35" s="127" t="s">
        <v>419</v>
      </c>
      <c r="G35" s="170"/>
      <c r="H35" s="170">
        <v>6</v>
      </c>
      <c r="I35" s="170"/>
      <c r="J35" s="170">
        <f t="shared" si="1"/>
        <v>6</v>
      </c>
    </row>
    <row r="36" spans="1:10" hidden="1">
      <c r="A36" s="126">
        <v>36</v>
      </c>
      <c r="B36" s="127" t="s">
        <v>462</v>
      </c>
      <c r="C36" s="127" t="s">
        <v>492</v>
      </c>
      <c r="D36" s="126">
        <v>4944</v>
      </c>
      <c r="E36" s="127" t="s">
        <v>458</v>
      </c>
      <c r="F36" s="127" t="s">
        <v>419</v>
      </c>
      <c r="G36" s="170"/>
      <c r="H36" s="170">
        <v>5</v>
      </c>
      <c r="I36" s="170"/>
      <c r="J36" s="170">
        <f t="shared" si="1"/>
        <v>5</v>
      </c>
    </row>
    <row r="37" spans="1:10" hidden="1">
      <c r="A37" s="126">
        <v>37</v>
      </c>
      <c r="B37" s="127" t="s">
        <v>462</v>
      </c>
      <c r="C37" s="127" t="s">
        <v>492</v>
      </c>
      <c r="D37" s="126">
        <v>4945</v>
      </c>
      <c r="E37" s="127" t="s">
        <v>443</v>
      </c>
      <c r="F37" s="127" t="s">
        <v>419</v>
      </c>
      <c r="G37" s="170"/>
      <c r="H37" s="170">
        <v>5.5</v>
      </c>
      <c r="I37" s="170"/>
      <c r="J37" s="170">
        <f t="shared" si="1"/>
        <v>5.5</v>
      </c>
    </row>
    <row r="38" spans="1:10" hidden="1">
      <c r="A38" s="126">
        <v>38</v>
      </c>
      <c r="B38" s="127" t="s">
        <v>490</v>
      </c>
      <c r="C38" s="127" t="s">
        <v>492</v>
      </c>
      <c r="D38" s="126">
        <v>4948</v>
      </c>
      <c r="E38" s="127" t="s">
        <v>450</v>
      </c>
      <c r="F38" s="127" t="s">
        <v>419</v>
      </c>
      <c r="G38" s="170">
        <v>6</v>
      </c>
      <c r="H38" s="170"/>
      <c r="I38" s="170"/>
      <c r="J38" s="170">
        <f t="shared" si="1"/>
        <v>6</v>
      </c>
    </row>
    <row r="39" spans="1:10" hidden="1">
      <c r="A39" s="126">
        <v>39</v>
      </c>
      <c r="B39" s="127" t="s">
        <v>490</v>
      </c>
      <c r="C39" s="127" t="s">
        <v>492</v>
      </c>
      <c r="D39" s="126">
        <v>4949</v>
      </c>
      <c r="E39" s="127" t="s">
        <v>463</v>
      </c>
      <c r="F39" s="127" t="s">
        <v>419</v>
      </c>
      <c r="G39" s="170">
        <v>6</v>
      </c>
      <c r="H39" s="170"/>
      <c r="I39" s="170"/>
      <c r="J39" s="170">
        <f t="shared" si="1"/>
        <v>6</v>
      </c>
    </row>
    <row r="40" spans="1:10" hidden="1">
      <c r="A40" s="126">
        <v>40</v>
      </c>
      <c r="B40" s="127" t="s">
        <v>490</v>
      </c>
      <c r="C40" s="127" t="s">
        <v>492</v>
      </c>
      <c r="D40" s="126">
        <v>4950</v>
      </c>
      <c r="E40" s="127" t="s">
        <v>458</v>
      </c>
      <c r="F40" s="127" t="s">
        <v>419</v>
      </c>
      <c r="G40" s="170">
        <v>5</v>
      </c>
      <c r="H40" s="170"/>
      <c r="I40" s="170"/>
      <c r="J40" s="170">
        <f t="shared" si="1"/>
        <v>5</v>
      </c>
    </row>
    <row r="41" spans="1:10" hidden="1">
      <c r="A41" s="126">
        <v>41</v>
      </c>
      <c r="B41" s="127" t="s">
        <v>490</v>
      </c>
      <c r="C41" s="127" t="s">
        <v>492</v>
      </c>
      <c r="D41" s="126">
        <v>4954</v>
      </c>
      <c r="E41" s="127" t="s">
        <v>464</v>
      </c>
      <c r="F41" s="127" t="s">
        <v>419</v>
      </c>
      <c r="G41" s="170"/>
      <c r="H41" s="170">
        <v>6</v>
      </c>
      <c r="I41" s="170"/>
      <c r="J41" s="170">
        <f t="shared" si="1"/>
        <v>6</v>
      </c>
    </row>
    <row r="42" spans="1:10" hidden="1">
      <c r="A42" s="126">
        <v>42</v>
      </c>
      <c r="B42" s="127" t="s">
        <v>490</v>
      </c>
      <c r="C42" s="127" t="s">
        <v>492</v>
      </c>
      <c r="D42" s="126">
        <v>4955</v>
      </c>
      <c r="E42" s="127" t="s">
        <v>443</v>
      </c>
      <c r="F42" s="127" t="s">
        <v>419</v>
      </c>
      <c r="G42" s="170"/>
      <c r="H42" s="170">
        <v>6</v>
      </c>
      <c r="I42" s="170"/>
      <c r="J42" s="170">
        <f t="shared" si="1"/>
        <v>6</v>
      </c>
    </row>
    <row r="43" spans="1:10" hidden="1">
      <c r="A43" s="126">
        <v>43</v>
      </c>
      <c r="B43" s="127" t="s">
        <v>490</v>
      </c>
      <c r="C43" s="127" t="s">
        <v>492</v>
      </c>
      <c r="D43" s="126">
        <v>4956</v>
      </c>
      <c r="E43" s="127" t="s">
        <v>447</v>
      </c>
      <c r="F43" s="127" t="s">
        <v>419</v>
      </c>
      <c r="G43" s="170"/>
      <c r="H43" s="170">
        <v>5.5</v>
      </c>
      <c r="I43" s="170"/>
      <c r="J43" s="170">
        <f t="shared" si="1"/>
        <v>5.5</v>
      </c>
    </row>
    <row r="44" spans="1:10" hidden="1">
      <c r="A44" s="126">
        <v>44</v>
      </c>
      <c r="B44" s="180" t="s">
        <v>488</v>
      </c>
      <c r="C44" s="127" t="s">
        <v>492</v>
      </c>
      <c r="D44" s="126">
        <v>4971</v>
      </c>
      <c r="E44" s="127" t="s">
        <v>460</v>
      </c>
      <c r="F44" s="127" t="s">
        <v>419</v>
      </c>
      <c r="G44" s="170"/>
      <c r="H44" s="170">
        <v>7</v>
      </c>
      <c r="I44" s="170"/>
      <c r="J44" s="170">
        <f t="shared" si="1"/>
        <v>7</v>
      </c>
    </row>
    <row r="45" spans="1:10" hidden="1">
      <c r="A45" s="126">
        <v>45</v>
      </c>
      <c r="B45" s="180" t="s">
        <v>488</v>
      </c>
      <c r="C45" s="127" t="s">
        <v>492</v>
      </c>
      <c r="D45" s="126">
        <v>4972</v>
      </c>
      <c r="E45" s="127" t="s">
        <v>453</v>
      </c>
      <c r="F45" s="127" t="s">
        <v>419</v>
      </c>
      <c r="G45" s="170"/>
      <c r="H45" s="170">
        <v>7</v>
      </c>
      <c r="I45" s="170"/>
      <c r="J45" s="170">
        <f t="shared" si="1"/>
        <v>7</v>
      </c>
    </row>
    <row r="46" spans="1:10" hidden="1">
      <c r="A46" s="126">
        <v>46</v>
      </c>
      <c r="B46" s="180" t="s">
        <v>488</v>
      </c>
      <c r="C46" s="127" t="s">
        <v>492</v>
      </c>
      <c r="D46" s="126">
        <v>4973</v>
      </c>
      <c r="E46" s="127" t="s">
        <v>463</v>
      </c>
      <c r="F46" s="127" t="s">
        <v>419</v>
      </c>
      <c r="G46" s="170"/>
      <c r="H46" s="170">
        <v>7</v>
      </c>
      <c r="I46" s="170"/>
      <c r="J46" s="170">
        <f t="shared" si="1"/>
        <v>7</v>
      </c>
    </row>
    <row r="47" spans="1:10" hidden="1">
      <c r="A47" s="126">
        <v>47</v>
      </c>
      <c r="B47" s="180" t="s">
        <v>488</v>
      </c>
      <c r="C47" s="127" t="s">
        <v>492</v>
      </c>
      <c r="D47" s="126">
        <v>4974</v>
      </c>
      <c r="E47" s="127" t="s">
        <v>458</v>
      </c>
      <c r="F47" s="127" t="s">
        <v>419</v>
      </c>
      <c r="G47" s="170"/>
      <c r="H47" s="170">
        <v>7</v>
      </c>
      <c r="I47" s="170"/>
      <c r="J47" s="170">
        <f t="shared" si="1"/>
        <v>7</v>
      </c>
    </row>
    <row r="48" spans="1:10" hidden="1">
      <c r="A48" s="126">
        <v>48</v>
      </c>
      <c r="B48" s="180" t="s">
        <v>488</v>
      </c>
      <c r="C48" s="127" t="s">
        <v>492</v>
      </c>
      <c r="D48" s="126">
        <v>4975</v>
      </c>
      <c r="E48" s="127" t="s">
        <v>447</v>
      </c>
      <c r="F48" s="127" t="s">
        <v>419</v>
      </c>
      <c r="G48" s="170"/>
      <c r="H48" s="170">
        <v>5</v>
      </c>
      <c r="I48" s="170"/>
      <c r="J48" s="170">
        <f t="shared" si="1"/>
        <v>5</v>
      </c>
    </row>
    <row r="49" spans="1:10" hidden="1">
      <c r="A49" s="126">
        <v>49</v>
      </c>
      <c r="B49" s="180" t="s">
        <v>488</v>
      </c>
      <c r="C49" s="127" t="s">
        <v>492</v>
      </c>
      <c r="D49" s="126">
        <v>4976</v>
      </c>
      <c r="E49" s="127" t="s">
        <v>443</v>
      </c>
      <c r="F49" s="127" t="s">
        <v>419</v>
      </c>
      <c r="G49" s="170"/>
      <c r="H49" s="170">
        <v>5</v>
      </c>
      <c r="I49" s="170"/>
      <c r="J49" s="170">
        <f t="shared" si="1"/>
        <v>5</v>
      </c>
    </row>
    <row r="50" spans="1:10" hidden="1">
      <c r="A50" s="126">
        <v>50</v>
      </c>
      <c r="B50" s="180" t="s">
        <v>432</v>
      </c>
      <c r="C50" s="127" t="s">
        <v>492</v>
      </c>
      <c r="D50" s="126">
        <v>4977</v>
      </c>
      <c r="E50" s="127" t="s">
        <v>465</v>
      </c>
      <c r="F50" s="127" t="s">
        <v>419</v>
      </c>
      <c r="G50" s="170">
        <v>6</v>
      </c>
      <c r="H50" s="170"/>
      <c r="I50" s="170"/>
      <c r="J50" s="170">
        <f t="shared" si="1"/>
        <v>6</v>
      </c>
    </row>
    <row r="51" spans="1:10" hidden="1">
      <c r="A51" s="126">
        <v>51</v>
      </c>
      <c r="B51" s="180" t="s">
        <v>489</v>
      </c>
      <c r="C51" s="127" t="s">
        <v>492</v>
      </c>
      <c r="D51" s="126">
        <v>4988</v>
      </c>
      <c r="E51" s="127" t="s">
        <v>460</v>
      </c>
      <c r="F51" s="127" t="s">
        <v>419</v>
      </c>
      <c r="G51" s="170"/>
      <c r="H51" s="170">
        <v>7</v>
      </c>
      <c r="I51" s="170"/>
      <c r="J51" s="170">
        <f t="shared" si="1"/>
        <v>7</v>
      </c>
    </row>
    <row r="52" spans="1:10" hidden="1">
      <c r="A52" s="126">
        <v>52</v>
      </c>
      <c r="B52" s="180" t="s">
        <v>489</v>
      </c>
      <c r="C52" s="127" t="s">
        <v>492</v>
      </c>
      <c r="D52" s="126">
        <v>4989</v>
      </c>
      <c r="E52" s="127" t="s">
        <v>463</v>
      </c>
      <c r="F52" s="127" t="s">
        <v>419</v>
      </c>
      <c r="G52" s="170"/>
      <c r="H52" s="170">
        <v>7</v>
      </c>
      <c r="I52" s="170"/>
      <c r="J52" s="170">
        <f t="shared" si="1"/>
        <v>7</v>
      </c>
    </row>
    <row r="53" spans="1:10" hidden="1">
      <c r="A53" s="126">
        <v>53</v>
      </c>
      <c r="B53" s="180" t="s">
        <v>489</v>
      </c>
      <c r="C53" s="127" t="s">
        <v>492</v>
      </c>
      <c r="D53" s="126">
        <v>4990</v>
      </c>
      <c r="E53" s="127" t="s">
        <v>458</v>
      </c>
      <c r="F53" s="127" t="s">
        <v>419</v>
      </c>
      <c r="G53" s="170"/>
      <c r="H53" s="170">
        <v>7</v>
      </c>
      <c r="I53" s="170"/>
      <c r="J53" s="170">
        <f t="shared" si="1"/>
        <v>7</v>
      </c>
    </row>
    <row r="54" spans="1:10" hidden="1">
      <c r="A54" s="126">
        <v>54</v>
      </c>
      <c r="B54" s="180" t="s">
        <v>489</v>
      </c>
      <c r="C54" s="127" t="s">
        <v>492</v>
      </c>
      <c r="D54" s="126">
        <v>4991</v>
      </c>
      <c r="E54" s="127" t="s">
        <v>449</v>
      </c>
      <c r="F54" s="127" t="s">
        <v>419</v>
      </c>
      <c r="G54" s="170"/>
      <c r="H54" s="170">
        <v>7</v>
      </c>
      <c r="I54" s="170"/>
      <c r="J54" s="170">
        <f t="shared" si="1"/>
        <v>7</v>
      </c>
    </row>
    <row r="55" spans="1:10" hidden="1">
      <c r="A55" s="126">
        <v>55</v>
      </c>
      <c r="B55" s="180" t="s">
        <v>489</v>
      </c>
      <c r="C55" s="127" t="s">
        <v>492</v>
      </c>
      <c r="D55" s="126">
        <v>4992</v>
      </c>
      <c r="E55" s="127" t="s">
        <v>447</v>
      </c>
      <c r="F55" s="127" t="s">
        <v>419</v>
      </c>
      <c r="G55" s="170"/>
      <c r="H55" s="170">
        <v>7</v>
      </c>
      <c r="I55" s="170"/>
      <c r="J55" s="170">
        <f t="shared" si="1"/>
        <v>7</v>
      </c>
    </row>
    <row r="56" spans="1:10" hidden="1">
      <c r="A56" s="126">
        <v>56</v>
      </c>
      <c r="B56" s="180" t="s">
        <v>489</v>
      </c>
      <c r="C56" s="127" t="s">
        <v>492</v>
      </c>
      <c r="D56" s="126">
        <v>4993</v>
      </c>
      <c r="E56" s="127" t="s">
        <v>445</v>
      </c>
      <c r="F56" s="127" t="s">
        <v>419</v>
      </c>
      <c r="G56" s="170"/>
      <c r="H56" s="170">
        <v>7</v>
      </c>
      <c r="I56" s="170"/>
      <c r="J56" s="170">
        <f t="shared" si="1"/>
        <v>7</v>
      </c>
    </row>
    <row r="57" spans="1:10" hidden="1">
      <c r="A57" s="126">
        <v>57</v>
      </c>
      <c r="B57" s="180" t="s">
        <v>489</v>
      </c>
      <c r="C57" s="127" t="s">
        <v>492</v>
      </c>
      <c r="D57" s="126">
        <v>4994</v>
      </c>
      <c r="E57" s="127" t="s">
        <v>453</v>
      </c>
      <c r="F57" s="127" t="s">
        <v>419</v>
      </c>
      <c r="G57" s="170"/>
      <c r="H57" s="170">
        <v>7</v>
      </c>
      <c r="I57" s="170"/>
      <c r="J57" s="170">
        <f t="shared" si="1"/>
        <v>7</v>
      </c>
    </row>
    <row r="58" spans="1:10" hidden="1">
      <c r="A58" s="126">
        <v>58</v>
      </c>
      <c r="B58" s="127" t="s">
        <v>431</v>
      </c>
      <c r="C58" s="127" t="s">
        <v>492</v>
      </c>
      <c r="D58" s="126">
        <v>4995</v>
      </c>
      <c r="E58" s="127" t="s">
        <v>450</v>
      </c>
      <c r="F58" s="127" t="s">
        <v>419</v>
      </c>
      <c r="G58" s="170"/>
      <c r="H58" s="170">
        <v>7</v>
      </c>
      <c r="I58" s="170"/>
      <c r="J58" s="170">
        <f t="shared" si="1"/>
        <v>7</v>
      </c>
    </row>
    <row r="59" spans="1:10" hidden="1">
      <c r="A59" s="126">
        <v>59</v>
      </c>
      <c r="B59" s="127" t="s">
        <v>431</v>
      </c>
      <c r="C59" s="127" t="s">
        <v>492</v>
      </c>
      <c r="D59" s="126">
        <v>4996</v>
      </c>
      <c r="E59" s="127" t="s">
        <v>458</v>
      </c>
      <c r="F59" s="127" t="s">
        <v>419</v>
      </c>
      <c r="G59" s="170"/>
      <c r="H59" s="170">
        <v>7</v>
      </c>
      <c r="I59" s="170"/>
      <c r="J59" s="170">
        <f t="shared" si="1"/>
        <v>7</v>
      </c>
    </row>
    <row r="60" spans="1:10" hidden="1">
      <c r="A60" s="126">
        <v>60</v>
      </c>
      <c r="B60" s="127" t="s">
        <v>431</v>
      </c>
      <c r="C60" s="127" t="s">
        <v>492</v>
      </c>
      <c r="D60" s="126">
        <v>4997</v>
      </c>
      <c r="E60" s="127" t="s">
        <v>463</v>
      </c>
      <c r="F60" s="127" t="s">
        <v>419</v>
      </c>
      <c r="G60" s="170"/>
      <c r="H60" s="170">
        <v>7</v>
      </c>
      <c r="I60" s="170"/>
      <c r="J60" s="170">
        <f t="shared" si="1"/>
        <v>7</v>
      </c>
    </row>
    <row r="61" spans="1:10" hidden="1">
      <c r="A61" s="126">
        <v>61</v>
      </c>
      <c r="B61" s="127" t="s">
        <v>431</v>
      </c>
      <c r="C61" s="127" t="s">
        <v>492</v>
      </c>
      <c r="D61" s="126">
        <v>4998</v>
      </c>
      <c r="E61" s="127" t="s">
        <v>449</v>
      </c>
      <c r="F61" s="127" t="s">
        <v>419</v>
      </c>
      <c r="G61" s="170"/>
      <c r="H61" s="170">
        <v>7</v>
      </c>
      <c r="I61" s="170"/>
      <c r="J61" s="170">
        <f t="shared" si="1"/>
        <v>7</v>
      </c>
    </row>
    <row r="62" spans="1:10" hidden="1">
      <c r="A62" s="126">
        <v>62</v>
      </c>
      <c r="B62" s="127" t="s">
        <v>431</v>
      </c>
      <c r="C62" s="127" t="s">
        <v>492</v>
      </c>
      <c r="D62" s="126">
        <v>4999</v>
      </c>
      <c r="E62" s="127" t="s">
        <v>445</v>
      </c>
      <c r="F62" s="127" t="s">
        <v>419</v>
      </c>
      <c r="G62" s="170"/>
      <c r="H62" s="170">
        <v>7</v>
      </c>
      <c r="I62" s="170"/>
      <c r="J62" s="170">
        <f t="shared" si="1"/>
        <v>7</v>
      </c>
    </row>
    <row r="63" spans="1:10" hidden="1">
      <c r="A63" s="126">
        <v>63</v>
      </c>
      <c r="B63" s="127" t="s">
        <v>431</v>
      </c>
      <c r="C63" s="127" t="s">
        <v>492</v>
      </c>
      <c r="D63" s="126">
        <v>5000</v>
      </c>
      <c r="E63" s="127" t="s">
        <v>466</v>
      </c>
      <c r="F63" s="127" t="s">
        <v>419</v>
      </c>
      <c r="G63" s="170"/>
      <c r="H63" s="170">
        <v>7</v>
      </c>
      <c r="I63" s="170"/>
      <c r="J63" s="170">
        <f t="shared" si="1"/>
        <v>7</v>
      </c>
    </row>
    <row r="64" spans="1:10" hidden="1">
      <c r="A64" s="126">
        <v>64</v>
      </c>
      <c r="B64" s="127" t="s">
        <v>431</v>
      </c>
      <c r="C64" s="127" t="s">
        <v>492</v>
      </c>
      <c r="D64" s="126">
        <v>5001</v>
      </c>
      <c r="E64" s="127" t="s">
        <v>460</v>
      </c>
      <c r="F64" s="127" t="s">
        <v>419</v>
      </c>
      <c r="G64" s="170"/>
      <c r="H64" s="170">
        <v>7</v>
      </c>
      <c r="I64" s="170"/>
      <c r="J64" s="170">
        <f t="shared" si="1"/>
        <v>7</v>
      </c>
    </row>
    <row r="65" spans="1:10" hidden="1">
      <c r="A65" s="126">
        <v>65</v>
      </c>
      <c r="B65" s="127" t="s">
        <v>431</v>
      </c>
      <c r="C65" s="127" t="s">
        <v>492</v>
      </c>
      <c r="D65" s="126">
        <v>5002</v>
      </c>
      <c r="E65" s="127" t="s">
        <v>458</v>
      </c>
      <c r="F65" s="127" t="s">
        <v>419</v>
      </c>
      <c r="G65" s="170"/>
      <c r="H65" s="170">
        <v>7</v>
      </c>
      <c r="I65" s="170"/>
      <c r="J65" s="170">
        <f t="shared" ref="J65:J96" si="2">SUM(G65:I65)</f>
        <v>7</v>
      </c>
    </row>
    <row r="66" spans="1:10" hidden="1">
      <c r="A66" s="126">
        <v>66</v>
      </c>
      <c r="B66" s="127" t="s">
        <v>431</v>
      </c>
      <c r="C66" s="127" t="s">
        <v>492</v>
      </c>
      <c r="D66" s="126">
        <v>5003</v>
      </c>
      <c r="E66" s="127" t="s">
        <v>467</v>
      </c>
      <c r="F66" s="127" t="s">
        <v>419</v>
      </c>
      <c r="G66" s="170"/>
      <c r="H66" s="170">
        <v>7</v>
      </c>
      <c r="I66" s="170"/>
      <c r="J66" s="170">
        <f t="shared" si="2"/>
        <v>7</v>
      </c>
    </row>
    <row r="67" spans="1:10" hidden="1">
      <c r="A67" s="126">
        <v>67</v>
      </c>
      <c r="B67" s="127" t="s">
        <v>431</v>
      </c>
      <c r="C67" s="127" t="s">
        <v>492</v>
      </c>
      <c r="D67" s="126">
        <v>5004</v>
      </c>
      <c r="E67" s="127" t="s">
        <v>450</v>
      </c>
      <c r="F67" s="127" t="s">
        <v>419</v>
      </c>
      <c r="G67" s="170"/>
      <c r="H67" s="170">
        <v>7</v>
      </c>
      <c r="I67" s="170"/>
      <c r="J67" s="170">
        <f t="shared" si="2"/>
        <v>7</v>
      </c>
    </row>
    <row r="68" spans="1:10" hidden="1">
      <c r="A68" s="126">
        <v>68</v>
      </c>
      <c r="B68" s="127" t="s">
        <v>431</v>
      </c>
      <c r="C68" s="127" t="s">
        <v>492</v>
      </c>
      <c r="D68" s="126">
        <v>5005</v>
      </c>
      <c r="E68" s="127" t="s">
        <v>458</v>
      </c>
      <c r="F68" s="127" t="s">
        <v>419</v>
      </c>
      <c r="G68" s="170"/>
      <c r="H68" s="170">
        <v>7</v>
      </c>
      <c r="I68" s="170"/>
      <c r="J68" s="170">
        <f t="shared" si="2"/>
        <v>7</v>
      </c>
    </row>
    <row r="69" spans="1:10" hidden="1">
      <c r="A69" s="126">
        <v>69</v>
      </c>
      <c r="B69" s="127" t="s">
        <v>431</v>
      </c>
      <c r="C69" s="127" t="s">
        <v>492</v>
      </c>
      <c r="D69" s="126">
        <v>5006</v>
      </c>
      <c r="E69" s="127" t="s">
        <v>468</v>
      </c>
      <c r="F69" s="127" t="s">
        <v>419</v>
      </c>
      <c r="G69" s="170"/>
      <c r="H69" s="170">
        <v>7</v>
      </c>
      <c r="I69" s="170"/>
      <c r="J69" s="170">
        <f t="shared" si="2"/>
        <v>7</v>
      </c>
    </row>
    <row r="70" spans="1:10" hidden="1">
      <c r="A70" s="126">
        <v>70</v>
      </c>
      <c r="B70" s="127" t="s">
        <v>431</v>
      </c>
      <c r="C70" s="127" t="s">
        <v>492</v>
      </c>
      <c r="D70" s="126">
        <v>5007</v>
      </c>
      <c r="E70" s="127" t="s">
        <v>469</v>
      </c>
      <c r="F70" s="127" t="s">
        <v>419</v>
      </c>
      <c r="G70" s="170"/>
      <c r="H70" s="170">
        <v>7</v>
      </c>
      <c r="I70" s="170"/>
      <c r="J70" s="170">
        <f t="shared" si="2"/>
        <v>7</v>
      </c>
    </row>
    <row r="71" spans="1:10" hidden="1">
      <c r="A71" s="126">
        <v>71</v>
      </c>
      <c r="B71" s="127" t="s">
        <v>431</v>
      </c>
      <c r="C71" s="127" t="s">
        <v>492</v>
      </c>
      <c r="D71" s="126">
        <v>5008</v>
      </c>
      <c r="E71" s="127" t="s">
        <v>449</v>
      </c>
      <c r="F71" s="127" t="s">
        <v>419</v>
      </c>
      <c r="G71" s="170"/>
      <c r="H71" s="170">
        <v>7</v>
      </c>
      <c r="I71" s="170"/>
      <c r="J71" s="170">
        <f t="shared" si="2"/>
        <v>7</v>
      </c>
    </row>
    <row r="72" spans="1:10" hidden="1">
      <c r="A72" s="126">
        <v>72</v>
      </c>
      <c r="B72" s="127" t="s">
        <v>431</v>
      </c>
      <c r="C72" s="127" t="s">
        <v>492</v>
      </c>
      <c r="D72" s="126">
        <v>5009</v>
      </c>
      <c r="E72" s="127" t="s">
        <v>445</v>
      </c>
      <c r="F72" s="127" t="s">
        <v>419</v>
      </c>
      <c r="G72" s="170"/>
      <c r="H72" s="170">
        <v>7</v>
      </c>
      <c r="I72" s="170"/>
      <c r="J72" s="170">
        <f t="shared" si="2"/>
        <v>7</v>
      </c>
    </row>
    <row r="73" spans="1:10" hidden="1">
      <c r="A73" s="126">
        <v>73</v>
      </c>
      <c r="B73" s="127" t="s">
        <v>431</v>
      </c>
      <c r="C73" s="127" t="s">
        <v>492</v>
      </c>
      <c r="D73" s="126">
        <v>5010</v>
      </c>
      <c r="E73" s="127" t="s">
        <v>470</v>
      </c>
      <c r="F73" s="127" t="s">
        <v>419</v>
      </c>
      <c r="G73" s="170"/>
      <c r="H73" s="170">
        <v>7</v>
      </c>
      <c r="I73" s="170"/>
      <c r="J73" s="170">
        <f t="shared" si="2"/>
        <v>7</v>
      </c>
    </row>
    <row r="74" spans="1:10" hidden="1">
      <c r="A74" s="126">
        <v>74</v>
      </c>
      <c r="B74" s="127" t="s">
        <v>431</v>
      </c>
      <c r="C74" s="127" t="s">
        <v>492</v>
      </c>
      <c r="D74" s="126">
        <v>5011</v>
      </c>
      <c r="E74" s="127" t="s">
        <v>471</v>
      </c>
      <c r="F74" s="127" t="s">
        <v>419</v>
      </c>
      <c r="G74" s="170"/>
      <c r="H74" s="170">
        <v>7</v>
      </c>
      <c r="I74" s="170"/>
      <c r="J74" s="170">
        <f t="shared" si="2"/>
        <v>7</v>
      </c>
    </row>
    <row r="75" spans="1:10" hidden="1">
      <c r="A75" s="126">
        <v>75</v>
      </c>
      <c r="B75" s="127" t="s">
        <v>431</v>
      </c>
      <c r="C75" s="127" t="s">
        <v>492</v>
      </c>
      <c r="D75" s="126">
        <v>5012</v>
      </c>
      <c r="E75" s="127" t="s">
        <v>447</v>
      </c>
      <c r="F75" s="127" t="s">
        <v>419</v>
      </c>
      <c r="G75" s="170"/>
      <c r="H75" s="170">
        <v>7</v>
      </c>
      <c r="I75" s="170"/>
      <c r="J75" s="170">
        <f t="shared" si="2"/>
        <v>7</v>
      </c>
    </row>
    <row r="76" spans="1:10" hidden="1">
      <c r="A76" s="126">
        <v>76</v>
      </c>
      <c r="B76" s="127" t="s">
        <v>431</v>
      </c>
      <c r="C76" s="127" t="s">
        <v>492</v>
      </c>
      <c r="D76" s="126">
        <v>5013</v>
      </c>
      <c r="E76" s="127" t="s">
        <v>472</v>
      </c>
      <c r="F76" s="127" t="s">
        <v>419</v>
      </c>
      <c r="G76" s="170"/>
      <c r="H76" s="170">
        <v>7</v>
      </c>
      <c r="I76" s="170"/>
      <c r="J76" s="170">
        <f t="shared" si="2"/>
        <v>7</v>
      </c>
    </row>
    <row r="77" spans="1:10" hidden="1">
      <c r="A77" s="126">
        <v>77</v>
      </c>
      <c r="B77" s="127" t="s">
        <v>431</v>
      </c>
      <c r="C77" s="127" t="s">
        <v>492</v>
      </c>
      <c r="D77" s="126">
        <v>5014</v>
      </c>
      <c r="E77" s="127" t="s">
        <v>458</v>
      </c>
      <c r="F77" s="127" t="s">
        <v>419</v>
      </c>
      <c r="G77" s="170"/>
      <c r="H77" s="170">
        <v>7</v>
      </c>
      <c r="I77" s="170"/>
      <c r="J77" s="170">
        <f t="shared" si="2"/>
        <v>7</v>
      </c>
    </row>
    <row r="78" spans="1:10" hidden="1">
      <c r="A78" s="126">
        <v>78</v>
      </c>
      <c r="B78" s="127" t="s">
        <v>430</v>
      </c>
      <c r="C78" s="127" t="s">
        <v>492</v>
      </c>
      <c r="D78" s="126">
        <v>5018</v>
      </c>
      <c r="E78" s="127" t="s">
        <v>468</v>
      </c>
      <c r="F78" s="127" t="s">
        <v>419</v>
      </c>
      <c r="G78" s="170"/>
      <c r="H78" s="170">
        <v>7</v>
      </c>
      <c r="I78" s="170"/>
      <c r="J78" s="170">
        <f t="shared" si="2"/>
        <v>7</v>
      </c>
    </row>
    <row r="79" spans="1:10" hidden="1">
      <c r="A79" s="126">
        <v>79</v>
      </c>
      <c r="B79" s="127" t="s">
        <v>430</v>
      </c>
      <c r="C79" s="127" t="s">
        <v>492</v>
      </c>
      <c r="D79" s="126">
        <v>5019</v>
      </c>
      <c r="E79" s="127" t="s">
        <v>471</v>
      </c>
      <c r="F79" s="127" t="s">
        <v>419</v>
      </c>
      <c r="G79" s="170"/>
      <c r="H79" s="170">
        <v>7</v>
      </c>
      <c r="I79" s="170"/>
      <c r="J79" s="170">
        <f t="shared" si="2"/>
        <v>7</v>
      </c>
    </row>
    <row r="80" spans="1:10" hidden="1">
      <c r="A80" s="126">
        <v>80</v>
      </c>
      <c r="B80" s="127" t="s">
        <v>430</v>
      </c>
      <c r="C80" s="127" t="s">
        <v>492</v>
      </c>
      <c r="D80" s="126">
        <v>5022</v>
      </c>
      <c r="E80" s="127" t="s">
        <v>460</v>
      </c>
      <c r="F80" s="127" t="s">
        <v>419</v>
      </c>
      <c r="G80" s="170"/>
      <c r="H80" s="170">
        <v>7</v>
      </c>
      <c r="I80" s="170"/>
      <c r="J80" s="170">
        <f t="shared" si="2"/>
        <v>7</v>
      </c>
    </row>
    <row r="81" spans="1:10" hidden="1">
      <c r="A81" s="126">
        <v>81</v>
      </c>
      <c r="B81" s="127" t="s">
        <v>430</v>
      </c>
      <c r="C81" s="127" t="s">
        <v>492</v>
      </c>
      <c r="D81" s="126">
        <v>5028</v>
      </c>
      <c r="E81" s="127" t="s">
        <v>450</v>
      </c>
      <c r="F81" s="127" t="s">
        <v>419</v>
      </c>
      <c r="G81" s="170"/>
      <c r="H81" s="170">
        <v>7</v>
      </c>
      <c r="I81" s="170"/>
      <c r="J81" s="170">
        <f t="shared" si="2"/>
        <v>7</v>
      </c>
    </row>
    <row r="82" spans="1:10" hidden="1">
      <c r="A82" s="126">
        <v>82</v>
      </c>
      <c r="B82" s="127" t="s">
        <v>430</v>
      </c>
      <c r="C82" s="127" t="s">
        <v>492</v>
      </c>
      <c r="D82" s="126">
        <v>5029</v>
      </c>
      <c r="E82" s="127" t="s">
        <v>445</v>
      </c>
      <c r="F82" s="127" t="s">
        <v>419</v>
      </c>
      <c r="G82" s="170"/>
      <c r="H82" s="170">
        <v>7</v>
      </c>
      <c r="I82" s="170"/>
      <c r="J82" s="170">
        <f t="shared" si="2"/>
        <v>7</v>
      </c>
    </row>
    <row r="83" spans="1:10" hidden="1">
      <c r="A83" s="126">
        <v>83</v>
      </c>
      <c r="B83" s="127" t="s">
        <v>430</v>
      </c>
      <c r="C83" s="127" t="s">
        <v>492</v>
      </c>
      <c r="D83" s="126">
        <v>5031</v>
      </c>
      <c r="E83" s="127" t="s">
        <v>473</v>
      </c>
      <c r="F83" s="127" t="s">
        <v>419</v>
      </c>
      <c r="G83" s="170"/>
      <c r="H83" s="170">
        <v>7</v>
      </c>
      <c r="I83" s="170"/>
      <c r="J83" s="170">
        <f t="shared" si="2"/>
        <v>7</v>
      </c>
    </row>
    <row r="84" spans="1:10" hidden="1">
      <c r="A84" s="126">
        <v>84</v>
      </c>
      <c r="B84" s="127" t="s">
        <v>430</v>
      </c>
      <c r="C84" s="127" t="s">
        <v>492</v>
      </c>
      <c r="D84" s="126">
        <v>5034</v>
      </c>
      <c r="E84" s="127" t="s">
        <v>474</v>
      </c>
      <c r="F84" s="127" t="s">
        <v>419</v>
      </c>
      <c r="G84" s="170"/>
      <c r="H84" s="170">
        <v>7</v>
      </c>
      <c r="I84" s="170"/>
      <c r="J84" s="170">
        <f t="shared" si="2"/>
        <v>7</v>
      </c>
    </row>
    <row r="85" spans="1:10" hidden="1">
      <c r="A85" s="126">
        <v>85</v>
      </c>
      <c r="B85" s="127" t="s">
        <v>430</v>
      </c>
      <c r="C85" s="127" t="s">
        <v>492</v>
      </c>
      <c r="D85" s="126">
        <v>5036</v>
      </c>
      <c r="E85" s="127" t="s">
        <v>463</v>
      </c>
      <c r="F85" s="127" t="s">
        <v>419</v>
      </c>
      <c r="G85" s="170"/>
      <c r="H85" s="170">
        <v>7</v>
      </c>
      <c r="I85" s="170"/>
      <c r="J85" s="170">
        <f t="shared" si="2"/>
        <v>7</v>
      </c>
    </row>
    <row r="86" spans="1:10" hidden="1">
      <c r="A86" s="126">
        <v>86</v>
      </c>
      <c r="B86" s="127" t="s">
        <v>430</v>
      </c>
      <c r="C86" s="127" t="s">
        <v>492</v>
      </c>
      <c r="D86" s="126">
        <v>5038</v>
      </c>
      <c r="E86" s="127" t="s">
        <v>458</v>
      </c>
      <c r="F86" s="127" t="s">
        <v>419</v>
      </c>
      <c r="G86" s="170"/>
      <c r="H86" s="170">
        <v>7</v>
      </c>
      <c r="I86" s="170"/>
      <c r="J86" s="170">
        <f t="shared" si="2"/>
        <v>7</v>
      </c>
    </row>
    <row r="87" spans="1:10" hidden="1">
      <c r="A87" s="126">
        <v>87</v>
      </c>
      <c r="B87" s="127" t="s">
        <v>430</v>
      </c>
      <c r="C87" s="127" t="s">
        <v>492</v>
      </c>
      <c r="D87" s="126">
        <v>5039</v>
      </c>
      <c r="E87" s="127" t="s">
        <v>471</v>
      </c>
      <c r="F87" s="127" t="s">
        <v>419</v>
      </c>
      <c r="G87" s="170"/>
      <c r="H87" s="170">
        <v>7</v>
      </c>
      <c r="I87" s="170"/>
      <c r="J87" s="170">
        <f t="shared" si="2"/>
        <v>7</v>
      </c>
    </row>
    <row r="88" spans="1:10" hidden="1">
      <c r="A88" s="126">
        <v>88</v>
      </c>
      <c r="B88" s="127" t="s">
        <v>430</v>
      </c>
      <c r="C88" s="127" t="s">
        <v>492</v>
      </c>
      <c r="D88" s="126">
        <v>5040</v>
      </c>
      <c r="E88" s="127" t="s">
        <v>468</v>
      </c>
      <c r="F88" s="127" t="s">
        <v>419</v>
      </c>
      <c r="G88" s="170"/>
      <c r="H88" s="170">
        <v>7</v>
      </c>
      <c r="I88" s="170"/>
      <c r="J88" s="170">
        <f t="shared" si="2"/>
        <v>7</v>
      </c>
    </row>
    <row r="89" spans="1:10" hidden="1">
      <c r="A89" s="126">
        <v>89</v>
      </c>
      <c r="B89" s="127" t="s">
        <v>430</v>
      </c>
      <c r="C89" s="127" t="s">
        <v>492</v>
      </c>
      <c r="D89" s="126">
        <v>5043</v>
      </c>
      <c r="E89" s="127" t="s">
        <v>475</v>
      </c>
      <c r="F89" s="127" t="s">
        <v>419</v>
      </c>
      <c r="G89" s="170"/>
      <c r="H89" s="170">
        <v>7</v>
      </c>
      <c r="I89" s="170"/>
      <c r="J89" s="170">
        <f t="shared" si="2"/>
        <v>7</v>
      </c>
    </row>
    <row r="90" spans="1:10" hidden="1">
      <c r="A90" s="126">
        <v>90</v>
      </c>
      <c r="B90" s="127" t="s">
        <v>430</v>
      </c>
      <c r="C90" s="127" t="s">
        <v>492</v>
      </c>
      <c r="D90" s="126">
        <v>5044</v>
      </c>
      <c r="E90" s="127" t="s">
        <v>449</v>
      </c>
      <c r="F90" s="127" t="s">
        <v>419</v>
      </c>
      <c r="G90" s="170"/>
      <c r="H90" s="170">
        <v>7</v>
      </c>
      <c r="I90" s="170"/>
      <c r="J90" s="170">
        <f t="shared" si="2"/>
        <v>7</v>
      </c>
    </row>
    <row r="91" spans="1:10" hidden="1">
      <c r="A91" s="126">
        <v>91</v>
      </c>
      <c r="B91" s="127" t="s">
        <v>476</v>
      </c>
      <c r="C91" s="127" t="s">
        <v>492</v>
      </c>
      <c r="D91" s="126">
        <v>5071</v>
      </c>
      <c r="E91" s="127" t="s">
        <v>477</v>
      </c>
      <c r="F91" s="127" t="s">
        <v>419</v>
      </c>
      <c r="G91" s="170">
        <v>6</v>
      </c>
      <c r="H91" s="170"/>
      <c r="I91" s="170"/>
      <c r="J91" s="170">
        <f t="shared" si="2"/>
        <v>6</v>
      </c>
    </row>
    <row r="92" spans="1:10" hidden="1">
      <c r="A92" s="126">
        <v>92</v>
      </c>
      <c r="B92" s="127" t="s">
        <v>476</v>
      </c>
      <c r="C92" s="127" t="s">
        <v>492</v>
      </c>
      <c r="D92" s="126">
        <v>5072</v>
      </c>
      <c r="E92" s="127" t="s">
        <v>445</v>
      </c>
      <c r="F92" s="127" t="s">
        <v>419</v>
      </c>
      <c r="G92" s="170">
        <v>6</v>
      </c>
      <c r="H92" s="170"/>
      <c r="I92" s="170"/>
      <c r="J92" s="170">
        <f t="shared" si="2"/>
        <v>6</v>
      </c>
    </row>
    <row r="93" spans="1:10" hidden="1">
      <c r="A93" s="126">
        <v>93</v>
      </c>
      <c r="B93" s="126" t="s">
        <v>478</v>
      </c>
      <c r="C93" s="127" t="s">
        <v>492</v>
      </c>
      <c r="D93" s="126">
        <v>6005</v>
      </c>
      <c r="E93" s="126" t="s">
        <v>479</v>
      </c>
      <c r="F93" s="127" t="s">
        <v>419</v>
      </c>
      <c r="G93" s="170"/>
      <c r="H93" s="170">
        <v>7</v>
      </c>
      <c r="I93" s="170"/>
      <c r="J93" s="170">
        <f t="shared" si="2"/>
        <v>7</v>
      </c>
    </row>
    <row r="94" spans="1:10" hidden="1">
      <c r="A94" s="126">
        <v>94</v>
      </c>
      <c r="B94" s="126" t="s">
        <v>478</v>
      </c>
      <c r="C94" s="127" t="s">
        <v>492</v>
      </c>
      <c r="D94" s="126">
        <v>6006</v>
      </c>
      <c r="E94" s="126" t="s">
        <v>450</v>
      </c>
      <c r="F94" s="127" t="s">
        <v>419</v>
      </c>
      <c r="G94" s="170"/>
      <c r="H94" s="170">
        <v>7</v>
      </c>
      <c r="I94" s="170"/>
      <c r="J94" s="170">
        <f t="shared" si="2"/>
        <v>7</v>
      </c>
    </row>
    <row r="95" spans="1:10" hidden="1">
      <c r="A95" s="126">
        <v>95</v>
      </c>
      <c r="B95" s="126" t="s">
        <v>478</v>
      </c>
      <c r="C95" s="127" t="s">
        <v>492</v>
      </c>
      <c r="D95" s="126">
        <v>6007</v>
      </c>
      <c r="E95" s="126" t="s">
        <v>471</v>
      </c>
      <c r="F95" s="127" t="s">
        <v>419</v>
      </c>
      <c r="G95" s="170"/>
      <c r="H95" s="170">
        <v>7</v>
      </c>
      <c r="I95" s="170"/>
      <c r="J95" s="170">
        <f t="shared" si="2"/>
        <v>7</v>
      </c>
    </row>
    <row r="96" spans="1:10" hidden="1">
      <c r="A96" s="126">
        <v>96</v>
      </c>
      <c r="B96" s="126" t="s">
        <v>478</v>
      </c>
      <c r="C96" s="127" t="s">
        <v>492</v>
      </c>
      <c r="D96" s="126">
        <v>6008</v>
      </c>
      <c r="E96" s="126" t="s">
        <v>445</v>
      </c>
      <c r="F96" s="127" t="s">
        <v>419</v>
      </c>
      <c r="G96" s="170"/>
      <c r="H96" s="170">
        <v>7</v>
      </c>
      <c r="I96" s="170"/>
      <c r="J96" s="170">
        <f t="shared" si="2"/>
        <v>7</v>
      </c>
    </row>
    <row r="97" spans="1:10" hidden="1">
      <c r="A97" s="126">
        <v>97</v>
      </c>
      <c r="B97" s="126" t="s">
        <v>478</v>
      </c>
      <c r="C97" s="127" t="s">
        <v>492</v>
      </c>
      <c r="D97" s="126">
        <v>6010</v>
      </c>
      <c r="E97" s="126" t="s">
        <v>463</v>
      </c>
      <c r="F97" s="127" t="s">
        <v>419</v>
      </c>
      <c r="G97" s="170"/>
      <c r="H97" s="170">
        <v>7</v>
      </c>
      <c r="I97" s="170"/>
      <c r="J97" s="170">
        <f t="shared" ref="J97:J118" si="3">SUM(G97:I97)</f>
        <v>7</v>
      </c>
    </row>
    <row r="98" spans="1:10" hidden="1">
      <c r="A98" s="126">
        <v>98</v>
      </c>
      <c r="B98" s="126" t="s">
        <v>478</v>
      </c>
      <c r="C98" s="127" t="s">
        <v>492</v>
      </c>
      <c r="D98" s="126">
        <v>6011</v>
      </c>
      <c r="E98" s="126" t="s">
        <v>444</v>
      </c>
      <c r="F98" s="127" t="s">
        <v>419</v>
      </c>
      <c r="G98" s="170"/>
      <c r="H98" s="170">
        <v>7</v>
      </c>
      <c r="I98" s="170"/>
      <c r="J98" s="170">
        <f t="shared" si="3"/>
        <v>7</v>
      </c>
    </row>
    <row r="99" spans="1:10" hidden="1">
      <c r="A99" s="126">
        <v>99</v>
      </c>
      <c r="B99" s="126" t="s">
        <v>478</v>
      </c>
      <c r="C99" s="127" t="s">
        <v>492</v>
      </c>
      <c r="D99" s="126">
        <v>6012</v>
      </c>
      <c r="E99" s="126" t="s">
        <v>458</v>
      </c>
      <c r="F99" s="127" t="s">
        <v>419</v>
      </c>
      <c r="G99" s="170"/>
      <c r="H99" s="170">
        <v>7</v>
      </c>
      <c r="I99" s="170"/>
      <c r="J99" s="170">
        <f t="shared" si="3"/>
        <v>7</v>
      </c>
    </row>
    <row r="100" spans="1:10" hidden="1">
      <c r="A100" s="126">
        <v>100</v>
      </c>
      <c r="B100" s="126" t="s">
        <v>478</v>
      </c>
      <c r="C100" s="127" t="s">
        <v>492</v>
      </c>
      <c r="D100" s="126">
        <v>6013</v>
      </c>
      <c r="E100" s="126" t="s">
        <v>453</v>
      </c>
      <c r="F100" s="127" t="s">
        <v>419</v>
      </c>
      <c r="G100" s="170"/>
      <c r="H100" s="170">
        <v>7</v>
      </c>
      <c r="I100" s="170"/>
      <c r="J100" s="170">
        <f t="shared" si="3"/>
        <v>7</v>
      </c>
    </row>
    <row r="101" spans="1:10" hidden="1">
      <c r="A101" s="126">
        <v>101</v>
      </c>
      <c r="B101" s="126" t="s">
        <v>478</v>
      </c>
      <c r="C101" s="127" t="s">
        <v>492</v>
      </c>
      <c r="D101" s="126">
        <v>6014</v>
      </c>
      <c r="E101" s="126" t="s">
        <v>443</v>
      </c>
      <c r="F101" s="127" t="s">
        <v>419</v>
      </c>
      <c r="G101" s="170"/>
      <c r="H101" s="170">
        <v>7</v>
      </c>
      <c r="I101" s="170"/>
      <c r="J101" s="170">
        <f t="shared" si="3"/>
        <v>7</v>
      </c>
    </row>
    <row r="102" spans="1:10" hidden="1">
      <c r="A102" s="126">
        <v>102</v>
      </c>
      <c r="B102" s="127" t="s">
        <v>478</v>
      </c>
      <c r="C102" s="127" t="s">
        <v>492</v>
      </c>
      <c r="D102" s="126">
        <v>6001</v>
      </c>
      <c r="E102" s="127" t="s">
        <v>458</v>
      </c>
      <c r="F102" s="127" t="s">
        <v>419</v>
      </c>
      <c r="G102" s="170"/>
      <c r="H102" s="170">
        <v>7</v>
      </c>
      <c r="I102" s="170"/>
      <c r="J102" s="170">
        <f t="shared" si="3"/>
        <v>7</v>
      </c>
    </row>
    <row r="103" spans="1:10" hidden="1">
      <c r="A103" s="126">
        <v>103</v>
      </c>
      <c r="B103" s="127" t="s">
        <v>478</v>
      </c>
      <c r="C103" s="127" t="s">
        <v>492</v>
      </c>
      <c r="D103" s="126">
        <v>5081</v>
      </c>
      <c r="E103" s="127" t="s">
        <v>473</v>
      </c>
      <c r="F103" s="127" t="s">
        <v>419</v>
      </c>
      <c r="G103" s="170"/>
      <c r="H103" s="170">
        <v>7</v>
      </c>
      <c r="I103" s="170"/>
      <c r="J103" s="170">
        <f t="shared" si="3"/>
        <v>7</v>
      </c>
    </row>
    <row r="104" spans="1:10" hidden="1">
      <c r="A104" s="126">
        <v>104</v>
      </c>
      <c r="B104" s="127" t="s">
        <v>478</v>
      </c>
      <c r="C104" s="127" t="s">
        <v>492</v>
      </c>
      <c r="D104" s="126">
        <v>5082</v>
      </c>
      <c r="E104" s="127" t="s">
        <v>494</v>
      </c>
      <c r="F104" s="127" t="s">
        <v>419</v>
      </c>
      <c r="G104" s="170"/>
      <c r="H104" s="170">
        <v>7</v>
      </c>
      <c r="I104" s="170"/>
      <c r="J104" s="170">
        <f t="shared" si="3"/>
        <v>7</v>
      </c>
    </row>
    <row r="105" spans="1:10" hidden="1">
      <c r="A105" s="126">
        <v>105</v>
      </c>
      <c r="B105" s="127" t="s">
        <v>478</v>
      </c>
      <c r="C105" s="127" t="s">
        <v>492</v>
      </c>
      <c r="D105" s="126">
        <v>5083</v>
      </c>
      <c r="E105" s="127" t="s">
        <v>458</v>
      </c>
      <c r="F105" s="127" t="s">
        <v>419</v>
      </c>
      <c r="G105" s="170"/>
      <c r="H105" s="170">
        <v>7</v>
      </c>
      <c r="I105" s="170"/>
      <c r="J105" s="170">
        <f t="shared" si="3"/>
        <v>7</v>
      </c>
    </row>
    <row r="106" spans="1:10" hidden="1">
      <c r="A106" s="126">
        <v>106</v>
      </c>
      <c r="B106" s="127" t="s">
        <v>478</v>
      </c>
      <c r="C106" s="127" t="s">
        <v>492</v>
      </c>
      <c r="D106" s="126">
        <v>5091</v>
      </c>
      <c r="E106" s="127" t="s">
        <v>473</v>
      </c>
      <c r="F106" s="127" t="s">
        <v>419</v>
      </c>
      <c r="G106" s="170"/>
      <c r="H106" s="170">
        <v>7</v>
      </c>
      <c r="I106" s="170"/>
      <c r="J106" s="170">
        <f t="shared" si="3"/>
        <v>7</v>
      </c>
    </row>
    <row r="107" spans="1:10" hidden="1">
      <c r="A107" s="126">
        <v>107</v>
      </c>
      <c r="B107" s="127" t="s">
        <v>478</v>
      </c>
      <c r="C107" s="127" t="s">
        <v>492</v>
      </c>
      <c r="D107" s="126">
        <v>5093</v>
      </c>
      <c r="E107" s="127" t="s">
        <v>495</v>
      </c>
      <c r="F107" s="127" t="s">
        <v>419</v>
      </c>
      <c r="G107" s="170"/>
      <c r="H107" s="170">
        <v>7</v>
      </c>
      <c r="I107" s="170"/>
      <c r="J107" s="170">
        <f t="shared" si="3"/>
        <v>7</v>
      </c>
    </row>
    <row r="108" spans="1:10" hidden="1">
      <c r="A108" s="126">
        <v>108</v>
      </c>
      <c r="B108" s="127" t="s">
        <v>478</v>
      </c>
      <c r="C108" s="127" t="s">
        <v>492</v>
      </c>
      <c r="D108" s="126">
        <v>5096</v>
      </c>
      <c r="E108" s="127" t="s">
        <v>450</v>
      </c>
      <c r="F108" s="127" t="s">
        <v>419</v>
      </c>
      <c r="G108" s="170"/>
      <c r="H108" s="170">
        <v>7</v>
      </c>
      <c r="I108" s="170"/>
      <c r="J108" s="170">
        <f t="shared" si="3"/>
        <v>7</v>
      </c>
    </row>
    <row r="109" spans="1:10" hidden="1">
      <c r="A109" s="126">
        <v>109</v>
      </c>
      <c r="B109" s="127" t="s">
        <v>478</v>
      </c>
      <c r="C109" s="127" t="s">
        <v>492</v>
      </c>
      <c r="D109" s="126">
        <v>5099</v>
      </c>
      <c r="E109" s="127" t="s">
        <v>447</v>
      </c>
      <c r="F109" s="127" t="s">
        <v>419</v>
      </c>
      <c r="G109" s="170"/>
      <c r="H109" s="170">
        <v>7</v>
      </c>
      <c r="I109" s="170"/>
      <c r="J109" s="170">
        <f t="shared" si="3"/>
        <v>7</v>
      </c>
    </row>
    <row r="110" spans="1:10" hidden="1">
      <c r="A110" s="126">
        <v>110</v>
      </c>
      <c r="B110" s="126" t="s">
        <v>434</v>
      </c>
      <c r="C110" s="127" t="s">
        <v>492</v>
      </c>
      <c r="D110" s="126">
        <v>6015</v>
      </c>
      <c r="E110" s="126" t="s">
        <v>479</v>
      </c>
      <c r="F110" s="127" t="s">
        <v>419</v>
      </c>
      <c r="G110" s="170"/>
      <c r="H110" s="170">
        <v>7</v>
      </c>
      <c r="I110" s="170"/>
      <c r="J110" s="170">
        <f t="shared" si="3"/>
        <v>7</v>
      </c>
    </row>
    <row r="111" spans="1:10" hidden="1">
      <c r="A111" s="126">
        <v>111</v>
      </c>
      <c r="B111" s="126" t="s">
        <v>434</v>
      </c>
      <c r="C111" s="127" t="s">
        <v>492</v>
      </c>
      <c r="D111" s="126">
        <v>6016</v>
      </c>
      <c r="E111" s="129" t="s">
        <v>468</v>
      </c>
      <c r="F111" s="127" t="s">
        <v>419</v>
      </c>
      <c r="G111" s="170"/>
      <c r="H111" s="170">
        <v>7</v>
      </c>
      <c r="I111" s="170"/>
      <c r="J111" s="170">
        <f t="shared" si="3"/>
        <v>7</v>
      </c>
    </row>
    <row r="112" spans="1:10" hidden="1">
      <c r="A112" s="126">
        <v>112</v>
      </c>
      <c r="B112" s="126" t="s">
        <v>434</v>
      </c>
      <c r="C112" s="127" t="s">
        <v>492</v>
      </c>
      <c r="D112" s="126">
        <v>6017</v>
      </c>
      <c r="E112" s="126" t="s">
        <v>450</v>
      </c>
      <c r="F112" s="127" t="s">
        <v>419</v>
      </c>
      <c r="G112" s="170"/>
      <c r="H112" s="170">
        <v>7</v>
      </c>
      <c r="I112" s="170"/>
      <c r="J112" s="170">
        <f t="shared" si="3"/>
        <v>7</v>
      </c>
    </row>
    <row r="113" spans="1:10" hidden="1">
      <c r="A113" s="126">
        <v>113</v>
      </c>
      <c r="B113" s="126" t="s">
        <v>434</v>
      </c>
      <c r="C113" s="127" t="s">
        <v>492</v>
      </c>
      <c r="D113" s="126">
        <v>6018</v>
      </c>
      <c r="E113" s="126" t="s">
        <v>445</v>
      </c>
      <c r="F113" s="127" t="s">
        <v>419</v>
      </c>
      <c r="G113" s="170"/>
      <c r="H113" s="170">
        <v>7</v>
      </c>
      <c r="I113" s="170"/>
      <c r="J113" s="170">
        <f t="shared" si="3"/>
        <v>7</v>
      </c>
    </row>
    <row r="114" spans="1:10" hidden="1">
      <c r="A114" s="126">
        <v>114</v>
      </c>
      <c r="B114" s="126" t="s">
        <v>434</v>
      </c>
      <c r="C114" s="127" t="s">
        <v>492</v>
      </c>
      <c r="D114" s="126">
        <v>6019</v>
      </c>
      <c r="E114" s="126" t="s">
        <v>463</v>
      </c>
      <c r="F114" s="127" t="s">
        <v>419</v>
      </c>
      <c r="G114" s="170"/>
      <c r="H114" s="170">
        <v>7</v>
      </c>
      <c r="I114" s="170"/>
      <c r="J114" s="170">
        <f t="shared" si="3"/>
        <v>7</v>
      </c>
    </row>
    <row r="115" spans="1:10" hidden="1">
      <c r="A115" s="126">
        <v>115</v>
      </c>
      <c r="B115" s="126" t="s">
        <v>434</v>
      </c>
      <c r="C115" s="127" t="s">
        <v>492</v>
      </c>
      <c r="D115" s="126">
        <v>6020</v>
      </c>
      <c r="E115" s="126" t="s">
        <v>458</v>
      </c>
      <c r="F115" s="127" t="s">
        <v>419</v>
      </c>
      <c r="G115" s="170"/>
      <c r="H115" s="170">
        <v>7</v>
      </c>
      <c r="I115" s="170"/>
      <c r="J115" s="170">
        <f t="shared" si="3"/>
        <v>7</v>
      </c>
    </row>
    <row r="116" spans="1:10" hidden="1">
      <c r="A116" s="126">
        <v>116</v>
      </c>
      <c r="B116" s="126" t="s">
        <v>434</v>
      </c>
      <c r="C116" s="127" t="s">
        <v>492</v>
      </c>
      <c r="D116" s="126">
        <v>6021</v>
      </c>
      <c r="E116" s="126" t="s">
        <v>444</v>
      </c>
      <c r="F116" s="127" t="s">
        <v>419</v>
      </c>
      <c r="G116" s="170"/>
      <c r="H116" s="170">
        <v>7</v>
      </c>
      <c r="I116" s="170"/>
      <c r="J116" s="170">
        <f t="shared" si="3"/>
        <v>7</v>
      </c>
    </row>
    <row r="117" spans="1:10" hidden="1">
      <c r="A117" s="126">
        <v>117</v>
      </c>
      <c r="B117" s="126" t="s">
        <v>434</v>
      </c>
      <c r="C117" s="127" t="s">
        <v>492</v>
      </c>
      <c r="D117" s="126">
        <v>6022</v>
      </c>
      <c r="E117" s="126" t="s">
        <v>443</v>
      </c>
      <c r="F117" s="127" t="s">
        <v>419</v>
      </c>
      <c r="G117" s="170"/>
      <c r="H117" s="170">
        <v>7</v>
      </c>
      <c r="I117" s="170"/>
      <c r="J117" s="170">
        <f t="shared" si="3"/>
        <v>7</v>
      </c>
    </row>
    <row r="118" spans="1:10" hidden="1">
      <c r="A118" s="126">
        <v>118</v>
      </c>
      <c r="B118" s="127" t="s">
        <v>434</v>
      </c>
      <c r="C118" s="127" t="s">
        <v>492</v>
      </c>
      <c r="D118" s="126">
        <v>6023</v>
      </c>
      <c r="E118" s="127" t="s">
        <v>471</v>
      </c>
      <c r="F118" s="127" t="s">
        <v>419</v>
      </c>
      <c r="G118" s="170"/>
      <c r="H118" s="170">
        <v>7</v>
      </c>
      <c r="I118" s="170"/>
      <c r="J118" s="170">
        <f t="shared" si="3"/>
        <v>7</v>
      </c>
    </row>
    <row r="119" spans="1:10" hidden="1">
      <c r="A119" s="126">
        <v>119</v>
      </c>
      <c r="B119" s="127" t="s">
        <v>434</v>
      </c>
      <c r="C119" s="127" t="s">
        <v>492</v>
      </c>
      <c r="D119" s="126">
        <v>6024</v>
      </c>
      <c r="E119" s="127" t="s">
        <v>468</v>
      </c>
      <c r="F119" s="127" t="s">
        <v>419</v>
      </c>
      <c r="G119" s="170">
        <v>7</v>
      </c>
      <c r="H119" s="170"/>
      <c r="I119" s="170"/>
      <c r="J119" s="170"/>
    </row>
    <row r="120" spans="1:10" hidden="1">
      <c r="A120" s="126">
        <v>120</v>
      </c>
      <c r="B120" s="127" t="s">
        <v>434</v>
      </c>
      <c r="C120" s="127" t="s">
        <v>492</v>
      </c>
      <c r="D120" s="126">
        <v>6025</v>
      </c>
      <c r="E120" s="127" t="s">
        <v>496</v>
      </c>
      <c r="F120" s="127" t="s">
        <v>419</v>
      </c>
      <c r="G120" s="170"/>
      <c r="H120" s="170">
        <v>7</v>
      </c>
      <c r="I120" s="170"/>
      <c r="J120" s="170"/>
    </row>
    <row r="121" spans="1:10" hidden="1">
      <c r="A121" s="126">
        <v>121</v>
      </c>
      <c r="B121" s="127" t="s">
        <v>434</v>
      </c>
      <c r="C121" s="127" t="s">
        <v>492</v>
      </c>
      <c r="D121" s="126">
        <v>6026</v>
      </c>
      <c r="E121" s="127" t="s">
        <v>479</v>
      </c>
      <c r="F121" s="127" t="s">
        <v>419</v>
      </c>
      <c r="G121" s="170"/>
      <c r="H121" s="170">
        <v>7</v>
      </c>
      <c r="I121" s="170"/>
      <c r="J121" s="170"/>
    </row>
    <row r="122" spans="1:10" hidden="1">
      <c r="A122" s="126">
        <v>122</v>
      </c>
      <c r="B122" s="127" t="s">
        <v>434</v>
      </c>
      <c r="C122" s="127" t="s">
        <v>492</v>
      </c>
      <c r="D122" s="126">
        <v>6028</v>
      </c>
      <c r="E122" s="127" t="s">
        <v>458</v>
      </c>
      <c r="F122" s="127" t="s">
        <v>419</v>
      </c>
      <c r="G122" s="170"/>
      <c r="H122" s="170">
        <v>7</v>
      </c>
      <c r="I122" s="170"/>
      <c r="J122" s="170"/>
    </row>
    <row r="123" spans="1:10" hidden="1">
      <c r="A123" s="126">
        <v>123</v>
      </c>
      <c r="B123" s="127" t="s">
        <v>434</v>
      </c>
      <c r="C123" s="127" t="s">
        <v>492</v>
      </c>
      <c r="D123" s="126">
        <v>6034</v>
      </c>
      <c r="E123" s="127" t="s">
        <v>450</v>
      </c>
      <c r="F123" s="127" t="s">
        <v>419</v>
      </c>
      <c r="G123" s="170"/>
      <c r="H123" s="170">
        <v>7</v>
      </c>
      <c r="I123" s="170"/>
      <c r="J123" s="170"/>
    </row>
    <row r="124" spans="1:10" hidden="1">
      <c r="A124" s="126">
        <v>124</v>
      </c>
      <c r="B124" s="127" t="s">
        <v>434</v>
      </c>
      <c r="C124" s="127" t="s">
        <v>492</v>
      </c>
      <c r="D124" s="126">
        <v>5102</v>
      </c>
      <c r="E124" s="127" t="s">
        <v>479</v>
      </c>
      <c r="F124" s="127" t="s">
        <v>419</v>
      </c>
      <c r="G124" s="170">
        <v>7</v>
      </c>
      <c r="H124" s="170"/>
      <c r="I124" s="170"/>
      <c r="J124" s="170"/>
    </row>
    <row r="125" spans="1:10" hidden="1">
      <c r="A125" s="126">
        <v>125</v>
      </c>
      <c r="B125" s="127" t="s">
        <v>433</v>
      </c>
      <c r="C125" s="127" t="s">
        <v>492</v>
      </c>
      <c r="D125" s="126">
        <v>5103</v>
      </c>
      <c r="E125" s="127" t="s">
        <v>449</v>
      </c>
      <c r="F125" s="127" t="s">
        <v>419</v>
      </c>
      <c r="G125" s="170">
        <v>7</v>
      </c>
      <c r="H125" s="170"/>
      <c r="I125" s="170"/>
      <c r="J125" s="170"/>
    </row>
    <row r="126" spans="1:10" hidden="1">
      <c r="A126" s="126">
        <v>126</v>
      </c>
      <c r="B126" s="127" t="s">
        <v>433</v>
      </c>
      <c r="C126" s="127" t="s">
        <v>492</v>
      </c>
      <c r="D126" s="126">
        <v>5104</v>
      </c>
      <c r="E126" s="127" t="s">
        <v>497</v>
      </c>
      <c r="F126" s="127" t="s">
        <v>419</v>
      </c>
      <c r="G126" s="170">
        <v>7</v>
      </c>
      <c r="H126" s="170"/>
      <c r="I126" s="170"/>
      <c r="J126" s="170"/>
    </row>
    <row r="127" spans="1:10" hidden="1">
      <c r="A127" s="126">
        <v>127</v>
      </c>
      <c r="B127" s="127" t="s">
        <v>433</v>
      </c>
      <c r="C127" s="127" t="s">
        <v>492</v>
      </c>
      <c r="D127" s="126">
        <v>5105</v>
      </c>
      <c r="E127" s="127" t="s">
        <v>450</v>
      </c>
      <c r="F127" s="127" t="s">
        <v>419</v>
      </c>
      <c r="G127" s="170">
        <v>7</v>
      </c>
      <c r="H127" s="170"/>
      <c r="I127" s="170"/>
      <c r="J127" s="170"/>
    </row>
    <row r="128" spans="1:10" hidden="1">
      <c r="A128" s="126">
        <v>128</v>
      </c>
      <c r="B128" s="127" t="s">
        <v>482</v>
      </c>
      <c r="C128" s="127" t="s">
        <v>492</v>
      </c>
      <c r="D128" s="126">
        <v>5118</v>
      </c>
      <c r="E128" s="127" t="s">
        <v>449</v>
      </c>
      <c r="F128" s="127" t="s">
        <v>419</v>
      </c>
      <c r="G128" s="170">
        <v>7</v>
      </c>
      <c r="H128" s="170"/>
      <c r="I128" s="170"/>
      <c r="J128" s="170">
        <f t="shared" ref="J128:J140" si="4">SUM(G128:I128)</f>
        <v>7</v>
      </c>
    </row>
    <row r="129" spans="1:10" hidden="1">
      <c r="A129" s="126">
        <v>129</v>
      </c>
      <c r="B129" s="127" t="s">
        <v>482</v>
      </c>
      <c r="C129" s="127" t="s">
        <v>492</v>
      </c>
      <c r="D129" s="126">
        <v>5120</v>
      </c>
      <c r="E129" s="127" t="s">
        <v>445</v>
      </c>
      <c r="F129" s="127" t="s">
        <v>419</v>
      </c>
      <c r="G129" s="170">
        <v>7</v>
      </c>
      <c r="H129" s="170"/>
      <c r="I129" s="170"/>
      <c r="J129" s="170">
        <f t="shared" si="4"/>
        <v>7</v>
      </c>
    </row>
    <row r="130" spans="1:10" hidden="1">
      <c r="A130" s="126">
        <v>130</v>
      </c>
      <c r="B130" s="127" t="s">
        <v>481</v>
      </c>
      <c r="C130" s="127" t="s">
        <v>492</v>
      </c>
      <c r="D130" s="126">
        <v>5122</v>
      </c>
      <c r="E130" s="127" t="s">
        <v>463</v>
      </c>
      <c r="F130" s="127" t="s">
        <v>419</v>
      </c>
      <c r="G130" s="170">
        <v>7</v>
      </c>
      <c r="H130" s="170"/>
      <c r="I130" s="170"/>
      <c r="J130" s="170">
        <f t="shared" si="4"/>
        <v>7</v>
      </c>
    </row>
    <row r="131" spans="1:10" hidden="1">
      <c r="A131" s="126">
        <v>131</v>
      </c>
      <c r="B131" s="127" t="s">
        <v>481</v>
      </c>
      <c r="C131" s="127" t="s">
        <v>492</v>
      </c>
      <c r="D131" s="126">
        <v>5123</v>
      </c>
      <c r="E131" s="127" t="s">
        <v>473</v>
      </c>
      <c r="F131" s="127" t="s">
        <v>419</v>
      </c>
      <c r="G131" s="170">
        <v>7</v>
      </c>
      <c r="H131" s="170"/>
      <c r="I131" s="170"/>
      <c r="J131" s="170">
        <f t="shared" si="4"/>
        <v>7</v>
      </c>
    </row>
    <row r="132" spans="1:10" hidden="1">
      <c r="A132" s="126">
        <v>132</v>
      </c>
      <c r="B132" s="127" t="s">
        <v>481</v>
      </c>
      <c r="C132" s="127" t="s">
        <v>492</v>
      </c>
      <c r="D132" s="126">
        <v>5125</v>
      </c>
      <c r="E132" s="127" t="s">
        <v>443</v>
      </c>
      <c r="F132" s="127" t="s">
        <v>419</v>
      </c>
      <c r="G132" s="170">
        <v>7</v>
      </c>
      <c r="H132" s="170"/>
      <c r="I132" s="170"/>
      <c r="J132" s="170">
        <f t="shared" si="4"/>
        <v>7</v>
      </c>
    </row>
    <row r="133" spans="1:10" hidden="1">
      <c r="A133" s="126">
        <v>133</v>
      </c>
      <c r="B133" s="127" t="s">
        <v>481</v>
      </c>
      <c r="C133" s="127" t="s">
        <v>492</v>
      </c>
      <c r="D133" s="126">
        <v>5126</v>
      </c>
      <c r="E133" s="127" t="s">
        <v>445</v>
      </c>
      <c r="F133" s="127" t="s">
        <v>419</v>
      </c>
      <c r="G133" s="170">
        <v>7</v>
      </c>
      <c r="H133" s="170"/>
      <c r="I133" s="170"/>
      <c r="J133" s="170">
        <f t="shared" si="4"/>
        <v>7</v>
      </c>
    </row>
    <row r="134" spans="1:10" hidden="1">
      <c r="A134" s="126">
        <v>134</v>
      </c>
      <c r="B134" s="127" t="s">
        <v>481</v>
      </c>
      <c r="C134" s="127" t="s">
        <v>492</v>
      </c>
      <c r="D134" s="126">
        <v>5131</v>
      </c>
      <c r="E134" s="127" t="s">
        <v>444</v>
      </c>
      <c r="F134" s="127" t="s">
        <v>419</v>
      </c>
      <c r="G134" s="170"/>
      <c r="H134" s="170">
        <v>7</v>
      </c>
      <c r="I134" s="170"/>
      <c r="J134" s="170">
        <f t="shared" si="4"/>
        <v>7</v>
      </c>
    </row>
    <row r="135" spans="1:10" hidden="1">
      <c r="A135" s="126">
        <v>135</v>
      </c>
      <c r="B135" s="127" t="s">
        <v>481</v>
      </c>
      <c r="C135" s="127" t="s">
        <v>492</v>
      </c>
      <c r="D135" s="126">
        <v>5132</v>
      </c>
      <c r="E135" s="127" t="s">
        <v>479</v>
      </c>
      <c r="F135" s="127" t="s">
        <v>419</v>
      </c>
      <c r="G135" s="170"/>
      <c r="H135" s="170">
        <v>7</v>
      </c>
      <c r="I135" s="170"/>
      <c r="J135" s="170">
        <f t="shared" si="4"/>
        <v>7</v>
      </c>
    </row>
    <row r="136" spans="1:10" hidden="1">
      <c r="A136" s="126">
        <v>136</v>
      </c>
      <c r="B136" s="127" t="s">
        <v>481</v>
      </c>
      <c r="C136" s="127" t="s">
        <v>492</v>
      </c>
      <c r="D136" s="126">
        <v>5135</v>
      </c>
      <c r="E136" s="127" t="s">
        <v>460</v>
      </c>
      <c r="F136" s="127" t="s">
        <v>419</v>
      </c>
      <c r="G136" s="170"/>
      <c r="H136" s="170">
        <v>7</v>
      </c>
      <c r="I136" s="170"/>
      <c r="J136" s="170">
        <f t="shared" si="4"/>
        <v>7</v>
      </c>
    </row>
    <row r="137" spans="1:10" hidden="1">
      <c r="A137" s="126">
        <v>137</v>
      </c>
      <c r="B137" s="127" t="s">
        <v>481</v>
      </c>
      <c r="C137" s="127" t="s">
        <v>492</v>
      </c>
      <c r="D137" s="126">
        <v>5138</v>
      </c>
      <c r="E137" s="127" t="s">
        <v>458</v>
      </c>
      <c r="F137" s="127" t="s">
        <v>419</v>
      </c>
      <c r="G137" s="170"/>
      <c r="H137" s="170">
        <v>7</v>
      </c>
      <c r="I137" s="170"/>
      <c r="J137" s="170">
        <f t="shared" si="4"/>
        <v>7</v>
      </c>
    </row>
    <row r="138" spans="1:10" hidden="1">
      <c r="A138" s="126">
        <v>138</v>
      </c>
      <c r="B138" s="127" t="s">
        <v>481</v>
      </c>
      <c r="C138" s="127" t="s">
        <v>492</v>
      </c>
      <c r="D138" s="126">
        <v>5139</v>
      </c>
      <c r="E138" s="127" t="s">
        <v>449</v>
      </c>
      <c r="F138" s="127" t="s">
        <v>419</v>
      </c>
      <c r="G138" s="170"/>
      <c r="H138" s="170">
        <v>6</v>
      </c>
      <c r="I138" s="170"/>
      <c r="J138" s="170">
        <f t="shared" si="4"/>
        <v>6</v>
      </c>
    </row>
    <row r="139" spans="1:10" hidden="1">
      <c r="A139" s="126">
        <v>139</v>
      </c>
      <c r="B139" s="127" t="s">
        <v>481</v>
      </c>
      <c r="C139" s="127" t="s">
        <v>492</v>
      </c>
      <c r="D139" s="126">
        <v>5140</v>
      </c>
      <c r="E139" s="127" t="s">
        <v>453</v>
      </c>
      <c r="F139" s="127" t="s">
        <v>419</v>
      </c>
      <c r="G139" s="170"/>
      <c r="H139" s="170">
        <v>6</v>
      </c>
      <c r="I139" s="170"/>
      <c r="J139" s="170">
        <f t="shared" si="4"/>
        <v>6</v>
      </c>
    </row>
    <row r="140" spans="1:10" hidden="1">
      <c r="A140" s="126">
        <v>140</v>
      </c>
      <c r="B140" s="127" t="s">
        <v>481</v>
      </c>
      <c r="C140" s="127" t="s">
        <v>492</v>
      </c>
      <c r="D140" s="126">
        <v>5141</v>
      </c>
      <c r="E140" s="127" t="s">
        <v>445</v>
      </c>
      <c r="F140" s="127" t="s">
        <v>419</v>
      </c>
      <c r="G140" s="170"/>
      <c r="H140" s="170">
        <v>6</v>
      </c>
      <c r="I140" s="170"/>
      <c r="J140" s="170">
        <f t="shared" si="4"/>
        <v>6</v>
      </c>
    </row>
    <row r="141" spans="1:10" ht="15.75">
      <c r="B141" s="112" t="s">
        <v>577</v>
      </c>
      <c r="H141" s="171"/>
      <c r="I141" s="171"/>
      <c r="J141" s="171"/>
    </row>
    <row r="142" spans="1:10" ht="15">
      <c r="B142" s="114" t="s">
        <v>429</v>
      </c>
      <c r="H142" s="171"/>
      <c r="I142" s="171"/>
      <c r="J142" s="171"/>
    </row>
    <row r="143" spans="1:10" ht="15">
      <c r="B143" s="183" t="s">
        <v>606</v>
      </c>
      <c r="C143" s="318" t="s">
        <v>540</v>
      </c>
      <c r="H143" s="171"/>
      <c r="I143" s="171"/>
      <c r="J143" s="171"/>
    </row>
    <row r="144" spans="1:10" s="177" customFormat="1" ht="15.75">
      <c r="A144" s="978" t="s">
        <v>790</v>
      </c>
      <c r="B144" s="978"/>
      <c r="C144" s="978"/>
      <c r="D144" s="978"/>
      <c r="E144" s="978"/>
      <c r="F144" s="978"/>
      <c r="G144" s="978"/>
      <c r="H144" s="172"/>
      <c r="I144" s="172"/>
      <c r="J144" s="172"/>
    </row>
    <row r="145" spans="1:10" s="175" customFormat="1">
      <c r="A145" s="979" t="s">
        <v>440</v>
      </c>
      <c r="B145" s="979" t="s">
        <v>393</v>
      </c>
      <c r="C145" s="979" t="s">
        <v>418</v>
      </c>
      <c r="D145" s="973" t="s">
        <v>480</v>
      </c>
      <c r="E145" s="974"/>
      <c r="F145" s="974"/>
      <c r="G145" s="975"/>
      <c r="H145" s="977" t="s">
        <v>422</v>
      </c>
      <c r="I145" s="977" t="s">
        <v>391</v>
      </c>
    </row>
    <row r="146" spans="1:10" s="175" customFormat="1">
      <c r="A146" s="979"/>
      <c r="B146" s="979"/>
      <c r="C146" s="979"/>
      <c r="D146" s="181" t="s">
        <v>441</v>
      </c>
      <c r="E146" s="181" t="s">
        <v>421</v>
      </c>
      <c r="F146" s="218" t="s">
        <v>568</v>
      </c>
      <c r="G146" s="218" t="s">
        <v>493</v>
      </c>
      <c r="H146" s="977"/>
      <c r="I146" s="977"/>
    </row>
    <row r="147" spans="1:10">
      <c r="A147" s="281">
        <v>1</v>
      </c>
      <c r="B147" s="282" t="s">
        <v>569</v>
      </c>
      <c r="C147" s="282" t="s">
        <v>419</v>
      </c>
      <c r="D147" s="283"/>
      <c r="E147" s="283"/>
      <c r="F147" s="283"/>
      <c r="G147" s="283"/>
      <c r="H147" s="284">
        <f>SUM(D147:G147)</f>
        <v>0</v>
      </c>
      <c r="I147" s="284"/>
      <c r="J147" s="176"/>
    </row>
    <row r="148" spans="1:10" ht="14.25" customHeight="1">
      <c r="A148" s="285">
        <v>2</v>
      </c>
      <c r="B148" s="286" t="s">
        <v>570</v>
      </c>
      <c r="C148" s="286" t="s">
        <v>419</v>
      </c>
      <c r="D148" s="287"/>
      <c r="E148" s="287"/>
      <c r="F148" s="287"/>
      <c r="G148" s="287"/>
      <c r="H148" s="288">
        <f t="shared" ref="H148:H168" si="5">SUM(D148:G148)</f>
        <v>0</v>
      </c>
      <c r="I148" s="288"/>
      <c r="J148" s="176"/>
    </row>
    <row r="149" spans="1:10" ht="14.25" customHeight="1">
      <c r="A149" s="285">
        <v>3</v>
      </c>
      <c r="B149" s="286" t="s">
        <v>571</v>
      </c>
      <c r="C149" s="286" t="s">
        <v>419</v>
      </c>
      <c r="D149" s="287"/>
      <c r="E149" s="287"/>
      <c r="F149" s="287"/>
      <c r="G149" s="287"/>
      <c r="H149" s="288">
        <f t="shared" si="5"/>
        <v>0</v>
      </c>
      <c r="I149" s="288"/>
      <c r="J149" s="176"/>
    </row>
    <row r="150" spans="1:10" ht="14.25" customHeight="1">
      <c r="A150" s="285">
        <v>4</v>
      </c>
      <c r="B150" s="286" t="s">
        <v>572</v>
      </c>
      <c r="C150" s="286" t="s">
        <v>419</v>
      </c>
      <c r="D150" s="287"/>
      <c r="E150" s="287"/>
      <c r="F150" s="287"/>
      <c r="G150" s="287"/>
      <c r="H150" s="288">
        <f t="shared" si="5"/>
        <v>0</v>
      </c>
      <c r="I150" s="288"/>
      <c r="J150" s="176"/>
    </row>
    <row r="151" spans="1:10" ht="14.25" customHeight="1">
      <c r="A151" s="285">
        <v>5</v>
      </c>
      <c r="B151" s="286" t="s">
        <v>573</v>
      </c>
      <c r="C151" s="286" t="s">
        <v>419</v>
      </c>
      <c r="D151" s="287"/>
      <c r="E151" s="287"/>
      <c r="F151" s="287"/>
      <c r="G151" s="287"/>
      <c r="H151" s="288">
        <f t="shared" si="5"/>
        <v>0</v>
      </c>
      <c r="I151" s="288"/>
      <c r="J151" s="176"/>
    </row>
    <row r="152" spans="1:10" ht="14.25" customHeight="1">
      <c r="A152" s="285">
        <v>6</v>
      </c>
      <c r="B152" s="286" t="s">
        <v>574</v>
      </c>
      <c r="C152" s="286" t="s">
        <v>419</v>
      </c>
      <c r="D152" s="287"/>
      <c r="E152" s="287"/>
      <c r="F152" s="287"/>
      <c r="G152" s="287"/>
      <c r="H152" s="288">
        <f t="shared" si="5"/>
        <v>0</v>
      </c>
      <c r="I152" s="288"/>
      <c r="J152" s="176"/>
    </row>
    <row r="153" spans="1:10" ht="14.25" customHeight="1">
      <c r="A153" s="285">
        <v>7</v>
      </c>
      <c r="B153" s="286" t="s">
        <v>546</v>
      </c>
      <c r="C153" s="286" t="s">
        <v>419</v>
      </c>
      <c r="D153" s="287"/>
      <c r="E153" s="287"/>
      <c r="F153" s="287"/>
      <c r="G153" s="287"/>
      <c r="H153" s="288">
        <f t="shared" si="5"/>
        <v>0</v>
      </c>
      <c r="I153" s="288"/>
      <c r="J153" s="176"/>
    </row>
    <row r="154" spans="1:10" ht="14.25" customHeight="1">
      <c r="A154" s="285">
        <v>8</v>
      </c>
      <c r="B154" s="286" t="s">
        <v>532</v>
      </c>
      <c r="C154" s="286" t="s">
        <v>419</v>
      </c>
      <c r="D154" s="287"/>
      <c r="E154" s="287"/>
      <c r="F154" s="287"/>
      <c r="G154" s="287"/>
      <c r="H154" s="288">
        <f t="shared" si="5"/>
        <v>0</v>
      </c>
      <c r="I154" s="288"/>
      <c r="J154" s="176"/>
    </row>
    <row r="155" spans="1:10" ht="14.25" customHeight="1">
      <c r="A155" s="285">
        <v>9</v>
      </c>
      <c r="B155" s="286" t="s">
        <v>575</v>
      </c>
      <c r="C155" s="286" t="s">
        <v>419</v>
      </c>
      <c r="D155" s="287"/>
      <c r="E155" s="287"/>
      <c r="F155" s="287"/>
      <c r="G155" s="287"/>
      <c r="H155" s="288">
        <f t="shared" si="5"/>
        <v>0</v>
      </c>
      <c r="I155" s="288"/>
      <c r="J155" s="176"/>
    </row>
    <row r="156" spans="1:10" ht="14.25" customHeight="1">
      <c r="A156" s="285">
        <v>10</v>
      </c>
      <c r="B156" s="286" t="s">
        <v>576</v>
      </c>
      <c r="C156" s="286" t="s">
        <v>419</v>
      </c>
      <c r="D156" s="287"/>
      <c r="E156" s="287"/>
      <c r="F156" s="287"/>
      <c r="G156" s="287"/>
      <c r="H156" s="288">
        <f t="shared" si="5"/>
        <v>0</v>
      </c>
      <c r="I156" s="288"/>
      <c r="J156" s="176"/>
    </row>
    <row r="157" spans="1:10" s="469" customFormat="1" ht="14.25" customHeight="1">
      <c r="A157" s="464">
        <v>11</v>
      </c>
      <c r="B157" s="465" t="s">
        <v>586</v>
      </c>
      <c r="C157" s="466" t="s">
        <v>419</v>
      </c>
      <c r="D157" s="467"/>
      <c r="E157" s="467"/>
      <c r="F157" s="467"/>
      <c r="G157" s="467"/>
      <c r="H157" s="468">
        <f t="shared" si="5"/>
        <v>0</v>
      </c>
      <c r="I157" s="468"/>
    </row>
    <row r="158" spans="1:10" s="469" customFormat="1" ht="14.25" customHeight="1">
      <c r="A158" s="464">
        <v>12</v>
      </c>
      <c r="B158" s="465" t="s">
        <v>600</v>
      </c>
      <c r="C158" s="466" t="s">
        <v>419</v>
      </c>
      <c r="D158" s="467"/>
      <c r="E158" s="467"/>
      <c r="F158" s="467"/>
      <c r="G158" s="467"/>
      <c r="H158" s="468">
        <f t="shared" si="5"/>
        <v>0</v>
      </c>
      <c r="I158" s="468"/>
    </row>
    <row r="159" spans="1:10" s="469" customFormat="1" ht="14.25" customHeight="1">
      <c r="A159" s="464">
        <v>13</v>
      </c>
      <c r="B159" s="465" t="s">
        <v>587</v>
      </c>
      <c r="C159" s="466" t="s">
        <v>419</v>
      </c>
      <c r="D159" s="467"/>
      <c r="E159" s="467"/>
      <c r="F159" s="467"/>
      <c r="G159" s="467"/>
      <c r="H159" s="468">
        <f t="shared" si="5"/>
        <v>0</v>
      </c>
      <c r="I159" s="468"/>
    </row>
    <row r="160" spans="1:10" s="469" customFormat="1" ht="14.25" customHeight="1">
      <c r="A160" s="464">
        <v>14</v>
      </c>
      <c r="B160" s="465" t="s">
        <v>590</v>
      </c>
      <c r="C160" s="466" t="s">
        <v>419</v>
      </c>
      <c r="D160" s="467"/>
      <c r="E160" s="467"/>
      <c r="F160" s="467"/>
      <c r="G160" s="467"/>
      <c r="H160" s="468">
        <f t="shared" si="5"/>
        <v>0</v>
      </c>
      <c r="I160" s="468"/>
    </row>
    <row r="161" spans="1:10" s="469" customFormat="1" ht="14.25" customHeight="1">
      <c r="A161" s="464">
        <v>15</v>
      </c>
      <c r="B161" s="465" t="s">
        <v>591</v>
      </c>
      <c r="C161" s="466" t="s">
        <v>419</v>
      </c>
      <c r="D161" s="467"/>
      <c r="E161" s="467"/>
      <c r="F161" s="467"/>
      <c r="G161" s="467"/>
      <c r="H161" s="468">
        <f t="shared" si="5"/>
        <v>0</v>
      </c>
      <c r="I161" s="468"/>
    </row>
    <row r="162" spans="1:10" s="469" customFormat="1" ht="14.25" customHeight="1">
      <c r="A162" s="464">
        <v>16</v>
      </c>
      <c r="B162" s="465" t="s">
        <v>602</v>
      </c>
      <c r="C162" s="466" t="s">
        <v>419</v>
      </c>
      <c r="D162" s="467"/>
      <c r="E162" s="467"/>
      <c r="F162" s="467"/>
      <c r="G162" s="467"/>
      <c r="H162" s="468">
        <f t="shared" si="5"/>
        <v>0</v>
      </c>
      <c r="I162" s="468"/>
    </row>
    <row r="163" spans="1:10" s="469" customFormat="1" ht="14.25" customHeight="1">
      <c r="A163" s="464">
        <v>17</v>
      </c>
      <c r="B163" s="465" t="s">
        <v>604</v>
      </c>
      <c r="C163" s="466" t="s">
        <v>419</v>
      </c>
      <c r="D163" s="467"/>
      <c r="E163" s="467"/>
      <c r="F163" s="467"/>
      <c r="G163" s="467"/>
      <c r="H163" s="468">
        <f t="shared" si="5"/>
        <v>0</v>
      </c>
      <c r="I163" s="468"/>
    </row>
    <row r="164" spans="1:10" s="469" customFormat="1" ht="14.25" customHeight="1">
      <c r="A164" s="464">
        <v>18</v>
      </c>
      <c r="B164" s="465" t="s">
        <v>605</v>
      </c>
      <c r="C164" s="466" t="s">
        <v>419</v>
      </c>
      <c r="D164" s="467"/>
      <c r="E164" s="467"/>
      <c r="F164" s="467"/>
      <c r="G164" s="467"/>
      <c r="H164" s="468">
        <f t="shared" si="5"/>
        <v>0</v>
      </c>
      <c r="I164" s="468"/>
      <c r="J164" s="470">
        <f>SUM(H157:H164)</f>
        <v>0</v>
      </c>
    </row>
    <row r="165" spans="1:10" s="311" customFormat="1" ht="14.25" customHeight="1">
      <c r="A165" s="465">
        <v>19</v>
      </c>
      <c r="B165" s="465" t="s">
        <v>706</v>
      </c>
      <c r="C165" s="465" t="s">
        <v>419</v>
      </c>
      <c r="D165" s="467"/>
      <c r="E165" s="467"/>
      <c r="F165" s="467"/>
      <c r="G165" s="467"/>
      <c r="H165" s="468">
        <f t="shared" si="5"/>
        <v>0</v>
      </c>
      <c r="I165" s="468"/>
      <c r="J165" s="312"/>
    </row>
    <row r="166" spans="1:10" s="311" customFormat="1" ht="14.25" customHeight="1">
      <c r="A166" s="465">
        <v>20</v>
      </c>
      <c r="B166" s="465" t="s">
        <v>707</v>
      </c>
      <c r="C166" s="465" t="s">
        <v>419</v>
      </c>
      <c r="D166" s="467"/>
      <c r="E166" s="467"/>
      <c r="F166" s="467"/>
      <c r="G166" s="467"/>
      <c r="H166" s="468">
        <f t="shared" si="5"/>
        <v>0</v>
      </c>
      <c r="I166" s="468"/>
      <c r="J166" s="312"/>
    </row>
    <row r="167" spans="1:10" s="311" customFormat="1" ht="14.25" customHeight="1">
      <c r="A167" s="465">
        <v>21</v>
      </c>
      <c r="B167" s="465" t="s">
        <v>708</v>
      </c>
      <c r="C167" s="465" t="s">
        <v>419</v>
      </c>
      <c r="D167" s="467"/>
      <c r="E167" s="467"/>
      <c r="F167" s="467"/>
      <c r="G167" s="467"/>
      <c r="H167" s="468">
        <f t="shared" si="5"/>
        <v>0</v>
      </c>
      <c r="I167" s="468"/>
      <c r="J167" s="312"/>
    </row>
    <row r="168" spans="1:10" s="311" customFormat="1" ht="14.25" customHeight="1">
      <c r="A168" s="465">
        <v>22</v>
      </c>
      <c r="B168" s="465" t="s">
        <v>709</v>
      </c>
      <c r="C168" s="465" t="s">
        <v>419</v>
      </c>
      <c r="D168" s="467"/>
      <c r="E168" s="467"/>
      <c r="F168" s="467"/>
      <c r="G168" s="467"/>
      <c r="H168" s="468">
        <f t="shared" si="5"/>
        <v>0</v>
      </c>
      <c r="I168" s="468"/>
      <c r="J168" s="312"/>
    </row>
    <row r="169" spans="1:10" ht="14.25" customHeight="1">
      <c r="A169" s="285"/>
      <c r="B169" s="289"/>
      <c r="C169" s="289"/>
      <c r="D169" s="290"/>
      <c r="E169" s="290"/>
      <c r="F169" s="290"/>
      <c r="G169" s="290"/>
      <c r="H169" s="290"/>
      <c r="I169" s="290"/>
      <c r="J169" s="176"/>
    </row>
    <row r="170" spans="1:10">
      <c r="C170" s="133" t="s">
        <v>420</v>
      </c>
      <c r="D170" s="173">
        <f>SUM(D147:D169)</f>
        <v>0</v>
      </c>
      <c r="E170" s="179">
        <f>SUM(E147:E169)</f>
        <v>0</v>
      </c>
      <c r="F170" s="179">
        <f>SUM(F147:F169)</f>
        <v>0</v>
      </c>
      <c r="G170" s="179">
        <f>SUM(G147:G169)</f>
        <v>0</v>
      </c>
      <c r="H170" s="179">
        <f>SUM(H147:H169)</f>
        <v>0</v>
      </c>
      <c r="I170" s="179"/>
      <c r="J170" s="176"/>
    </row>
    <row r="173" spans="1:10" s="224" customFormat="1" ht="15">
      <c r="A173" s="219" t="s">
        <v>504</v>
      </c>
      <c r="B173" s="220"/>
      <c r="C173" s="220"/>
      <c r="D173" s="220"/>
      <c r="E173" s="221"/>
      <c r="F173" s="222"/>
      <c r="G173" s="222"/>
      <c r="H173" s="223"/>
      <c r="I173" s="223"/>
    </row>
    <row r="174" spans="1:10" s="224" customFormat="1" ht="18" customHeight="1">
      <c r="A174" s="225"/>
      <c r="B174" s="976" t="s">
        <v>390</v>
      </c>
      <c r="C174" s="976"/>
      <c r="D174" s="226" t="s">
        <v>441</v>
      </c>
      <c r="E174" s="227" t="s">
        <v>421</v>
      </c>
      <c r="F174" s="227" t="s">
        <v>568</v>
      </c>
      <c r="G174" s="227" t="s">
        <v>705</v>
      </c>
      <c r="H174" s="227" t="s">
        <v>493</v>
      </c>
      <c r="I174" s="228" t="s">
        <v>422</v>
      </c>
    </row>
    <row r="175" spans="1:10" s="224" customFormat="1" ht="18" customHeight="1">
      <c r="A175" s="229" t="s">
        <v>783</v>
      </c>
      <c r="B175" s="229"/>
      <c r="C175" s="230"/>
      <c r="D175" s="230"/>
      <c r="E175" s="231"/>
      <c r="F175" s="231"/>
      <c r="G175" s="231"/>
      <c r="H175" s="231"/>
      <c r="I175" s="232"/>
    </row>
    <row r="176" spans="1:10" s="175" customFormat="1" ht="20.25" customHeight="1">
      <c r="A176" s="291" t="s">
        <v>407</v>
      </c>
      <c r="B176" s="971" t="s">
        <v>784</v>
      </c>
      <c r="C176" s="972"/>
      <c r="D176" s="292">
        <f>'Consumed Conc. Summary'!C40</f>
        <v>933.69000000000028</v>
      </c>
      <c r="E176" s="292">
        <f>'Consumed Conc. Summary'!D40</f>
        <v>9012.8699999999972</v>
      </c>
      <c r="F176" s="292">
        <f>'Consumed Conc. Summary'!E40</f>
        <v>1080.58</v>
      </c>
      <c r="G176" s="292">
        <f>'Consumed Conc. Summary'!F40</f>
        <v>1534.4699999999998</v>
      </c>
      <c r="H176" s="292">
        <f>'Consumed Conc. Summary'!G40</f>
        <v>145.91</v>
      </c>
      <c r="I176" s="288">
        <f>SUM(D176:H176)</f>
        <v>12707.519999999997</v>
      </c>
      <c r="J176" s="495" t="e">
        <f>#REF!+#REF!+#REF!+#REF!+#REF!+#REF!+#REF!+#REF!+#REF!</f>
        <v>#REF!</v>
      </c>
    </row>
    <row r="177" spans="1:9" s="175" customFormat="1" ht="20.25" customHeight="1">
      <c r="A177" s="291" t="s">
        <v>410</v>
      </c>
      <c r="B177" s="293" t="s">
        <v>506</v>
      </c>
      <c r="C177" s="294"/>
      <c r="D177" s="295">
        <f>D170</f>
        <v>0</v>
      </c>
      <c r="E177" s="296">
        <f>E170</f>
        <v>0</v>
      </c>
      <c r="F177" s="296">
        <f t="shared" ref="F177" si="6">F170</f>
        <v>0</v>
      </c>
      <c r="G177" s="296">
        <v>0</v>
      </c>
      <c r="H177" s="296">
        <f>G170</f>
        <v>0</v>
      </c>
      <c r="I177" s="288">
        <f>SUM(D177:H177)</f>
        <v>0</v>
      </c>
    </row>
    <row r="178" spans="1:9" s="175" customFormat="1" ht="20.25" customHeight="1">
      <c r="A178" s="297" t="s">
        <v>411</v>
      </c>
      <c r="B178" s="298" t="s">
        <v>578</v>
      </c>
      <c r="C178" s="299"/>
      <c r="D178" s="300">
        <f>D176-D177</f>
        <v>933.69000000000028</v>
      </c>
      <c r="E178" s="301">
        <f>E176-E177</f>
        <v>9012.8699999999972</v>
      </c>
      <c r="F178" s="301">
        <f t="shared" ref="F178:G178" si="7">F176-F177</f>
        <v>1080.58</v>
      </c>
      <c r="G178" s="301">
        <f t="shared" si="7"/>
        <v>1534.4699999999998</v>
      </c>
      <c r="H178" s="301"/>
      <c r="I178" s="301">
        <f>I176-I177</f>
        <v>12707.519999999997</v>
      </c>
    </row>
  </sheetData>
  <mergeCells count="9">
    <mergeCell ref="B176:C176"/>
    <mergeCell ref="D145:G145"/>
    <mergeCell ref="B174:C174"/>
    <mergeCell ref="I145:I146"/>
    <mergeCell ref="A144:G144"/>
    <mergeCell ref="C145:C146"/>
    <mergeCell ref="H145:H146"/>
    <mergeCell ref="A145:A146"/>
    <mergeCell ref="B145:B146"/>
  </mergeCells>
  <printOptions horizontalCentered="1"/>
  <pageMargins left="0.95" right="0.2" top="0.75" bottom="0.25" header="0.3" footer="0.3"/>
  <pageSetup scale="80"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A1:AA48"/>
  <sheetViews>
    <sheetView view="pageBreakPreview" zoomScale="90" zoomScaleSheetLayoutView="90" workbookViewId="0">
      <pane ySplit="5" topLeftCell="A33" activePane="bottomLeft" state="frozen"/>
      <selection pane="bottomLeft" activeCell="L5" sqref="L5"/>
    </sheetView>
  </sheetViews>
  <sheetFormatPr defaultRowHeight="15"/>
  <cols>
    <col min="1" max="1" width="11.42578125" bestFit="1" customWidth="1"/>
    <col min="2" max="2" width="25.42578125" customWidth="1"/>
    <col min="3" max="3" width="10.7109375" customWidth="1"/>
    <col min="4" max="4" width="13" customWidth="1"/>
    <col min="5" max="8" width="10.7109375" customWidth="1"/>
    <col min="9" max="9" width="10.5703125" bestFit="1" customWidth="1"/>
    <col min="10" max="10" width="9.5703125" bestFit="1" customWidth="1"/>
  </cols>
  <sheetData>
    <row r="1" spans="1:15" s="113" customFormat="1" ht="26.25" customHeight="1">
      <c r="A1" s="111"/>
      <c r="B1" s="212" t="s">
        <v>428</v>
      </c>
      <c r="C1" s="112"/>
      <c r="D1" s="112"/>
      <c r="E1" s="112"/>
      <c r="F1" s="112"/>
      <c r="G1" s="211"/>
      <c r="H1" s="112"/>
      <c r="I1" s="112"/>
      <c r="J1" s="112"/>
      <c r="K1" s="112"/>
      <c r="L1" s="112"/>
      <c r="M1" s="207"/>
      <c r="N1" s="206"/>
      <c r="O1" s="207"/>
    </row>
    <row r="2" spans="1:15" s="113" customFormat="1" ht="25.5" customHeight="1">
      <c r="A2" s="111"/>
      <c r="B2" s="210" t="s">
        <v>429</v>
      </c>
      <c r="C2" s="114"/>
      <c r="D2" s="208"/>
      <c r="E2" s="114"/>
      <c r="F2" s="114"/>
      <c r="G2" s="209"/>
      <c r="H2" s="208"/>
      <c r="I2" s="208"/>
      <c r="J2" s="208"/>
      <c r="K2" s="208"/>
      <c r="L2" s="208"/>
      <c r="M2" s="207"/>
      <c r="N2" s="206"/>
      <c r="O2" s="207"/>
    </row>
    <row r="3" spans="1:15" ht="18.75">
      <c r="A3" s="980" t="s">
        <v>607</v>
      </c>
      <c r="B3" s="980"/>
      <c r="C3" s="980"/>
      <c r="D3" s="980"/>
      <c r="E3" s="980"/>
      <c r="F3" s="980"/>
      <c r="G3" s="980"/>
      <c r="H3" s="980"/>
    </row>
    <row r="4" spans="1:15" s="1" customFormat="1" ht="20.100000000000001" customHeight="1">
      <c r="A4" s="981" t="s">
        <v>538</v>
      </c>
      <c r="B4" s="982" t="s">
        <v>537</v>
      </c>
      <c r="C4" s="984" t="s">
        <v>785</v>
      </c>
      <c r="D4" s="985"/>
      <c r="E4" s="985"/>
      <c r="F4" s="985"/>
      <c r="G4" s="986"/>
      <c r="H4" s="981" t="s">
        <v>422</v>
      </c>
    </row>
    <row r="5" spans="1:15" s="152" customFormat="1" ht="20.100000000000001" customHeight="1">
      <c r="A5" s="981"/>
      <c r="B5" s="983"/>
      <c r="C5" s="309" t="s">
        <v>441</v>
      </c>
      <c r="D5" s="309" t="s">
        <v>421</v>
      </c>
      <c r="E5" s="310" t="s">
        <v>568</v>
      </c>
      <c r="F5" s="454" t="s">
        <v>705</v>
      </c>
      <c r="G5" s="310" t="s">
        <v>493</v>
      </c>
      <c r="H5" s="981"/>
    </row>
    <row r="6" spans="1:15" ht="30" customHeight="1">
      <c r="A6" s="313" t="s">
        <v>536</v>
      </c>
      <c r="B6" s="459" t="s">
        <v>539</v>
      </c>
      <c r="C6" s="461">
        <v>89.580000000000013</v>
      </c>
      <c r="D6" s="461">
        <v>606.41999999999996</v>
      </c>
      <c r="E6" s="461"/>
      <c r="F6" s="461"/>
      <c r="G6" s="461"/>
      <c r="H6" s="314">
        <f t="shared" ref="H6:H40" si="0">SUM(C6:G6)</f>
        <v>696</v>
      </c>
      <c r="J6" s="315"/>
    </row>
    <row r="7" spans="1:15" ht="30">
      <c r="A7" s="458">
        <f>SUM(H6:H8)</f>
        <v>1555.95</v>
      </c>
      <c r="B7" s="307" t="s">
        <v>541</v>
      </c>
      <c r="C7" s="462">
        <v>58.080000000000005</v>
      </c>
      <c r="D7" s="462">
        <v>801.87</v>
      </c>
      <c r="E7" s="462"/>
      <c r="F7" s="462"/>
      <c r="G7" s="462"/>
      <c r="H7" s="314">
        <f t="shared" si="0"/>
        <v>859.95</v>
      </c>
      <c r="J7" s="315"/>
    </row>
    <row r="8" spans="1:15" ht="30" customHeight="1">
      <c r="A8" s="316"/>
      <c r="B8" s="460" t="s">
        <v>542</v>
      </c>
      <c r="C8" s="462"/>
      <c r="D8" s="462"/>
      <c r="E8" s="462"/>
      <c r="F8" s="462"/>
      <c r="G8" s="462"/>
      <c r="H8" s="314">
        <f t="shared" si="0"/>
        <v>0</v>
      </c>
      <c r="J8" s="315"/>
    </row>
    <row r="9" spans="1:15" ht="30" customHeight="1">
      <c r="A9" s="313" t="s">
        <v>585</v>
      </c>
      <c r="B9" s="307" t="s">
        <v>539</v>
      </c>
      <c r="C9" s="462">
        <v>17.170000000000002</v>
      </c>
      <c r="D9" s="462">
        <v>596.56000000000029</v>
      </c>
      <c r="E9" s="462"/>
      <c r="F9" s="462">
        <v>12.549999999999999</v>
      </c>
      <c r="G9" s="462"/>
      <c r="H9" s="314">
        <f t="shared" si="0"/>
        <v>626.2800000000002</v>
      </c>
      <c r="J9" s="315"/>
    </row>
    <row r="10" spans="1:15" ht="30">
      <c r="A10" s="458">
        <f>SUM(H9:H11)</f>
        <v>3090.9299999999994</v>
      </c>
      <c r="B10" s="307" t="s">
        <v>541</v>
      </c>
      <c r="C10" s="462">
        <v>147.84</v>
      </c>
      <c r="D10" s="462">
        <v>767.04999999999927</v>
      </c>
      <c r="E10" s="462">
        <v>930.73</v>
      </c>
      <c r="F10" s="462"/>
      <c r="G10" s="462"/>
      <c r="H10" s="314">
        <f t="shared" si="0"/>
        <v>1845.6199999999994</v>
      </c>
      <c r="J10" s="315"/>
    </row>
    <row r="11" spans="1:15" ht="30" customHeight="1">
      <c r="A11" s="316"/>
      <c r="B11" s="460" t="s">
        <v>542</v>
      </c>
      <c r="C11" s="462">
        <v>45.4</v>
      </c>
      <c r="D11" s="462">
        <v>573.63</v>
      </c>
      <c r="E11" s="462"/>
      <c r="F11" s="462"/>
      <c r="G11" s="462"/>
      <c r="H11" s="314">
        <f t="shared" si="0"/>
        <v>619.03</v>
      </c>
      <c r="J11" s="315"/>
    </row>
    <row r="12" spans="1:15" ht="30" customHeight="1">
      <c r="A12" s="313" t="s">
        <v>704</v>
      </c>
      <c r="B12" s="307" t="s">
        <v>539</v>
      </c>
      <c r="C12" s="462">
        <v>23.36999999999999</v>
      </c>
      <c r="D12" s="462">
        <v>252.29000000000002</v>
      </c>
      <c r="E12" s="462"/>
      <c r="F12" s="462">
        <v>127.86</v>
      </c>
      <c r="G12" s="462"/>
      <c r="H12" s="314">
        <f t="shared" ref="H12:H17" si="1">SUM(C12:G12)</f>
        <v>403.52000000000004</v>
      </c>
      <c r="I12" s="315"/>
      <c r="J12" s="315"/>
    </row>
    <row r="13" spans="1:15" ht="30">
      <c r="A13" s="458">
        <f>SUM(H12:H14)</f>
        <v>1965.8300000000004</v>
      </c>
      <c r="B13" s="307" t="s">
        <v>541</v>
      </c>
      <c r="C13" s="462">
        <v>83.8900000000001</v>
      </c>
      <c r="D13" s="462">
        <v>929.14000000000033</v>
      </c>
      <c r="E13" s="462">
        <v>149.84999999999991</v>
      </c>
      <c r="F13" s="462">
        <v>117.11999999999999</v>
      </c>
      <c r="G13" s="462"/>
      <c r="H13" s="314">
        <f t="shared" si="1"/>
        <v>1280.0000000000002</v>
      </c>
      <c r="I13" s="315"/>
      <c r="J13" s="315"/>
    </row>
    <row r="14" spans="1:15" ht="30" customHeight="1">
      <c r="A14" s="316"/>
      <c r="B14" s="306" t="s">
        <v>542</v>
      </c>
      <c r="C14" s="462">
        <v>20.560000000000038</v>
      </c>
      <c r="D14" s="462">
        <v>208.50000000000003</v>
      </c>
      <c r="E14" s="462"/>
      <c r="F14" s="462">
        <v>53.250000000000007</v>
      </c>
      <c r="G14" s="462"/>
      <c r="H14" s="314">
        <f t="shared" si="1"/>
        <v>282.31000000000006</v>
      </c>
      <c r="I14" s="315"/>
      <c r="J14" s="315"/>
    </row>
    <row r="15" spans="1:15" ht="30" customHeight="1">
      <c r="A15" s="313" t="s">
        <v>759</v>
      </c>
      <c r="B15" s="307" t="s">
        <v>539</v>
      </c>
      <c r="C15" s="462">
        <v>2.5</v>
      </c>
      <c r="D15" s="462">
        <v>17.639999999999986</v>
      </c>
      <c r="E15" s="462">
        <v>0</v>
      </c>
      <c r="F15" s="462">
        <v>87.859999999999957</v>
      </c>
      <c r="G15" s="462"/>
      <c r="H15" s="314">
        <f t="shared" si="1"/>
        <v>107.99999999999994</v>
      </c>
      <c r="I15" s="315"/>
      <c r="J15" s="315"/>
    </row>
    <row r="16" spans="1:15" ht="30">
      <c r="A16" s="458">
        <f>SUM(H15:H17)</f>
        <v>772.70900000000006</v>
      </c>
      <c r="B16" s="307" t="s">
        <v>541</v>
      </c>
      <c r="C16" s="462">
        <v>54.760000000000161</v>
      </c>
      <c r="D16" s="462">
        <v>570.84899999999993</v>
      </c>
      <c r="E16" s="462">
        <v>0</v>
      </c>
      <c r="F16" s="462">
        <v>0.12000000000000455</v>
      </c>
      <c r="G16" s="462"/>
      <c r="H16" s="314">
        <f t="shared" si="1"/>
        <v>625.72900000000016</v>
      </c>
      <c r="I16" s="315"/>
      <c r="J16" s="315"/>
    </row>
    <row r="17" spans="1:10" ht="30" customHeight="1">
      <c r="A17" s="316"/>
      <c r="B17" s="306" t="s">
        <v>542</v>
      </c>
      <c r="C17" s="462">
        <v>2.7700000000000102</v>
      </c>
      <c r="D17" s="462">
        <v>17.819999999999972</v>
      </c>
      <c r="E17" s="462">
        <v>0</v>
      </c>
      <c r="F17" s="462">
        <v>18.390000000000008</v>
      </c>
      <c r="G17" s="462"/>
      <c r="H17" s="314">
        <f t="shared" si="1"/>
        <v>38.97999999999999</v>
      </c>
      <c r="I17" s="315"/>
      <c r="J17" s="315"/>
    </row>
    <row r="18" spans="1:10" ht="30" customHeight="1">
      <c r="A18" s="313" t="s">
        <v>779</v>
      </c>
      <c r="B18" s="307" t="s">
        <v>539</v>
      </c>
      <c r="C18" s="462">
        <v>0</v>
      </c>
      <c r="D18" s="491">
        <v>57.599999999999966</v>
      </c>
      <c r="E18" s="462">
        <v>0</v>
      </c>
      <c r="F18" s="491">
        <v>18.909999999999997</v>
      </c>
      <c r="G18" s="462"/>
      <c r="H18" s="314">
        <f t="shared" ref="H18:H20" si="2">SUM(C18:G18)</f>
        <v>76.509999999999962</v>
      </c>
      <c r="I18" s="315"/>
      <c r="J18" s="315"/>
    </row>
    <row r="19" spans="1:10" ht="30">
      <c r="A19" s="458">
        <f>SUM(H18:H20)</f>
        <v>619.20100000000014</v>
      </c>
      <c r="B19" s="307" t="s">
        <v>541</v>
      </c>
      <c r="C19" s="491">
        <v>37.730000000000018</v>
      </c>
      <c r="D19" s="491">
        <v>366.97100000000017</v>
      </c>
      <c r="E19" s="462">
        <v>0</v>
      </c>
      <c r="F19" s="491">
        <v>68.529999999999987</v>
      </c>
      <c r="G19" s="462"/>
      <c r="H19" s="314">
        <f t="shared" si="2"/>
        <v>473.23100000000017</v>
      </c>
      <c r="I19" s="315"/>
      <c r="J19" s="315"/>
    </row>
    <row r="20" spans="1:10" ht="21.75" customHeight="1">
      <c r="A20" s="316"/>
      <c r="B20" s="306" t="s">
        <v>542</v>
      </c>
      <c r="C20" s="462">
        <v>0</v>
      </c>
      <c r="D20" s="462">
        <v>0</v>
      </c>
      <c r="E20" s="462">
        <v>0</v>
      </c>
      <c r="F20" s="491">
        <v>69.460000000000008</v>
      </c>
      <c r="G20" s="462"/>
      <c r="H20" s="314">
        <f t="shared" si="2"/>
        <v>69.460000000000008</v>
      </c>
      <c r="I20" s="315"/>
      <c r="J20" s="315"/>
    </row>
    <row r="21" spans="1:10" ht="30" customHeight="1">
      <c r="A21" s="313" t="s">
        <v>780</v>
      </c>
      <c r="B21" s="307" t="s">
        <v>539</v>
      </c>
      <c r="C21" s="491">
        <v>0</v>
      </c>
      <c r="D21" s="491">
        <v>202.73999999999998</v>
      </c>
      <c r="E21" s="462"/>
      <c r="F21" s="491">
        <v>36.94</v>
      </c>
      <c r="G21" s="462"/>
      <c r="H21" s="314">
        <f t="shared" ref="H21:H23" si="3">SUM(C21:G21)</f>
        <v>239.67999999999998</v>
      </c>
      <c r="I21" s="315"/>
      <c r="J21" s="315"/>
    </row>
    <row r="22" spans="1:10" ht="30">
      <c r="A22" s="458">
        <f>SUM(H21:H23)</f>
        <v>544.83999999999969</v>
      </c>
      <c r="B22" s="307" t="s">
        <v>541</v>
      </c>
      <c r="C22" s="491">
        <v>17.769999999999982</v>
      </c>
      <c r="D22" s="491">
        <v>263.95999999999975</v>
      </c>
      <c r="E22" s="462"/>
      <c r="F22" s="491"/>
      <c r="G22" s="462"/>
      <c r="H22" s="314">
        <f t="shared" si="3"/>
        <v>281.72999999999973</v>
      </c>
      <c r="I22" s="315"/>
      <c r="J22" s="315"/>
    </row>
    <row r="23" spans="1:10" ht="22.5" customHeight="1">
      <c r="A23" s="316"/>
      <c r="B23" s="306" t="s">
        <v>542</v>
      </c>
      <c r="C23" s="462"/>
      <c r="D23" s="462"/>
      <c r="E23" s="462"/>
      <c r="F23" s="491">
        <v>23.429999999999978</v>
      </c>
      <c r="G23" s="462"/>
      <c r="H23" s="314">
        <f t="shared" si="3"/>
        <v>23.429999999999978</v>
      </c>
      <c r="I23" s="315"/>
      <c r="J23" s="315"/>
    </row>
    <row r="24" spans="1:10" ht="30" customHeight="1">
      <c r="A24" s="313" t="s">
        <v>781</v>
      </c>
      <c r="B24" s="307" t="s">
        <v>539</v>
      </c>
      <c r="C24" s="491">
        <v>2.1599999999999966</v>
      </c>
      <c r="D24" s="491">
        <v>17.240000000000009</v>
      </c>
      <c r="E24" s="462">
        <v>0</v>
      </c>
      <c r="F24" s="491">
        <v>22.130000000000052</v>
      </c>
      <c r="G24" s="462"/>
      <c r="H24" s="314">
        <f t="shared" ref="H24:H26" si="4">SUM(C24:G24)</f>
        <v>41.530000000000058</v>
      </c>
      <c r="I24" s="315"/>
      <c r="J24" s="315"/>
    </row>
    <row r="25" spans="1:10" ht="30">
      <c r="A25" s="458">
        <f>SUM(H24:H26)</f>
        <v>839.42999999999927</v>
      </c>
      <c r="B25" s="307" t="s">
        <v>541</v>
      </c>
      <c r="C25" s="491">
        <v>76.020000000000095</v>
      </c>
      <c r="D25" s="491">
        <v>371.53999999999917</v>
      </c>
      <c r="E25" s="462"/>
      <c r="F25" s="491"/>
      <c r="G25" s="462"/>
      <c r="H25" s="314">
        <f t="shared" si="4"/>
        <v>447.55999999999926</v>
      </c>
      <c r="I25" s="315"/>
      <c r="J25" s="315"/>
    </row>
    <row r="26" spans="1:10" ht="30" customHeight="1">
      <c r="A26" s="316"/>
      <c r="B26" s="306" t="s">
        <v>542</v>
      </c>
      <c r="C26" s="491">
        <v>26.019999999999996</v>
      </c>
      <c r="D26" s="491">
        <v>324.31999999999994</v>
      </c>
      <c r="E26" s="462"/>
      <c r="F26" s="491"/>
      <c r="G26" s="462"/>
      <c r="H26" s="314">
        <f t="shared" si="4"/>
        <v>350.33999999999992</v>
      </c>
      <c r="I26" s="315"/>
      <c r="J26" s="496"/>
    </row>
    <row r="27" spans="1:10" ht="30" customHeight="1">
      <c r="A27" s="313" t="s">
        <v>782</v>
      </c>
      <c r="B27" s="307" t="s">
        <v>539</v>
      </c>
      <c r="C27" s="491">
        <v>33.480000000000018</v>
      </c>
      <c r="D27" s="491">
        <v>16.230000000000018</v>
      </c>
      <c r="E27" s="462"/>
      <c r="F27" s="491">
        <v>34.349999999999966</v>
      </c>
      <c r="G27" s="462"/>
      <c r="H27" s="314">
        <f t="shared" ref="H27:H29" si="5">SUM(C27:G27)</f>
        <v>84.06</v>
      </c>
      <c r="I27" s="498"/>
      <c r="J27" s="2"/>
    </row>
    <row r="28" spans="1:10" ht="30">
      <c r="A28" s="458">
        <f>SUM(H27:H29)</f>
        <v>558.42999999999893</v>
      </c>
      <c r="B28" s="307" t="s">
        <v>541</v>
      </c>
      <c r="C28" s="491">
        <v>39.550000000000068</v>
      </c>
      <c r="D28" s="491">
        <v>434.81999999999891</v>
      </c>
      <c r="E28" s="462"/>
      <c r="F28" s="491"/>
      <c r="G28" s="462"/>
      <c r="H28" s="314">
        <f t="shared" si="5"/>
        <v>474.36999999999898</v>
      </c>
      <c r="I28" s="498"/>
      <c r="J28" s="2"/>
    </row>
    <row r="29" spans="1:10" ht="22.5" customHeight="1">
      <c r="A29" s="316"/>
      <c r="B29" s="306" t="s">
        <v>542</v>
      </c>
      <c r="C29" s="491">
        <v>0</v>
      </c>
      <c r="D29" s="491"/>
      <c r="E29" s="462"/>
      <c r="F29" s="491"/>
      <c r="G29" s="462"/>
      <c r="H29" s="314">
        <f t="shared" si="5"/>
        <v>0</v>
      </c>
      <c r="I29" s="498"/>
      <c r="J29" s="496"/>
    </row>
    <row r="30" spans="1:10" ht="30" customHeight="1">
      <c r="A30" s="313" t="s">
        <v>791</v>
      </c>
      <c r="B30" s="307" t="s">
        <v>539</v>
      </c>
      <c r="C30" s="491">
        <v>5.1099999999999568</v>
      </c>
      <c r="D30" s="491">
        <v>288.30999999999989</v>
      </c>
      <c r="E30" s="462"/>
      <c r="F30" s="491">
        <v>184.2</v>
      </c>
      <c r="G30" s="462"/>
      <c r="H30" s="314">
        <f t="shared" ref="H30:H32" si="6">SUM(C30:G30)</f>
        <v>477.61999999999983</v>
      </c>
      <c r="I30" s="498"/>
      <c r="J30" s="2"/>
    </row>
    <row r="31" spans="1:10" ht="30">
      <c r="A31" s="458">
        <f>SUM(H30:H32)</f>
        <v>1026.889999999999</v>
      </c>
      <c r="B31" s="307" t="s">
        <v>541</v>
      </c>
      <c r="C31" s="491">
        <v>54.069999999999936</v>
      </c>
      <c r="D31" s="491">
        <v>338.13999999999919</v>
      </c>
      <c r="E31" s="462"/>
      <c r="F31" s="491">
        <v>97.109999999999985</v>
      </c>
      <c r="G31" s="462"/>
      <c r="H31" s="314">
        <f t="shared" si="6"/>
        <v>489.31999999999914</v>
      </c>
      <c r="I31" s="498"/>
      <c r="J31" s="2"/>
    </row>
    <row r="32" spans="1:10" ht="22.5" customHeight="1">
      <c r="A32" s="316"/>
      <c r="B32" s="306" t="s">
        <v>542</v>
      </c>
      <c r="C32" s="491">
        <v>4.9599999999999937</v>
      </c>
      <c r="D32" s="491">
        <v>0</v>
      </c>
      <c r="E32" s="462"/>
      <c r="F32" s="491">
        <v>54.990000000000009</v>
      </c>
      <c r="G32" s="462"/>
      <c r="H32" s="314">
        <f t="shared" si="6"/>
        <v>59.95</v>
      </c>
      <c r="I32" s="498"/>
      <c r="J32" s="496"/>
    </row>
    <row r="33" spans="1:27" ht="30" customHeight="1">
      <c r="A33" s="313" t="s">
        <v>792</v>
      </c>
      <c r="B33" s="307" t="s">
        <v>539</v>
      </c>
      <c r="C33" s="491">
        <v>7.2800000000000011</v>
      </c>
      <c r="D33" s="491">
        <v>314.8900000000001</v>
      </c>
      <c r="E33" s="462"/>
      <c r="F33" s="491">
        <v>50.490000000000009</v>
      </c>
      <c r="G33" s="462"/>
      <c r="H33" s="314">
        <f t="shared" ref="H33:H35" si="7">SUM(C33:G33)</f>
        <v>372.66000000000008</v>
      </c>
      <c r="I33" s="498"/>
      <c r="J33" s="2"/>
    </row>
    <row r="34" spans="1:27" ht="30">
      <c r="A34" s="505">
        <f>SUM(H33:H35)</f>
        <v>1299.8499999999997</v>
      </c>
      <c r="B34" s="307" t="s">
        <v>541</v>
      </c>
      <c r="C34" s="491">
        <v>19.839999999999804</v>
      </c>
      <c r="D34" s="491">
        <v>199.99000000000004</v>
      </c>
      <c r="E34" s="462"/>
      <c r="F34" s="491">
        <v>388.19999999999982</v>
      </c>
      <c r="G34" s="491">
        <v>145.91</v>
      </c>
      <c r="H34" s="314">
        <f t="shared" si="7"/>
        <v>753.9399999999996</v>
      </c>
      <c r="I34" s="498"/>
      <c r="J34" s="2"/>
    </row>
    <row r="35" spans="1:27" ht="22.5" customHeight="1">
      <c r="A35" s="316"/>
      <c r="B35" s="306" t="s">
        <v>542</v>
      </c>
      <c r="C35" s="491">
        <v>8.0799999999999983</v>
      </c>
      <c r="D35" s="491">
        <v>96.59</v>
      </c>
      <c r="E35" s="462"/>
      <c r="F35" s="491">
        <v>68.580000000000041</v>
      </c>
      <c r="G35" s="462"/>
      <c r="H35" s="314">
        <f t="shared" si="7"/>
        <v>173.25000000000006</v>
      </c>
      <c r="I35" s="498"/>
      <c r="J35" s="496"/>
    </row>
    <row r="36" spans="1:27" ht="30" customHeight="1">
      <c r="A36" s="313" t="s">
        <v>793</v>
      </c>
      <c r="B36" s="307" t="s">
        <v>539</v>
      </c>
      <c r="C36" s="491">
        <v>55.699999999999989</v>
      </c>
      <c r="D36" s="491">
        <v>377.76000000000033</v>
      </c>
      <c r="E36" s="462"/>
      <c r="F36" s="491">
        <v>0</v>
      </c>
      <c r="G36" s="462"/>
      <c r="H36" s="314">
        <f t="shared" ref="H36:H38" si="8">SUM(C36:G36)</f>
        <v>433.46000000000032</v>
      </c>
      <c r="I36" s="498"/>
      <c r="J36" s="2"/>
    </row>
    <row r="37" spans="1:27" ht="30">
      <c r="A37" s="458">
        <f>SUM(H36:H38)</f>
        <v>433.46000000000032</v>
      </c>
      <c r="B37" s="307" t="s">
        <v>541</v>
      </c>
      <c r="C37" s="491">
        <v>0</v>
      </c>
      <c r="D37" s="491">
        <v>0</v>
      </c>
      <c r="E37" s="462"/>
      <c r="F37" s="491">
        <v>0</v>
      </c>
      <c r="G37" s="491">
        <v>0</v>
      </c>
      <c r="H37" s="314">
        <f t="shared" si="8"/>
        <v>0</v>
      </c>
      <c r="I37" s="498"/>
      <c r="J37" s="2"/>
    </row>
    <row r="38" spans="1:27" ht="21.75" customHeight="1">
      <c r="A38" s="316"/>
      <c r="B38" s="306" t="s">
        <v>542</v>
      </c>
      <c r="C38" s="491">
        <v>0</v>
      </c>
      <c r="D38" s="491">
        <v>0</v>
      </c>
      <c r="E38" s="462"/>
      <c r="F38" s="491">
        <v>0</v>
      </c>
      <c r="G38" s="462"/>
      <c r="H38" s="314">
        <f t="shared" si="8"/>
        <v>0</v>
      </c>
      <c r="I38" s="498"/>
      <c r="J38" s="2"/>
    </row>
    <row r="39" spans="1:27" ht="4.5" customHeight="1">
      <c r="A39" s="455"/>
      <c r="B39" s="456"/>
      <c r="C39" s="457"/>
      <c r="D39" s="457"/>
      <c r="E39" s="457"/>
      <c r="F39" s="457"/>
      <c r="G39" s="457"/>
      <c r="H39" s="314"/>
      <c r="I39" s="498"/>
      <c r="J39" s="315"/>
    </row>
    <row r="40" spans="1:27" s="2" customFormat="1" ht="24.95" customHeight="1">
      <c r="A40" s="217"/>
      <c r="B40" s="216" t="s">
        <v>422</v>
      </c>
      <c r="C40" s="215">
        <f>SUM(C$6:C39)</f>
        <v>933.69000000000028</v>
      </c>
      <c r="D40" s="215">
        <f>SUM(D$6:D39)</f>
        <v>9012.8699999999972</v>
      </c>
      <c r="E40" s="215">
        <f>SUM(E$6:E39)</f>
        <v>1080.58</v>
      </c>
      <c r="F40" s="215">
        <f>SUM(F$6:F39)</f>
        <v>1534.4699999999998</v>
      </c>
      <c r="G40" s="215">
        <f>SUM(G$6:G39)</f>
        <v>145.91</v>
      </c>
      <c r="H40" s="214">
        <f t="shared" si="0"/>
        <v>12707.519999999997</v>
      </c>
      <c r="Z40" s="497" t="e">
        <f>#REF!+#REF!+#REF!+#REF!+#REF!+#REF!+#REF!+#REF!+#REF!+#REF!+#REF!+#REF!</f>
        <v>#REF!</v>
      </c>
      <c r="AA40" s="2" t="s">
        <v>789</v>
      </c>
    </row>
    <row r="41" spans="1:27">
      <c r="C41" s="213"/>
      <c r="D41" s="213"/>
      <c r="E41" s="213"/>
      <c r="F41" s="213"/>
      <c r="G41" s="213"/>
      <c r="H41" s="213"/>
      <c r="J41" s="213"/>
    </row>
    <row r="43" spans="1:27">
      <c r="H43" s="315"/>
    </row>
    <row r="44" spans="1:27">
      <c r="H44" s="317"/>
    </row>
    <row r="45" spans="1:27">
      <c r="H45" s="315"/>
      <c r="I45" s="315"/>
    </row>
    <row r="46" spans="1:27">
      <c r="I46" s="315"/>
    </row>
    <row r="48" spans="1:27">
      <c r="B48" s="501" t="s">
        <v>788</v>
      </c>
      <c r="C48" s="317">
        <f>C29+C28+C27+C26+C25+C24+C23+C22+C21</f>
        <v>195.00000000000014</v>
      </c>
      <c r="D48" s="317">
        <f t="shared" ref="D48:G48" si="9">D29+D28+D27+D26+D25+D24+D23+D22+D21</f>
        <v>1630.8499999999979</v>
      </c>
      <c r="E48" s="317">
        <f t="shared" si="9"/>
        <v>0</v>
      </c>
      <c r="F48" s="317">
        <f t="shared" si="9"/>
        <v>116.85</v>
      </c>
      <c r="G48" s="317">
        <f t="shared" si="9"/>
        <v>0</v>
      </c>
    </row>
  </sheetData>
  <mergeCells count="5">
    <mergeCell ref="A3:H3"/>
    <mergeCell ref="A4:A5"/>
    <mergeCell ref="B4:B5"/>
    <mergeCell ref="H4:H5"/>
    <mergeCell ref="C4:G4"/>
  </mergeCells>
  <printOptions horizontalCentered="1"/>
  <pageMargins left="0.75" right="0" top="1" bottom="0.75" header="0.3" footer="0.3"/>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K196"/>
  <sheetViews>
    <sheetView view="pageBreakPreview" zoomScaleSheetLayoutView="100" workbookViewId="0">
      <pane ySplit="4" topLeftCell="A32" activePane="bottomLeft" state="frozen"/>
      <selection activeCell="J231" sqref="J231"/>
      <selection pane="bottomLeft" activeCell="D45" sqref="D45"/>
    </sheetView>
  </sheetViews>
  <sheetFormatPr defaultRowHeight="15"/>
  <cols>
    <col min="1" max="1" width="6.7109375" customWidth="1"/>
    <col min="2" max="2" width="10.85546875" bestFit="1" customWidth="1"/>
    <col min="3" max="3" width="18.42578125" bestFit="1" customWidth="1"/>
    <col min="4" max="4" width="11.7109375" style="182" bestFit="1" customWidth="1"/>
    <col min="5" max="5" width="13.5703125" style="242" bestFit="1" customWidth="1"/>
    <col min="6" max="6" width="13.28515625" bestFit="1" customWidth="1"/>
    <col min="7" max="7" width="9.28515625" style="242" customWidth="1"/>
  </cols>
  <sheetData>
    <row r="1" spans="1:7" s="115" customFormat="1" ht="15.75">
      <c r="A1" s="111"/>
      <c r="B1" s="112" t="s">
        <v>579</v>
      </c>
      <c r="C1" s="112"/>
      <c r="D1" s="237"/>
      <c r="E1" s="239"/>
      <c r="F1" s="112"/>
      <c r="G1" s="472"/>
    </row>
    <row r="2" spans="1:7" s="115" customFormat="1" ht="16.5" customHeight="1">
      <c r="A2" s="111"/>
      <c r="B2" s="114" t="s">
        <v>429</v>
      </c>
      <c r="C2" s="114"/>
      <c r="D2" s="238"/>
      <c r="E2" s="240"/>
      <c r="F2" s="114"/>
      <c r="G2" s="473"/>
    </row>
    <row r="3" spans="1:7" s="204" customFormat="1" ht="22.5" customHeight="1">
      <c r="A3" s="202"/>
      <c r="B3" s="203" t="s">
        <v>683</v>
      </c>
      <c r="C3" s="203"/>
      <c r="D3" s="324" t="s">
        <v>682</v>
      </c>
      <c r="E3" s="241"/>
      <c r="G3" s="474"/>
    </row>
    <row r="4" spans="1:7" s="152" customFormat="1" ht="45">
      <c r="A4" s="233" t="s">
        <v>512</v>
      </c>
      <c r="B4" s="233" t="s">
        <v>513</v>
      </c>
      <c r="C4" s="233" t="s">
        <v>514</v>
      </c>
      <c r="D4" s="233" t="s">
        <v>515</v>
      </c>
      <c r="E4" s="233" t="s">
        <v>516</v>
      </c>
      <c r="F4" s="233" t="s">
        <v>517</v>
      </c>
      <c r="G4" s="153" t="s">
        <v>518</v>
      </c>
    </row>
    <row r="5" spans="1:7">
      <c r="A5" s="250">
        <v>1</v>
      </c>
      <c r="B5" s="480">
        <v>42526</v>
      </c>
      <c r="C5" s="250" t="s">
        <v>519</v>
      </c>
      <c r="D5" s="321">
        <v>81666</v>
      </c>
      <c r="E5" s="481">
        <v>42495</v>
      </c>
      <c r="F5" s="482" t="s">
        <v>543</v>
      </c>
      <c r="G5" s="483">
        <v>50</v>
      </c>
    </row>
    <row r="6" spans="1:7">
      <c r="A6" s="251">
        <v>2</v>
      </c>
      <c r="B6" s="484">
        <v>42526</v>
      </c>
      <c r="C6" s="251" t="s">
        <v>519</v>
      </c>
      <c r="D6" s="255">
        <v>81665</v>
      </c>
      <c r="E6" s="485">
        <v>42495</v>
      </c>
      <c r="F6" s="486" t="s">
        <v>543</v>
      </c>
      <c r="G6" s="253">
        <v>700</v>
      </c>
    </row>
    <row r="7" spans="1:7">
      <c r="A7" s="251">
        <v>3</v>
      </c>
      <c r="B7" s="257" t="s">
        <v>547</v>
      </c>
      <c r="C7" s="251" t="s">
        <v>519</v>
      </c>
      <c r="D7" s="255">
        <v>81755</v>
      </c>
      <c r="E7" s="258" t="s">
        <v>546</v>
      </c>
      <c r="F7" s="257" t="s">
        <v>550</v>
      </c>
      <c r="G7" s="256">
        <v>800</v>
      </c>
    </row>
    <row r="8" spans="1:7">
      <c r="A8" s="251">
        <v>4</v>
      </c>
      <c r="B8" s="257" t="s">
        <v>547</v>
      </c>
      <c r="C8" s="251" t="s">
        <v>519</v>
      </c>
      <c r="D8" s="255">
        <v>81757</v>
      </c>
      <c r="E8" s="258" t="s">
        <v>546</v>
      </c>
      <c r="F8" s="257" t="s">
        <v>551</v>
      </c>
      <c r="G8" s="256">
        <v>400</v>
      </c>
    </row>
    <row r="9" spans="1:7">
      <c r="A9" s="251">
        <v>5</v>
      </c>
      <c r="B9" s="252" t="s">
        <v>547</v>
      </c>
      <c r="C9" s="251" t="s">
        <v>519</v>
      </c>
      <c r="D9" s="255">
        <v>81756</v>
      </c>
      <c r="E9" s="253" t="s">
        <v>546</v>
      </c>
      <c r="F9" s="252" t="s">
        <v>552</v>
      </c>
      <c r="G9" s="253">
        <v>800</v>
      </c>
    </row>
    <row r="10" spans="1:7">
      <c r="A10" s="251">
        <v>6</v>
      </c>
      <c r="B10" s="252" t="s">
        <v>548</v>
      </c>
      <c r="C10" s="251" t="s">
        <v>519</v>
      </c>
      <c r="D10" s="255">
        <v>81767</v>
      </c>
      <c r="E10" s="253" t="s">
        <v>547</v>
      </c>
      <c r="F10" s="252" t="s">
        <v>553</v>
      </c>
      <c r="G10" s="253">
        <v>750</v>
      </c>
    </row>
    <row r="11" spans="1:7">
      <c r="A11" s="251">
        <v>7</v>
      </c>
      <c r="B11" s="252" t="s">
        <v>548</v>
      </c>
      <c r="C11" s="251" t="s">
        <v>519</v>
      </c>
      <c r="D11" s="255">
        <v>81765</v>
      </c>
      <c r="E11" s="253" t="s">
        <v>547</v>
      </c>
      <c r="F11" s="252" t="s">
        <v>554</v>
      </c>
      <c r="G11" s="253">
        <v>400</v>
      </c>
    </row>
    <row r="12" spans="1:7">
      <c r="A12" s="251">
        <v>8</v>
      </c>
      <c r="B12" s="252" t="s">
        <v>548</v>
      </c>
      <c r="C12" s="251" t="s">
        <v>519</v>
      </c>
      <c r="D12" s="255">
        <v>81733</v>
      </c>
      <c r="E12" s="253" t="s">
        <v>546</v>
      </c>
      <c r="F12" s="252" t="s">
        <v>555</v>
      </c>
      <c r="G12" s="253">
        <v>700</v>
      </c>
    </row>
    <row r="13" spans="1:7" s="249" customFormat="1">
      <c r="A13" s="254">
        <v>9</v>
      </c>
      <c r="B13" s="255" t="s">
        <v>548</v>
      </c>
      <c r="C13" s="254" t="s">
        <v>519</v>
      </c>
      <c r="D13" s="323">
        <v>81768</v>
      </c>
      <c r="E13" s="256" t="s">
        <v>547</v>
      </c>
      <c r="F13" s="255" t="s">
        <v>556</v>
      </c>
      <c r="G13" s="256">
        <v>700</v>
      </c>
    </row>
    <row r="14" spans="1:7" s="249" customFormat="1">
      <c r="A14" s="254">
        <v>10</v>
      </c>
      <c r="B14" s="255" t="s">
        <v>548</v>
      </c>
      <c r="C14" s="254" t="s">
        <v>519</v>
      </c>
      <c r="D14" s="323">
        <v>81770</v>
      </c>
      <c r="E14" s="256" t="s">
        <v>547</v>
      </c>
      <c r="F14" s="255" t="s">
        <v>557</v>
      </c>
      <c r="G14" s="256">
        <v>700</v>
      </c>
    </row>
    <row r="15" spans="1:7" s="249" customFormat="1">
      <c r="A15" s="254">
        <v>11</v>
      </c>
      <c r="B15" s="255" t="s">
        <v>548</v>
      </c>
      <c r="C15" s="254" t="s">
        <v>519</v>
      </c>
      <c r="D15" s="323">
        <v>81769</v>
      </c>
      <c r="E15" s="256" t="s">
        <v>547</v>
      </c>
      <c r="F15" s="255" t="s">
        <v>558</v>
      </c>
      <c r="G15" s="256">
        <v>700</v>
      </c>
    </row>
    <row r="16" spans="1:7">
      <c r="A16" s="251">
        <v>12</v>
      </c>
      <c r="B16" s="252" t="s">
        <v>548</v>
      </c>
      <c r="C16" s="251" t="s">
        <v>519</v>
      </c>
      <c r="D16" s="255">
        <v>81764</v>
      </c>
      <c r="E16" s="253" t="s">
        <v>547</v>
      </c>
      <c r="F16" s="252" t="s">
        <v>559</v>
      </c>
      <c r="G16" s="253">
        <v>400</v>
      </c>
    </row>
    <row r="17" spans="1:7">
      <c r="A17" s="251">
        <v>13</v>
      </c>
      <c r="B17" s="252" t="s">
        <v>549</v>
      </c>
      <c r="C17" s="251" t="s">
        <v>519</v>
      </c>
      <c r="D17" s="255">
        <v>81730</v>
      </c>
      <c r="E17" s="253" t="s">
        <v>546</v>
      </c>
      <c r="F17" s="252" t="s">
        <v>560</v>
      </c>
      <c r="G17" s="253">
        <v>400</v>
      </c>
    </row>
    <row r="18" spans="1:7">
      <c r="A18" s="251">
        <v>14</v>
      </c>
      <c r="B18" s="257" t="s">
        <v>549</v>
      </c>
      <c r="C18" s="251" t="s">
        <v>519</v>
      </c>
      <c r="D18" s="255">
        <v>81785</v>
      </c>
      <c r="E18" s="258" t="s">
        <v>535</v>
      </c>
      <c r="F18" s="257" t="s">
        <v>561</v>
      </c>
      <c r="G18" s="256">
        <v>750</v>
      </c>
    </row>
    <row r="19" spans="1:7">
      <c r="A19" s="251">
        <v>15</v>
      </c>
      <c r="B19" s="257" t="s">
        <v>549</v>
      </c>
      <c r="C19" s="251" t="s">
        <v>519</v>
      </c>
      <c r="D19" s="255">
        <v>81788</v>
      </c>
      <c r="E19" s="258" t="s">
        <v>548</v>
      </c>
      <c r="F19" s="257" t="s">
        <v>555</v>
      </c>
      <c r="G19" s="256">
        <v>750</v>
      </c>
    </row>
    <row r="20" spans="1:7">
      <c r="A20" s="251">
        <v>16</v>
      </c>
      <c r="B20" s="259" t="s">
        <v>533</v>
      </c>
      <c r="C20" s="251" t="s">
        <v>519</v>
      </c>
      <c r="D20" s="255">
        <v>81790</v>
      </c>
      <c r="E20" s="260" t="s">
        <v>549</v>
      </c>
      <c r="F20" s="259" t="s">
        <v>545</v>
      </c>
      <c r="G20" s="256">
        <v>700</v>
      </c>
    </row>
    <row r="21" spans="1:7">
      <c r="A21" s="251">
        <v>17</v>
      </c>
      <c r="B21" s="257" t="s">
        <v>534</v>
      </c>
      <c r="C21" s="251" t="s">
        <v>519</v>
      </c>
      <c r="D21" s="255">
        <v>81789</v>
      </c>
      <c r="E21" s="260" t="s">
        <v>549</v>
      </c>
      <c r="F21" s="259" t="s">
        <v>544</v>
      </c>
      <c r="G21" s="256">
        <v>700</v>
      </c>
    </row>
    <row r="22" spans="1:7">
      <c r="A22" s="251">
        <v>18</v>
      </c>
      <c r="B22" s="257" t="s">
        <v>534</v>
      </c>
      <c r="C22" s="251" t="s">
        <v>519</v>
      </c>
      <c r="D22" s="255">
        <v>81799</v>
      </c>
      <c r="E22" s="260" t="s">
        <v>534</v>
      </c>
      <c r="F22" s="259" t="s">
        <v>562</v>
      </c>
      <c r="G22" s="256">
        <v>700</v>
      </c>
    </row>
    <row r="23" spans="1:7">
      <c r="A23" s="251">
        <v>19</v>
      </c>
      <c r="B23" s="259" t="s">
        <v>532</v>
      </c>
      <c r="C23" s="251" t="s">
        <v>519</v>
      </c>
      <c r="D23" s="255">
        <v>81805</v>
      </c>
      <c r="E23" s="260" t="s">
        <v>532</v>
      </c>
      <c r="F23" s="259" t="s">
        <v>563</v>
      </c>
      <c r="G23" s="256">
        <v>663</v>
      </c>
    </row>
    <row r="24" spans="1:7">
      <c r="A24" s="251">
        <v>20</v>
      </c>
      <c r="B24" s="259" t="s">
        <v>608</v>
      </c>
      <c r="C24" s="251" t="s">
        <v>609</v>
      </c>
      <c r="D24" s="255">
        <v>8023609</v>
      </c>
      <c r="E24" s="260" t="s">
        <v>600</v>
      </c>
      <c r="F24" s="259" t="s">
        <v>610</v>
      </c>
      <c r="G24" s="256">
        <v>180</v>
      </c>
    </row>
    <row r="25" spans="1:7">
      <c r="A25" s="251">
        <v>21</v>
      </c>
      <c r="B25" s="259" t="s">
        <v>608</v>
      </c>
      <c r="C25" s="251" t="s">
        <v>609</v>
      </c>
      <c r="D25" s="255">
        <v>8023606</v>
      </c>
      <c r="E25" s="260" t="s">
        <v>600</v>
      </c>
      <c r="F25" s="259" t="s">
        <v>611</v>
      </c>
      <c r="G25" s="256">
        <v>180</v>
      </c>
    </row>
    <row r="26" spans="1:7">
      <c r="A26" s="251">
        <v>22</v>
      </c>
      <c r="B26" s="259" t="s">
        <v>608</v>
      </c>
      <c r="C26" s="251" t="s">
        <v>609</v>
      </c>
      <c r="D26" s="255">
        <v>8023610</v>
      </c>
      <c r="E26" s="260" t="s">
        <v>600</v>
      </c>
      <c r="F26" s="259" t="s">
        <v>612</v>
      </c>
      <c r="G26" s="256">
        <v>180</v>
      </c>
    </row>
    <row r="27" spans="1:7">
      <c r="A27" s="251">
        <v>23</v>
      </c>
      <c r="B27" s="259" t="s">
        <v>608</v>
      </c>
      <c r="C27" s="251" t="s">
        <v>609</v>
      </c>
      <c r="D27" s="255">
        <v>8023612</v>
      </c>
      <c r="E27" s="260" t="s">
        <v>600</v>
      </c>
      <c r="F27" s="259" t="s">
        <v>613</v>
      </c>
      <c r="G27" s="256">
        <v>180</v>
      </c>
    </row>
    <row r="28" spans="1:7">
      <c r="A28" s="251">
        <v>24</v>
      </c>
      <c r="B28" s="259" t="s">
        <v>608</v>
      </c>
      <c r="C28" s="251" t="s">
        <v>609</v>
      </c>
      <c r="D28" s="255">
        <v>8023613</v>
      </c>
      <c r="E28" s="260" t="s">
        <v>600</v>
      </c>
      <c r="F28" s="259" t="s">
        <v>614</v>
      </c>
      <c r="G28" s="256">
        <v>180</v>
      </c>
    </row>
    <row r="29" spans="1:7">
      <c r="A29" s="251">
        <v>25</v>
      </c>
      <c r="B29" s="259" t="s">
        <v>608</v>
      </c>
      <c r="C29" s="251" t="s">
        <v>609</v>
      </c>
      <c r="D29" s="255">
        <v>8023623</v>
      </c>
      <c r="E29" s="260" t="s">
        <v>600</v>
      </c>
      <c r="F29" s="259" t="s">
        <v>615</v>
      </c>
      <c r="G29" s="256">
        <v>180</v>
      </c>
    </row>
    <row r="30" spans="1:7">
      <c r="A30" s="251">
        <v>26</v>
      </c>
      <c r="B30" s="259" t="s">
        <v>608</v>
      </c>
      <c r="C30" s="251" t="s">
        <v>609</v>
      </c>
      <c r="D30" s="255">
        <v>8023625</v>
      </c>
      <c r="E30" s="260" t="s">
        <v>600</v>
      </c>
      <c r="F30" s="259" t="s">
        <v>616</v>
      </c>
      <c r="G30" s="256">
        <v>180</v>
      </c>
    </row>
    <row r="31" spans="1:7">
      <c r="A31" s="251">
        <v>27</v>
      </c>
      <c r="B31" s="259" t="s">
        <v>608</v>
      </c>
      <c r="C31" s="251" t="s">
        <v>609</v>
      </c>
      <c r="D31" s="255">
        <v>8023626</v>
      </c>
      <c r="E31" s="260" t="s">
        <v>600</v>
      </c>
      <c r="F31" s="259" t="s">
        <v>617</v>
      </c>
      <c r="G31" s="256">
        <v>180</v>
      </c>
    </row>
    <row r="32" spans="1:7">
      <c r="A32" s="251">
        <v>28</v>
      </c>
      <c r="B32" s="259" t="s">
        <v>608</v>
      </c>
      <c r="C32" s="251" t="s">
        <v>609</v>
      </c>
      <c r="D32" s="255">
        <v>8023627</v>
      </c>
      <c r="E32" s="260" t="s">
        <v>600</v>
      </c>
      <c r="F32" s="259" t="s">
        <v>618</v>
      </c>
      <c r="G32" s="256">
        <v>180</v>
      </c>
    </row>
    <row r="33" spans="1:7">
      <c r="A33" s="251">
        <v>29</v>
      </c>
      <c r="B33" s="259" t="s">
        <v>608</v>
      </c>
      <c r="C33" s="251" t="s">
        <v>609</v>
      </c>
      <c r="D33" s="255">
        <v>8023628</v>
      </c>
      <c r="E33" s="260" t="s">
        <v>600</v>
      </c>
      <c r="F33" s="259" t="s">
        <v>619</v>
      </c>
      <c r="G33" s="256">
        <v>180</v>
      </c>
    </row>
    <row r="34" spans="1:7">
      <c r="A34" s="251">
        <v>30</v>
      </c>
      <c r="B34" s="259" t="s">
        <v>608</v>
      </c>
      <c r="C34" s="251" t="s">
        <v>609</v>
      </c>
      <c r="D34" s="255">
        <v>8023644</v>
      </c>
      <c r="E34" s="260" t="s">
        <v>600</v>
      </c>
      <c r="F34" s="259" t="s">
        <v>620</v>
      </c>
      <c r="G34" s="256">
        <v>180</v>
      </c>
    </row>
    <row r="35" spans="1:7">
      <c r="A35" s="251">
        <v>31</v>
      </c>
      <c r="B35" s="259" t="s">
        <v>608</v>
      </c>
      <c r="C35" s="251" t="s">
        <v>609</v>
      </c>
      <c r="D35" s="255">
        <v>8023636</v>
      </c>
      <c r="E35" s="260" t="s">
        <v>600</v>
      </c>
      <c r="F35" s="259" t="s">
        <v>621</v>
      </c>
      <c r="G35" s="256">
        <v>180</v>
      </c>
    </row>
    <row r="36" spans="1:7">
      <c r="A36" s="251">
        <v>32</v>
      </c>
      <c r="B36" s="259" t="s">
        <v>608</v>
      </c>
      <c r="C36" s="251" t="s">
        <v>609</v>
      </c>
      <c r="D36" s="255">
        <v>8023641</v>
      </c>
      <c r="E36" s="260" t="s">
        <v>600</v>
      </c>
      <c r="F36" s="259" t="s">
        <v>622</v>
      </c>
      <c r="G36" s="256">
        <v>180</v>
      </c>
    </row>
    <row r="37" spans="1:7">
      <c r="A37" s="251">
        <v>33</v>
      </c>
      <c r="B37" s="259" t="s">
        <v>608</v>
      </c>
      <c r="C37" s="251" t="s">
        <v>609</v>
      </c>
      <c r="D37" s="255">
        <v>8023605</v>
      </c>
      <c r="E37" s="260" t="s">
        <v>600</v>
      </c>
      <c r="F37" s="259" t="s">
        <v>610</v>
      </c>
      <c r="G37" s="256">
        <v>180</v>
      </c>
    </row>
    <row r="38" spans="1:7">
      <c r="A38" s="251">
        <v>34</v>
      </c>
      <c r="B38" s="259" t="s">
        <v>623</v>
      </c>
      <c r="C38" s="251" t="s">
        <v>519</v>
      </c>
      <c r="D38" s="255">
        <v>81882</v>
      </c>
      <c r="E38" s="260" t="s">
        <v>608</v>
      </c>
      <c r="F38" s="259" t="s">
        <v>544</v>
      </c>
      <c r="G38" s="256">
        <v>750</v>
      </c>
    </row>
    <row r="39" spans="1:7">
      <c r="A39" s="251">
        <v>35</v>
      </c>
      <c r="B39" s="259" t="s">
        <v>623</v>
      </c>
      <c r="C39" s="251" t="s">
        <v>609</v>
      </c>
      <c r="D39" s="255">
        <v>8024389</v>
      </c>
      <c r="E39" s="260" t="s">
        <v>623</v>
      </c>
      <c r="F39" s="259" t="s">
        <v>625</v>
      </c>
      <c r="G39" s="256">
        <v>180</v>
      </c>
    </row>
    <row r="40" spans="1:7">
      <c r="A40" s="251">
        <v>36</v>
      </c>
      <c r="B40" s="259" t="s">
        <v>624</v>
      </c>
      <c r="C40" s="251" t="s">
        <v>609</v>
      </c>
      <c r="D40" s="255">
        <v>8025142</v>
      </c>
      <c r="E40" s="260" t="s">
        <v>624</v>
      </c>
      <c r="F40" s="259" t="s">
        <v>626</v>
      </c>
      <c r="G40" s="256">
        <v>180</v>
      </c>
    </row>
    <row r="41" spans="1:7">
      <c r="A41" s="251">
        <v>37</v>
      </c>
      <c r="B41" s="259" t="s">
        <v>624</v>
      </c>
      <c r="C41" s="251" t="s">
        <v>609</v>
      </c>
      <c r="D41" s="255">
        <v>8025141</v>
      </c>
      <c r="E41" s="260" t="s">
        <v>624</v>
      </c>
      <c r="F41" s="259" t="s">
        <v>627</v>
      </c>
      <c r="G41" s="256">
        <v>180</v>
      </c>
    </row>
    <row r="42" spans="1:7">
      <c r="A42" s="251">
        <v>38</v>
      </c>
      <c r="B42" s="259" t="s">
        <v>624</v>
      </c>
      <c r="C42" s="251" t="s">
        <v>609</v>
      </c>
      <c r="D42" s="255">
        <v>8025134</v>
      </c>
      <c r="E42" s="260" t="s">
        <v>624</v>
      </c>
      <c r="F42" s="259" t="s">
        <v>628</v>
      </c>
      <c r="G42" s="256">
        <v>180</v>
      </c>
    </row>
    <row r="43" spans="1:7">
      <c r="A43" s="251">
        <v>39</v>
      </c>
      <c r="B43" s="259" t="s">
        <v>624</v>
      </c>
      <c r="C43" s="251" t="s">
        <v>609</v>
      </c>
      <c r="D43" s="255">
        <v>8025130</v>
      </c>
      <c r="E43" s="260" t="s">
        <v>624</v>
      </c>
      <c r="F43" s="259" t="s">
        <v>613</v>
      </c>
      <c r="G43" s="256">
        <v>180</v>
      </c>
    </row>
    <row r="44" spans="1:7">
      <c r="A44" s="251">
        <v>40</v>
      </c>
      <c r="B44" s="259" t="s">
        <v>624</v>
      </c>
      <c r="C44" s="251" t="s">
        <v>609</v>
      </c>
      <c r="D44" s="255">
        <v>8025133</v>
      </c>
      <c r="E44" s="260" t="s">
        <v>624</v>
      </c>
      <c r="F44" s="259" t="s">
        <v>629</v>
      </c>
      <c r="G44" s="256">
        <v>180</v>
      </c>
    </row>
    <row r="45" spans="1:7">
      <c r="A45" s="251">
        <v>41</v>
      </c>
      <c r="B45" s="259" t="s">
        <v>624</v>
      </c>
      <c r="C45" s="251" t="s">
        <v>609</v>
      </c>
      <c r="D45" s="255">
        <v>8025124</v>
      </c>
      <c r="E45" s="260" t="s">
        <v>624</v>
      </c>
      <c r="F45" s="259" t="s">
        <v>630</v>
      </c>
      <c r="G45" s="256">
        <v>180</v>
      </c>
    </row>
    <row r="46" spans="1:7">
      <c r="A46" s="251">
        <v>42</v>
      </c>
      <c r="B46" s="259" t="s">
        <v>624</v>
      </c>
      <c r="C46" s="251" t="s">
        <v>609</v>
      </c>
      <c r="D46" s="255">
        <v>8025126</v>
      </c>
      <c r="E46" s="260" t="s">
        <v>624</v>
      </c>
      <c r="F46" s="259" t="s">
        <v>611</v>
      </c>
      <c r="G46" s="256">
        <v>180</v>
      </c>
    </row>
    <row r="47" spans="1:7">
      <c r="A47" s="251">
        <v>43</v>
      </c>
      <c r="B47" s="259" t="s">
        <v>624</v>
      </c>
      <c r="C47" s="251" t="s">
        <v>519</v>
      </c>
      <c r="D47" s="255">
        <v>81885</v>
      </c>
      <c r="E47" s="260" t="s">
        <v>601</v>
      </c>
      <c r="F47" s="259" t="s">
        <v>631</v>
      </c>
      <c r="G47" s="256">
        <v>422</v>
      </c>
    </row>
    <row r="48" spans="1:7">
      <c r="A48" s="251">
        <v>44</v>
      </c>
      <c r="B48" s="259" t="s">
        <v>624</v>
      </c>
      <c r="C48" s="251" t="s">
        <v>609</v>
      </c>
      <c r="D48" s="255">
        <v>8025138</v>
      </c>
      <c r="E48" s="260" t="s">
        <v>624</v>
      </c>
      <c r="F48" s="259" t="s">
        <v>632</v>
      </c>
      <c r="G48" s="256">
        <v>180</v>
      </c>
    </row>
    <row r="49" spans="1:7">
      <c r="A49" s="251">
        <v>45</v>
      </c>
      <c r="B49" s="259" t="s">
        <v>588</v>
      </c>
      <c r="C49" s="251" t="s">
        <v>609</v>
      </c>
      <c r="D49" s="255">
        <v>8025541</v>
      </c>
      <c r="E49" s="260" t="s">
        <v>588</v>
      </c>
      <c r="F49" s="259" t="s">
        <v>633</v>
      </c>
      <c r="G49" s="256">
        <v>180</v>
      </c>
    </row>
    <row r="50" spans="1:7">
      <c r="A50" s="251">
        <v>46</v>
      </c>
      <c r="B50" s="259" t="s">
        <v>588</v>
      </c>
      <c r="C50" s="251" t="s">
        <v>609</v>
      </c>
      <c r="D50" s="255">
        <v>8025533</v>
      </c>
      <c r="E50" s="260" t="s">
        <v>588</v>
      </c>
      <c r="F50" s="259" t="s">
        <v>634</v>
      </c>
      <c r="G50" s="256">
        <v>180</v>
      </c>
    </row>
    <row r="51" spans="1:7">
      <c r="A51" s="251">
        <v>47</v>
      </c>
      <c r="B51" s="259" t="s">
        <v>588</v>
      </c>
      <c r="C51" s="251" t="s">
        <v>609</v>
      </c>
      <c r="D51" s="255">
        <v>8025532</v>
      </c>
      <c r="E51" s="260" t="s">
        <v>588</v>
      </c>
      <c r="F51" s="259" t="s">
        <v>635</v>
      </c>
      <c r="G51" s="256">
        <v>180</v>
      </c>
    </row>
    <row r="52" spans="1:7">
      <c r="A52" s="251">
        <v>48</v>
      </c>
      <c r="B52" s="259" t="s">
        <v>588</v>
      </c>
      <c r="C52" s="251" t="s">
        <v>609</v>
      </c>
      <c r="D52" s="255">
        <v>8025534</v>
      </c>
      <c r="E52" s="260" t="s">
        <v>588</v>
      </c>
      <c r="F52" s="259" t="s">
        <v>636</v>
      </c>
      <c r="G52" s="256">
        <v>180</v>
      </c>
    </row>
    <row r="53" spans="1:7">
      <c r="A53" s="251">
        <v>49</v>
      </c>
      <c r="B53" s="259" t="s">
        <v>588</v>
      </c>
      <c r="C53" s="251" t="s">
        <v>609</v>
      </c>
      <c r="D53" s="255">
        <v>8025540</v>
      </c>
      <c r="E53" s="260" t="s">
        <v>588</v>
      </c>
      <c r="F53" s="259" t="s">
        <v>637</v>
      </c>
      <c r="G53" s="256">
        <v>180</v>
      </c>
    </row>
    <row r="54" spans="1:7">
      <c r="A54" s="251">
        <v>50</v>
      </c>
      <c r="B54" s="259" t="s">
        <v>588</v>
      </c>
      <c r="C54" s="251" t="s">
        <v>609</v>
      </c>
      <c r="D54" s="255">
        <v>8025538</v>
      </c>
      <c r="E54" s="260" t="s">
        <v>588</v>
      </c>
      <c r="F54" s="259" t="s">
        <v>638</v>
      </c>
      <c r="G54" s="256">
        <v>180</v>
      </c>
    </row>
    <row r="55" spans="1:7">
      <c r="A55" s="251">
        <v>51</v>
      </c>
      <c r="B55" s="259" t="s">
        <v>587</v>
      </c>
      <c r="C55" s="251" t="s">
        <v>609</v>
      </c>
      <c r="D55" s="255">
        <v>8025550</v>
      </c>
      <c r="E55" s="260" t="s">
        <v>588</v>
      </c>
      <c r="F55" s="259" t="s">
        <v>617</v>
      </c>
      <c r="G55" s="256">
        <v>180</v>
      </c>
    </row>
    <row r="56" spans="1:7">
      <c r="A56" s="251">
        <v>52</v>
      </c>
      <c r="B56" s="259" t="s">
        <v>587</v>
      </c>
      <c r="C56" s="251" t="s">
        <v>609</v>
      </c>
      <c r="D56" s="255">
        <v>8025549</v>
      </c>
      <c r="E56" s="260" t="s">
        <v>588</v>
      </c>
      <c r="F56" s="259" t="s">
        <v>619</v>
      </c>
      <c r="G56" s="256">
        <v>180</v>
      </c>
    </row>
    <row r="57" spans="1:7">
      <c r="A57" s="251">
        <v>53</v>
      </c>
      <c r="B57" s="259" t="s">
        <v>589</v>
      </c>
      <c r="C57" s="251" t="s">
        <v>519</v>
      </c>
      <c r="D57" s="255">
        <v>8912346669</v>
      </c>
      <c r="E57" s="260" t="s">
        <v>587</v>
      </c>
      <c r="F57" s="259" t="s">
        <v>639</v>
      </c>
      <c r="G57" s="256">
        <v>500</v>
      </c>
    </row>
    <row r="58" spans="1:7">
      <c r="A58" s="251">
        <v>54</v>
      </c>
      <c r="B58" s="259" t="s">
        <v>589</v>
      </c>
      <c r="C58" s="251" t="s">
        <v>519</v>
      </c>
      <c r="D58" s="255">
        <v>8912346664</v>
      </c>
      <c r="E58" s="260" t="s">
        <v>587</v>
      </c>
      <c r="F58" s="259" t="s">
        <v>640</v>
      </c>
      <c r="G58" s="256">
        <v>500</v>
      </c>
    </row>
    <row r="59" spans="1:7">
      <c r="A59" s="251">
        <v>55</v>
      </c>
      <c r="B59" s="259" t="s">
        <v>590</v>
      </c>
      <c r="C59" s="251" t="s">
        <v>609</v>
      </c>
      <c r="D59" s="255">
        <v>8027672</v>
      </c>
      <c r="E59" s="260" t="s">
        <v>590</v>
      </c>
      <c r="F59" s="259" t="s">
        <v>641</v>
      </c>
      <c r="G59" s="256">
        <v>180</v>
      </c>
    </row>
    <row r="60" spans="1:7">
      <c r="A60" s="251">
        <v>56</v>
      </c>
      <c r="B60" s="259" t="s">
        <v>590</v>
      </c>
      <c r="C60" s="251" t="s">
        <v>609</v>
      </c>
      <c r="D60" s="255">
        <v>8027692</v>
      </c>
      <c r="E60" s="260" t="s">
        <v>590</v>
      </c>
      <c r="F60" s="259" t="s">
        <v>642</v>
      </c>
      <c r="G60" s="256">
        <v>180</v>
      </c>
    </row>
    <row r="61" spans="1:7">
      <c r="A61" s="251">
        <v>57</v>
      </c>
      <c r="B61" s="259" t="s">
        <v>590</v>
      </c>
      <c r="C61" s="251" t="s">
        <v>609</v>
      </c>
      <c r="D61" s="255">
        <v>8027678</v>
      </c>
      <c r="E61" s="260" t="s">
        <v>590</v>
      </c>
      <c r="F61" s="259" t="s">
        <v>643</v>
      </c>
      <c r="G61" s="256">
        <v>180</v>
      </c>
    </row>
    <row r="62" spans="1:7">
      <c r="A62" s="251">
        <v>58</v>
      </c>
      <c r="B62" s="259" t="s">
        <v>590</v>
      </c>
      <c r="C62" s="251" t="s">
        <v>609</v>
      </c>
      <c r="D62" s="255">
        <v>8027685</v>
      </c>
      <c r="E62" s="260" t="s">
        <v>590</v>
      </c>
      <c r="F62" s="259" t="s">
        <v>644</v>
      </c>
      <c r="G62" s="256">
        <v>180</v>
      </c>
    </row>
    <row r="63" spans="1:7">
      <c r="A63" s="251">
        <v>59</v>
      </c>
      <c r="B63" s="259" t="s">
        <v>590</v>
      </c>
      <c r="C63" s="251" t="s">
        <v>609</v>
      </c>
      <c r="D63" s="255">
        <v>8027677</v>
      </c>
      <c r="E63" s="260" t="s">
        <v>590</v>
      </c>
      <c r="F63" s="259" t="s">
        <v>645</v>
      </c>
      <c r="G63" s="256">
        <v>180</v>
      </c>
    </row>
    <row r="64" spans="1:7">
      <c r="A64" s="251">
        <v>60</v>
      </c>
      <c r="B64" s="259" t="s">
        <v>591</v>
      </c>
      <c r="C64" s="251" t="s">
        <v>609</v>
      </c>
      <c r="D64" s="255">
        <v>8027696</v>
      </c>
      <c r="E64" s="260" t="s">
        <v>590</v>
      </c>
      <c r="F64" s="259" t="s">
        <v>646</v>
      </c>
      <c r="G64" s="256">
        <v>180</v>
      </c>
    </row>
    <row r="65" spans="1:7">
      <c r="A65" s="251">
        <v>61</v>
      </c>
      <c r="B65" s="259" t="s">
        <v>591</v>
      </c>
      <c r="C65" s="251" t="s">
        <v>609</v>
      </c>
      <c r="D65" s="255">
        <v>8027775</v>
      </c>
      <c r="E65" s="260" t="s">
        <v>590</v>
      </c>
      <c r="F65" s="259" t="s">
        <v>647</v>
      </c>
      <c r="G65" s="256">
        <v>180</v>
      </c>
    </row>
    <row r="66" spans="1:7">
      <c r="A66" s="251">
        <v>62</v>
      </c>
      <c r="B66" s="259" t="s">
        <v>591</v>
      </c>
      <c r="C66" s="251" t="s">
        <v>609</v>
      </c>
      <c r="D66" s="255">
        <v>8027702</v>
      </c>
      <c r="E66" s="260" t="s">
        <v>590</v>
      </c>
      <c r="F66" s="259" t="s">
        <v>648</v>
      </c>
      <c r="G66" s="256">
        <v>180</v>
      </c>
    </row>
    <row r="67" spans="1:7">
      <c r="A67" s="251">
        <v>63</v>
      </c>
      <c r="B67" s="259" t="s">
        <v>591</v>
      </c>
      <c r="C67" s="251" t="s">
        <v>609</v>
      </c>
      <c r="D67" s="255">
        <v>8027770</v>
      </c>
      <c r="E67" s="260" t="s">
        <v>590</v>
      </c>
      <c r="F67" s="259" t="s">
        <v>649</v>
      </c>
      <c r="G67" s="256">
        <v>180</v>
      </c>
    </row>
    <row r="68" spans="1:7">
      <c r="A68" s="251">
        <v>64</v>
      </c>
      <c r="B68" s="259" t="s">
        <v>602</v>
      </c>
      <c r="C68" s="251" t="s">
        <v>609</v>
      </c>
      <c r="D68" s="255">
        <v>8028993</v>
      </c>
      <c r="E68" s="260" t="s">
        <v>602</v>
      </c>
      <c r="F68" s="259" t="s">
        <v>645</v>
      </c>
      <c r="G68" s="256">
        <v>180</v>
      </c>
    </row>
    <row r="69" spans="1:7">
      <c r="A69" s="251">
        <v>65</v>
      </c>
      <c r="B69" s="259" t="s">
        <v>602</v>
      </c>
      <c r="C69" s="251" t="s">
        <v>609</v>
      </c>
      <c r="D69" s="255">
        <v>8028705</v>
      </c>
      <c r="E69" s="260" t="s">
        <v>650</v>
      </c>
      <c r="F69" s="259" t="s">
        <v>651</v>
      </c>
      <c r="G69" s="256">
        <v>180</v>
      </c>
    </row>
    <row r="70" spans="1:7">
      <c r="A70" s="251">
        <v>66</v>
      </c>
      <c r="B70" s="259" t="s">
        <v>602</v>
      </c>
      <c r="C70" s="251" t="s">
        <v>609</v>
      </c>
      <c r="D70" s="255">
        <v>8028718</v>
      </c>
      <c r="E70" s="260" t="s">
        <v>650</v>
      </c>
      <c r="F70" s="259" t="s">
        <v>652</v>
      </c>
      <c r="G70" s="256">
        <v>180</v>
      </c>
    </row>
    <row r="71" spans="1:7">
      <c r="A71" s="251">
        <v>67</v>
      </c>
      <c r="B71" s="259" t="s">
        <v>602</v>
      </c>
      <c r="C71" s="251" t="s">
        <v>609</v>
      </c>
      <c r="D71" s="255">
        <v>8028744</v>
      </c>
      <c r="E71" s="260" t="s">
        <v>650</v>
      </c>
      <c r="F71" s="259" t="s">
        <v>648</v>
      </c>
      <c r="G71" s="256">
        <v>180</v>
      </c>
    </row>
    <row r="72" spans="1:7">
      <c r="A72" s="251">
        <v>68</v>
      </c>
      <c r="B72" s="259" t="s">
        <v>602</v>
      </c>
      <c r="C72" s="251" t="s">
        <v>609</v>
      </c>
      <c r="D72" s="255">
        <v>8029003</v>
      </c>
      <c r="E72" s="260" t="s">
        <v>602</v>
      </c>
      <c r="F72" s="259" t="s">
        <v>653</v>
      </c>
      <c r="G72" s="256">
        <v>180</v>
      </c>
    </row>
    <row r="73" spans="1:7">
      <c r="A73" s="251">
        <v>69</v>
      </c>
      <c r="B73" s="259" t="s">
        <v>602</v>
      </c>
      <c r="C73" s="251" t="s">
        <v>609</v>
      </c>
      <c r="D73" s="255">
        <v>8029001</v>
      </c>
      <c r="E73" s="260" t="s">
        <v>602</v>
      </c>
      <c r="F73" s="259" t="s">
        <v>654</v>
      </c>
      <c r="G73" s="256">
        <v>180</v>
      </c>
    </row>
    <row r="74" spans="1:7">
      <c r="A74" s="251">
        <v>70</v>
      </c>
      <c r="B74" s="259" t="s">
        <v>602</v>
      </c>
      <c r="C74" s="251" t="s">
        <v>609</v>
      </c>
      <c r="D74" s="255">
        <v>8028731</v>
      </c>
      <c r="E74" s="260" t="s">
        <v>650</v>
      </c>
      <c r="F74" s="259" t="s">
        <v>655</v>
      </c>
      <c r="G74" s="256">
        <v>180</v>
      </c>
    </row>
    <row r="75" spans="1:7">
      <c r="A75" s="251">
        <v>71</v>
      </c>
      <c r="B75" s="259" t="s">
        <v>602</v>
      </c>
      <c r="C75" s="251" t="s">
        <v>609</v>
      </c>
      <c r="D75" s="255">
        <v>8029002</v>
      </c>
      <c r="E75" s="260" t="s">
        <v>602</v>
      </c>
      <c r="F75" s="259" t="s">
        <v>644</v>
      </c>
      <c r="G75" s="256">
        <v>180</v>
      </c>
    </row>
    <row r="76" spans="1:7">
      <c r="A76" s="251">
        <v>72</v>
      </c>
      <c r="B76" s="259" t="s">
        <v>602</v>
      </c>
      <c r="C76" s="251" t="s">
        <v>609</v>
      </c>
      <c r="D76" s="255">
        <v>8028713</v>
      </c>
      <c r="E76" s="260" t="s">
        <v>650</v>
      </c>
      <c r="F76" s="259" t="s">
        <v>656</v>
      </c>
      <c r="G76" s="256">
        <v>180</v>
      </c>
    </row>
    <row r="77" spans="1:7">
      <c r="A77" s="251">
        <v>73</v>
      </c>
      <c r="B77" s="259" t="s">
        <v>602</v>
      </c>
      <c r="C77" s="251" t="s">
        <v>609</v>
      </c>
      <c r="D77" s="255">
        <v>8028994</v>
      </c>
      <c r="E77" s="260" t="s">
        <v>602</v>
      </c>
      <c r="F77" s="259" t="s">
        <v>612</v>
      </c>
      <c r="G77" s="256">
        <v>180</v>
      </c>
    </row>
    <row r="78" spans="1:7">
      <c r="A78" s="251">
        <v>74</v>
      </c>
      <c r="B78" s="259" t="s">
        <v>602</v>
      </c>
      <c r="C78" s="251" t="s">
        <v>609</v>
      </c>
      <c r="D78" s="255">
        <v>8028749</v>
      </c>
      <c r="E78" s="260" t="s">
        <v>650</v>
      </c>
      <c r="F78" s="259" t="s">
        <v>627</v>
      </c>
      <c r="G78" s="256">
        <v>180</v>
      </c>
    </row>
    <row r="79" spans="1:7">
      <c r="A79" s="251">
        <v>75</v>
      </c>
      <c r="B79" s="259" t="s">
        <v>603</v>
      </c>
      <c r="C79" s="251" t="s">
        <v>519</v>
      </c>
      <c r="D79" s="255">
        <v>81895</v>
      </c>
      <c r="E79" s="260" t="s">
        <v>603</v>
      </c>
      <c r="F79" s="259" t="s">
        <v>657</v>
      </c>
      <c r="G79" s="256">
        <v>700</v>
      </c>
    </row>
    <row r="80" spans="1:7">
      <c r="A80" s="251">
        <v>76</v>
      </c>
      <c r="B80" s="259" t="s">
        <v>604</v>
      </c>
      <c r="C80" s="251" t="s">
        <v>519</v>
      </c>
      <c r="D80" s="255">
        <v>81896</v>
      </c>
      <c r="E80" s="260" t="s">
        <v>603</v>
      </c>
      <c r="F80" s="259" t="s">
        <v>658</v>
      </c>
      <c r="G80" s="256">
        <v>700</v>
      </c>
    </row>
    <row r="81" spans="1:7">
      <c r="A81" s="251">
        <v>77</v>
      </c>
      <c r="B81" s="259" t="s">
        <v>604</v>
      </c>
      <c r="C81" s="251" t="s">
        <v>519</v>
      </c>
      <c r="D81" s="255">
        <v>81894</v>
      </c>
      <c r="E81" s="260" t="s">
        <v>603</v>
      </c>
      <c r="F81" s="259" t="s">
        <v>659</v>
      </c>
      <c r="G81" s="256">
        <v>700</v>
      </c>
    </row>
    <row r="82" spans="1:7">
      <c r="A82" s="251">
        <v>78</v>
      </c>
      <c r="B82" s="259" t="s">
        <v>605</v>
      </c>
      <c r="C82" s="251" t="s">
        <v>519</v>
      </c>
      <c r="D82" s="255">
        <v>81908</v>
      </c>
      <c r="E82" s="260" t="s">
        <v>603</v>
      </c>
      <c r="F82" s="259" t="s">
        <v>559</v>
      </c>
      <c r="G82" s="256">
        <v>430</v>
      </c>
    </row>
    <row r="83" spans="1:7">
      <c r="A83" s="251">
        <v>79</v>
      </c>
      <c r="B83" s="259" t="s">
        <v>605</v>
      </c>
      <c r="C83" s="251" t="s">
        <v>519</v>
      </c>
      <c r="D83" s="255">
        <v>81986</v>
      </c>
      <c r="E83" s="260" t="s">
        <v>603</v>
      </c>
      <c r="F83" s="259" t="s">
        <v>631</v>
      </c>
      <c r="G83" s="256">
        <v>410</v>
      </c>
    </row>
    <row r="84" spans="1:7">
      <c r="A84" s="251">
        <v>80</v>
      </c>
      <c r="B84" s="259" t="s">
        <v>660</v>
      </c>
      <c r="C84" s="251" t="s">
        <v>519</v>
      </c>
      <c r="D84" s="255">
        <v>81957</v>
      </c>
      <c r="E84" s="260" t="s">
        <v>604</v>
      </c>
      <c r="F84" s="259" t="s">
        <v>560</v>
      </c>
      <c r="G84" s="256">
        <v>410</v>
      </c>
    </row>
    <row r="85" spans="1:7">
      <c r="A85" s="251">
        <v>81</v>
      </c>
      <c r="B85" s="259" t="s">
        <v>661</v>
      </c>
      <c r="C85" s="251" t="s">
        <v>609</v>
      </c>
      <c r="D85" s="255">
        <v>8031264</v>
      </c>
      <c r="E85" s="260" t="s">
        <v>661</v>
      </c>
      <c r="F85" s="259" t="s">
        <v>627</v>
      </c>
      <c r="G85" s="256">
        <v>180</v>
      </c>
    </row>
    <row r="86" spans="1:7">
      <c r="A86" s="251">
        <v>82</v>
      </c>
      <c r="B86" s="259" t="s">
        <v>661</v>
      </c>
      <c r="C86" s="251" t="s">
        <v>609</v>
      </c>
      <c r="D86" s="255">
        <v>8031254</v>
      </c>
      <c r="E86" s="260" t="s">
        <v>661</v>
      </c>
      <c r="F86" s="259" t="s">
        <v>634</v>
      </c>
      <c r="G86" s="256">
        <v>180</v>
      </c>
    </row>
    <row r="87" spans="1:7">
      <c r="A87" s="251">
        <v>83</v>
      </c>
      <c r="B87" s="259" t="s">
        <v>661</v>
      </c>
      <c r="C87" s="251" t="s">
        <v>609</v>
      </c>
      <c r="D87" s="255">
        <v>8031245</v>
      </c>
      <c r="E87" s="260" t="s">
        <v>661</v>
      </c>
      <c r="F87" s="259" t="s">
        <v>663</v>
      </c>
      <c r="G87" s="256">
        <v>180</v>
      </c>
    </row>
    <row r="88" spans="1:7">
      <c r="A88" s="251">
        <v>84</v>
      </c>
      <c r="B88" s="259" t="s">
        <v>661</v>
      </c>
      <c r="C88" s="251" t="s">
        <v>609</v>
      </c>
      <c r="D88" s="255">
        <v>8031244</v>
      </c>
      <c r="E88" s="260" t="s">
        <v>661</v>
      </c>
      <c r="F88" s="259" t="s">
        <v>664</v>
      </c>
      <c r="G88" s="256">
        <v>180</v>
      </c>
    </row>
    <row r="89" spans="1:7">
      <c r="A89" s="251">
        <v>85</v>
      </c>
      <c r="B89" s="259" t="s">
        <v>661</v>
      </c>
      <c r="C89" s="251" t="s">
        <v>609</v>
      </c>
      <c r="D89" s="255">
        <v>8031097</v>
      </c>
      <c r="E89" s="260" t="s">
        <v>660</v>
      </c>
      <c r="F89" s="259" t="s">
        <v>622</v>
      </c>
      <c r="G89" s="256">
        <v>180</v>
      </c>
    </row>
    <row r="90" spans="1:7">
      <c r="A90" s="251">
        <v>86</v>
      </c>
      <c r="B90" s="259" t="s">
        <v>661</v>
      </c>
      <c r="C90" s="251" t="s">
        <v>609</v>
      </c>
      <c r="D90" s="255">
        <v>8031243</v>
      </c>
      <c r="E90" s="260" t="s">
        <v>661</v>
      </c>
      <c r="F90" s="259" t="s">
        <v>665</v>
      </c>
      <c r="G90" s="256">
        <v>180</v>
      </c>
    </row>
    <row r="91" spans="1:7">
      <c r="A91" s="251">
        <v>87</v>
      </c>
      <c r="B91" s="259" t="s">
        <v>661</v>
      </c>
      <c r="C91" s="251" t="s">
        <v>609</v>
      </c>
      <c r="D91" s="255">
        <v>8031247</v>
      </c>
      <c r="E91" s="260" t="s">
        <v>661</v>
      </c>
      <c r="F91" s="259" t="s">
        <v>666</v>
      </c>
      <c r="G91" s="256">
        <v>180</v>
      </c>
    </row>
    <row r="92" spans="1:7">
      <c r="A92" s="251">
        <v>88</v>
      </c>
      <c r="B92" s="259" t="s">
        <v>661</v>
      </c>
      <c r="C92" s="251" t="s">
        <v>609</v>
      </c>
      <c r="D92" s="255">
        <v>8031096</v>
      </c>
      <c r="E92" s="260" t="s">
        <v>660</v>
      </c>
      <c r="F92" s="259" t="s">
        <v>625</v>
      </c>
      <c r="G92" s="256">
        <v>180</v>
      </c>
    </row>
    <row r="93" spans="1:7">
      <c r="A93" s="251">
        <v>89</v>
      </c>
      <c r="B93" s="259" t="s">
        <v>661</v>
      </c>
      <c r="C93" s="251" t="s">
        <v>609</v>
      </c>
      <c r="D93" s="255">
        <v>8031082</v>
      </c>
      <c r="E93" s="260" t="s">
        <v>660</v>
      </c>
      <c r="F93" s="259" t="s">
        <v>611</v>
      </c>
      <c r="G93" s="256">
        <v>180</v>
      </c>
    </row>
    <row r="94" spans="1:7">
      <c r="A94" s="251">
        <v>90</v>
      </c>
      <c r="B94" s="259" t="s">
        <v>662</v>
      </c>
      <c r="C94" s="251" t="s">
        <v>609</v>
      </c>
      <c r="D94" s="255">
        <v>8031256</v>
      </c>
      <c r="E94" s="260" t="s">
        <v>661</v>
      </c>
      <c r="F94" s="259" t="s">
        <v>667</v>
      </c>
      <c r="G94" s="256">
        <v>180</v>
      </c>
    </row>
    <row r="95" spans="1:7">
      <c r="A95" s="251">
        <v>91</v>
      </c>
      <c r="B95" s="259" t="s">
        <v>662</v>
      </c>
      <c r="C95" s="251" t="s">
        <v>609</v>
      </c>
      <c r="D95" s="255">
        <v>8031260</v>
      </c>
      <c r="E95" s="260" t="s">
        <v>661</v>
      </c>
      <c r="F95" s="259" t="s">
        <v>668</v>
      </c>
      <c r="G95" s="256">
        <v>180</v>
      </c>
    </row>
    <row r="96" spans="1:7">
      <c r="A96" s="251">
        <v>92</v>
      </c>
      <c r="B96" s="259" t="s">
        <v>662</v>
      </c>
      <c r="C96" s="251" t="s">
        <v>609</v>
      </c>
      <c r="D96" s="255">
        <v>8031461</v>
      </c>
      <c r="E96" s="260" t="s">
        <v>661</v>
      </c>
      <c r="F96" s="259" t="s">
        <v>669</v>
      </c>
      <c r="G96" s="256">
        <v>180</v>
      </c>
    </row>
    <row r="97" spans="1:7">
      <c r="A97" s="251">
        <v>93</v>
      </c>
      <c r="B97" s="259" t="s">
        <v>662</v>
      </c>
      <c r="C97" s="251" t="s">
        <v>609</v>
      </c>
      <c r="D97" s="255">
        <v>8031393</v>
      </c>
      <c r="E97" s="260" t="s">
        <v>661</v>
      </c>
      <c r="F97" s="259" t="s">
        <v>670</v>
      </c>
      <c r="G97" s="256">
        <v>180</v>
      </c>
    </row>
    <row r="98" spans="1:7">
      <c r="A98" s="251">
        <v>94</v>
      </c>
      <c r="B98" s="259" t="s">
        <v>662</v>
      </c>
      <c r="C98" s="251" t="s">
        <v>609</v>
      </c>
      <c r="D98" s="255">
        <v>8031380</v>
      </c>
      <c r="E98" s="260" t="s">
        <v>661</v>
      </c>
      <c r="F98" s="259" t="s">
        <v>671</v>
      </c>
      <c r="G98" s="256">
        <v>180</v>
      </c>
    </row>
    <row r="99" spans="1:7">
      <c r="A99" s="251">
        <v>95</v>
      </c>
      <c r="B99" s="259" t="s">
        <v>662</v>
      </c>
      <c r="C99" s="251" t="s">
        <v>609</v>
      </c>
      <c r="D99" s="255">
        <v>8031445</v>
      </c>
      <c r="E99" s="260" t="s">
        <v>661</v>
      </c>
      <c r="F99" s="259" t="s">
        <v>672</v>
      </c>
      <c r="G99" s="256">
        <v>180</v>
      </c>
    </row>
    <row r="100" spans="1:7">
      <c r="A100" s="251">
        <v>96</v>
      </c>
      <c r="B100" s="259" t="s">
        <v>662</v>
      </c>
      <c r="C100" s="251" t="s">
        <v>609</v>
      </c>
      <c r="D100" s="255">
        <v>8031420</v>
      </c>
      <c r="E100" s="260" t="s">
        <v>661</v>
      </c>
      <c r="F100" s="259" t="s">
        <v>673</v>
      </c>
      <c r="G100" s="256">
        <v>180</v>
      </c>
    </row>
    <row r="101" spans="1:7">
      <c r="A101" s="251">
        <v>97</v>
      </c>
      <c r="B101" s="259" t="s">
        <v>662</v>
      </c>
      <c r="C101" s="251" t="s">
        <v>609</v>
      </c>
      <c r="D101" s="255">
        <v>8031446</v>
      </c>
      <c r="E101" s="260" t="s">
        <v>661</v>
      </c>
      <c r="F101" s="259" t="s">
        <v>674</v>
      </c>
      <c r="G101" s="256">
        <v>180</v>
      </c>
    </row>
    <row r="102" spans="1:7">
      <c r="A102" s="251">
        <v>98</v>
      </c>
      <c r="B102" s="259" t="s">
        <v>662</v>
      </c>
      <c r="C102" s="251" t="s">
        <v>609</v>
      </c>
      <c r="D102" s="255">
        <v>8031428</v>
      </c>
      <c r="E102" s="260" t="s">
        <v>661</v>
      </c>
      <c r="F102" s="259" t="s">
        <v>636</v>
      </c>
      <c r="G102" s="256">
        <v>180</v>
      </c>
    </row>
    <row r="103" spans="1:7">
      <c r="A103" s="251">
        <v>99</v>
      </c>
      <c r="B103" s="259" t="s">
        <v>662</v>
      </c>
      <c r="C103" s="251" t="s">
        <v>609</v>
      </c>
      <c r="D103" s="255">
        <v>8031401</v>
      </c>
      <c r="E103" s="260" t="s">
        <v>661</v>
      </c>
      <c r="F103" s="259" t="s">
        <v>675</v>
      </c>
      <c r="G103" s="256">
        <v>180</v>
      </c>
    </row>
    <row r="104" spans="1:7">
      <c r="A104" s="251">
        <v>100</v>
      </c>
      <c r="B104" s="259" t="s">
        <v>662</v>
      </c>
      <c r="C104" s="251" t="s">
        <v>609</v>
      </c>
      <c r="D104" s="255">
        <v>8031444</v>
      </c>
      <c r="E104" s="260" t="s">
        <v>661</v>
      </c>
      <c r="F104" s="259" t="s">
        <v>676</v>
      </c>
      <c r="G104" s="256">
        <v>180</v>
      </c>
    </row>
    <row r="105" spans="1:7">
      <c r="A105" s="251">
        <v>101</v>
      </c>
      <c r="B105" s="259" t="s">
        <v>662</v>
      </c>
      <c r="C105" s="251" t="s">
        <v>609</v>
      </c>
      <c r="D105" s="255">
        <v>8031439</v>
      </c>
      <c r="E105" s="260" t="s">
        <v>661</v>
      </c>
      <c r="F105" s="259" t="s">
        <v>677</v>
      </c>
      <c r="G105" s="256">
        <v>180</v>
      </c>
    </row>
    <row r="106" spans="1:7">
      <c r="A106" s="251">
        <v>102</v>
      </c>
      <c r="B106" s="259" t="s">
        <v>662</v>
      </c>
      <c r="C106" s="251" t="s">
        <v>609</v>
      </c>
      <c r="D106" s="255">
        <v>8031405</v>
      </c>
      <c r="E106" s="260" t="s">
        <v>661</v>
      </c>
      <c r="F106" s="259" t="s">
        <v>678</v>
      </c>
      <c r="G106" s="256">
        <v>180</v>
      </c>
    </row>
    <row r="107" spans="1:7">
      <c r="A107" s="251">
        <v>103</v>
      </c>
      <c r="B107" s="259" t="s">
        <v>662</v>
      </c>
      <c r="C107" s="251" t="s">
        <v>609</v>
      </c>
      <c r="D107" s="255">
        <v>8031443</v>
      </c>
      <c r="E107" s="260" t="s">
        <v>661</v>
      </c>
      <c r="F107" s="259" t="s">
        <v>679</v>
      </c>
      <c r="G107" s="256">
        <v>180</v>
      </c>
    </row>
    <row r="108" spans="1:7">
      <c r="A108" s="251">
        <v>104</v>
      </c>
      <c r="B108" s="259" t="s">
        <v>662</v>
      </c>
      <c r="C108" s="251" t="s">
        <v>609</v>
      </c>
      <c r="D108" s="255">
        <v>8031429</v>
      </c>
      <c r="E108" s="260" t="s">
        <v>661</v>
      </c>
      <c r="F108" s="259" t="s">
        <v>680</v>
      </c>
      <c r="G108" s="256">
        <v>180</v>
      </c>
    </row>
    <row r="109" spans="1:7">
      <c r="A109" s="251">
        <v>105</v>
      </c>
      <c r="B109" s="259" t="s">
        <v>662</v>
      </c>
      <c r="C109" s="251" t="s">
        <v>609</v>
      </c>
      <c r="D109" s="255">
        <v>8031454</v>
      </c>
      <c r="E109" s="260" t="s">
        <v>661</v>
      </c>
      <c r="F109" s="259" t="s">
        <v>635</v>
      </c>
      <c r="G109" s="256">
        <v>180</v>
      </c>
    </row>
    <row r="110" spans="1:7">
      <c r="A110" s="251">
        <v>106</v>
      </c>
      <c r="B110" s="259" t="s">
        <v>662</v>
      </c>
      <c r="C110" s="251" t="s">
        <v>609</v>
      </c>
      <c r="D110" s="255">
        <v>8031378</v>
      </c>
      <c r="E110" s="260" t="s">
        <v>661</v>
      </c>
      <c r="F110" s="259" t="s">
        <v>681</v>
      </c>
      <c r="G110" s="256">
        <v>180</v>
      </c>
    </row>
    <row r="111" spans="1:7">
      <c r="A111" s="251">
        <v>120</v>
      </c>
      <c r="B111" s="259" t="s">
        <v>711</v>
      </c>
      <c r="C111" s="251" t="s">
        <v>609</v>
      </c>
      <c r="D111" s="255">
        <v>8035142</v>
      </c>
      <c r="E111" s="260" t="s">
        <v>707</v>
      </c>
      <c r="F111" s="259" t="s">
        <v>664</v>
      </c>
      <c r="G111" s="256">
        <v>180</v>
      </c>
    </row>
    <row r="112" spans="1:7">
      <c r="A112" s="251">
        <v>121</v>
      </c>
      <c r="B112" s="259" t="s">
        <v>711</v>
      </c>
      <c r="C112" s="251" t="s">
        <v>609</v>
      </c>
      <c r="D112" s="255">
        <v>8035161</v>
      </c>
      <c r="E112" s="260" t="s">
        <v>711</v>
      </c>
      <c r="F112" s="259" t="s">
        <v>713</v>
      </c>
      <c r="G112" s="256">
        <v>180</v>
      </c>
    </row>
    <row r="113" spans="1:7">
      <c r="A113" s="251">
        <v>122</v>
      </c>
      <c r="B113" s="259" t="s">
        <v>711</v>
      </c>
      <c r="C113" s="251" t="s">
        <v>609</v>
      </c>
      <c r="D113" s="255">
        <v>8035136</v>
      </c>
      <c r="E113" s="260" t="s">
        <v>707</v>
      </c>
      <c r="F113" s="259" t="s">
        <v>648</v>
      </c>
      <c r="G113" s="256">
        <v>180</v>
      </c>
    </row>
    <row r="114" spans="1:7">
      <c r="A114" s="251">
        <v>123</v>
      </c>
      <c r="B114" s="259" t="s">
        <v>711</v>
      </c>
      <c r="C114" s="251" t="s">
        <v>609</v>
      </c>
      <c r="D114" s="255">
        <v>8035145</v>
      </c>
      <c r="E114" s="260" t="s">
        <v>707</v>
      </c>
      <c r="F114" s="259" t="s">
        <v>714</v>
      </c>
      <c r="G114" s="256">
        <v>180</v>
      </c>
    </row>
    <row r="115" spans="1:7">
      <c r="A115" s="251">
        <v>124</v>
      </c>
      <c r="B115" s="259" t="s">
        <v>711</v>
      </c>
      <c r="C115" s="251" t="s">
        <v>609</v>
      </c>
      <c r="D115" s="255">
        <v>8034343</v>
      </c>
      <c r="E115" s="260" t="s">
        <v>706</v>
      </c>
      <c r="F115" s="259" t="s">
        <v>715</v>
      </c>
      <c r="G115" s="256">
        <v>180</v>
      </c>
    </row>
    <row r="116" spans="1:7">
      <c r="A116" s="251">
        <v>125</v>
      </c>
      <c r="B116" s="259" t="s">
        <v>711</v>
      </c>
      <c r="C116" s="251" t="s">
        <v>609</v>
      </c>
      <c r="D116" s="255">
        <v>8035148</v>
      </c>
      <c r="E116" s="260" t="s">
        <v>707</v>
      </c>
      <c r="F116" s="259" t="s">
        <v>716</v>
      </c>
      <c r="G116" s="256">
        <v>180</v>
      </c>
    </row>
    <row r="117" spans="1:7">
      <c r="A117" s="251">
        <v>126</v>
      </c>
      <c r="B117" s="259" t="s">
        <v>711</v>
      </c>
      <c r="C117" s="251" t="s">
        <v>609</v>
      </c>
      <c r="D117" s="255">
        <v>8035178</v>
      </c>
      <c r="E117" s="260" t="s">
        <v>711</v>
      </c>
      <c r="F117" s="259" t="s">
        <v>717</v>
      </c>
      <c r="G117" s="256">
        <v>180</v>
      </c>
    </row>
    <row r="118" spans="1:7">
      <c r="A118" s="251">
        <v>127</v>
      </c>
      <c r="B118" s="259" t="s">
        <v>711</v>
      </c>
      <c r="C118" s="251" t="s">
        <v>609</v>
      </c>
      <c r="D118" s="255">
        <v>8035164</v>
      </c>
      <c r="E118" s="260" t="s">
        <v>711</v>
      </c>
      <c r="F118" s="259" t="s">
        <v>718</v>
      </c>
      <c r="G118" s="256">
        <v>180</v>
      </c>
    </row>
    <row r="119" spans="1:7">
      <c r="A119" s="251">
        <v>128</v>
      </c>
      <c r="B119" s="259" t="s">
        <v>711</v>
      </c>
      <c r="C119" s="251" t="s">
        <v>609</v>
      </c>
      <c r="D119" s="255">
        <v>8034740</v>
      </c>
      <c r="E119" s="260" t="s">
        <v>708</v>
      </c>
      <c r="F119" s="259" t="s">
        <v>635</v>
      </c>
      <c r="G119" s="256">
        <v>180</v>
      </c>
    </row>
    <row r="120" spans="1:7">
      <c r="A120" s="251">
        <v>129</v>
      </c>
      <c r="B120" s="259" t="s">
        <v>711</v>
      </c>
      <c r="C120" s="251" t="s">
        <v>609</v>
      </c>
      <c r="D120" s="255">
        <v>8034755</v>
      </c>
      <c r="E120" s="260" t="s">
        <v>707</v>
      </c>
      <c r="F120" s="259" t="s">
        <v>669</v>
      </c>
      <c r="G120" s="256">
        <v>180</v>
      </c>
    </row>
    <row r="121" spans="1:7">
      <c r="A121" s="251">
        <v>130</v>
      </c>
      <c r="B121" s="259" t="s">
        <v>711</v>
      </c>
      <c r="C121" s="251" t="s">
        <v>609</v>
      </c>
      <c r="D121" s="255">
        <v>8035149</v>
      </c>
      <c r="E121" s="260" t="s">
        <v>707</v>
      </c>
      <c r="F121" s="259" t="s">
        <v>719</v>
      </c>
      <c r="G121" s="256">
        <v>180</v>
      </c>
    </row>
    <row r="122" spans="1:7">
      <c r="A122" s="251">
        <v>131</v>
      </c>
      <c r="B122" s="259" t="s">
        <v>711</v>
      </c>
      <c r="C122" s="251" t="s">
        <v>609</v>
      </c>
      <c r="D122" s="255">
        <v>8035162</v>
      </c>
      <c r="E122" s="260" t="s">
        <v>711</v>
      </c>
      <c r="F122" s="259" t="s">
        <v>724</v>
      </c>
      <c r="G122" s="256">
        <v>180</v>
      </c>
    </row>
    <row r="123" spans="1:7">
      <c r="A123" s="251">
        <v>132</v>
      </c>
      <c r="B123" s="259" t="s">
        <v>720</v>
      </c>
      <c r="C123" s="251" t="s">
        <v>609</v>
      </c>
      <c r="D123" s="255">
        <v>8035180</v>
      </c>
      <c r="E123" s="260" t="s">
        <v>711</v>
      </c>
      <c r="F123" s="259" t="s">
        <v>671</v>
      </c>
      <c r="G123" s="256">
        <v>180</v>
      </c>
    </row>
    <row r="124" spans="1:7">
      <c r="A124" s="251">
        <v>133</v>
      </c>
      <c r="B124" s="259" t="s">
        <v>720</v>
      </c>
      <c r="C124" s="251" t="s">
        <v>609</v>
      </c>
      <c r="D124" s="255">
        <v>8035109</v>
      </c>
      <c r="E124" s="260" t="s">
        <v>707</v>
      </c>
      <c r="F124" s="259" t="s">
        <v>725</v>
      </c>
      <c r="G124" s="256">
        <v>180</v>
      </c>
    </row>
    <row r="125" spans="1:7">
      <c r="A125" s="251">
        <v>134</v>
      </c>
      <c r="B125" s="259" t="s">
        <v>722</v>
      </c>
      <c r="C125" s="251" t="s">
        <v>609</v>
      </c>
      <c r="D125" s="255">
        <v>8035756</v>
      </c>
      <c r="E125" s="260" t="s">
        <v>720</v>
      </c>
      <c r="F125" s="259" t="s">
        <v>710</v>
      </c>
      <c r="G125" s="256">
        <v>180</v>
      </c>
    </row>
    <row r="126" spans="1:7">
      <c r="A126" s="251">
        <v>135</v>
      </c>
      <c r="B126" s="259" t="s">
        <v>722</v>
      </c>
      <c r="C126" s="251" t="s">
        <v>609</v>
      </c>
      <c r="D126" s="255">
        <v>8035725</v>
      </c>
      <c r="E126" s="260" t="s">
        <v>720</v>
      </c>
      <c r="F126" s="259" t="s">
        <v>715</v>
      </c>
      <c r="G126" s="256">
        <v>180</v>
      </c>
    </row>
    <row r="127" spans="1:7">
      <c r="A127" s="251">
        <v>136</v>
      </c>
      <c r="B127" s="259" t="s">
        <v>722</v>
      </c>
      <c r="C127" s="251" t="s">
        <v>609</v>
      </c>
      <c r="D127" s="255">
        <v>8035750</v>
      </c>
      <c r="E127" s="260" t="s">
        <v>720</v>
      </c>
      <c r="F127" s="259" t="s">
        <v>638</v>
      </c>
      <c r="G127" s="256">
        <v>180</v>
      </c>
    </row>
    <row r="128" spans="1:7">
      <c r="A128" s="251">
        <v>137</v>
      </c>
      <c r="B128" s="259" t="s">
        <v>722</v>
      </c>
      <c r="C128" s="251" t="s">
        <v>609</v>
      </c>
      <c r="D128" s="255">
        <v>8035752</v>
      </c>
      <c r="E128" s="260" t="s">
        <v>720</v>
      </c>
      <c r="F128" s="259" t="s">
        <v>726</v>
      </c>
      <c r="G128" s="256">
        <v>180</v>
      </c>
    </row>
    <row r="129" spans="1:7">
      <c r="A129" s="251">
        <v>138</v>
      </c>
      <c r="B129" s="259" t="s">
        <v>722</v>
      </c>
      <c r="C129" s="251" t="s">
        <v>609</v>
      </c>
      <c r="D129" s="255">
        <v>8035735</v>
      </c>
      <c r="E129" s="260" t="s">
        <v>720</v>
      </c>
      <c r="F129" s="259" t="s">
        <v>727</v>
      </c>
      <c r="G129" s="256">
        <v>180</v>
      </c>
    </row>
    <row r="130" spans="1:7">
      <c r="A130" s="251">
        <v>139</v>
      </c>
      <c r="B130" s="259" t="s">
        <v>722</v>
      </c>
      <c r="C130" s="251" t="s">
        <v>609</v>
      </c>
      <c r="D130" s="255">
        <v>8035741</v>
      </c>
      <c r="E130" s="260" t="s">
        <v>720</v>
      </c>
      <c r="F130" s="259" t="s">
        <v>728</v>
      </c>
      <c r="G130" s="256">
        <v>180</v>
      </c>
    </row>
    <row r="131" spans="1:7">
      <c r="A131" s="251">
        <v>140</v>
      </c>
      <c r="B131" s="259" t="s">
        <v>722</v>
      </c>
      <c r="C131" s="251" t="s">
        <v>609</v>
      </c>
      <c r="D131" s="255">
        <v>8035748</v>
      </c>
      <c r="E131" s="260" t="s">
        <v>720</v>
      </c>
      <c r="F131" s="259" t="s">
        <v>665</v>
      </c>
      <c r="G131" s="256">
        <v>180</v>
      </c>
    </row>
    <row r="132" spans="1:7">
      <c r="A132" s="251">
        <v>141</v>
      </c>
      <c r="B132" s="259" t="s">
        <v>722</v>
      </c>
      <c r="C132" s="251" t="s">
        <v>609</v>
      </c>
      <c r="D132" s="255">
        <v>8035774</v>
      </c>
      <c r="E132" s="260" t="s">
        <v>720</v>
      </c>
      <c r="F132" s="259" t="s">
        <v>729</v>
      </c>
      <c r="G132" s="256">
        <v>180</v>
      </c>
    </row>
    <row r="133" spans="1:7">
      <c r="A133" s="251">
        <v>142</v>
      </c>
      <c r="B133" s="259" t="s">
        <v>723</v>
      </c>
      <c r="C133" s="251" t="s">
        <v>609</v>
      </c>
      <c r="D133" s="255">
        <v>8038612</v>
      </c>
      <c r="E133" s="260" t="s">
        <v>721</v>
      </c>
      <c r="F133" s="259" t="s">
        <v>730</v>
      </c>
      <c r="G133" s="256">
        <v>180</v>
      </c>
    </row>
    <row r="134" spans="1:7">
      <c r="A134" s="251">
        <v>143</v>
      </c>
      <c r="B134" s="259" t="s">
        <v>723</v>
      </c>
      <c r="C134" s="251" t="s">
        <v>609</v>
      </c>
      <c r="D134" s="255">
        <v>8038629</v>
      </c>
      <c r="E134" s="260" t="s">
        <v>721</v>
      </c>
      <c r="F134" s="259" t="s">
        <v>731</v>
      </c>
      <c r="G134" s="256">
        <v>180</v>
      </c>
    </row>
    <row r="135" spans="1:7">
      <c r="A135" s="251">
        <v>144</v>
      </c>
      <c r="B135" s="259" t="s">
        <v>723</v>
      </c>
      <c r="C135" s="251" t="s">
        <v>609</v>
      </c>
      <c r="D135" s="255">
        <v>8038661</v>
      </c>
      <c r="E135" s="260" t="s">
        <v>721</v>
      </c>
      <c r="F135" s="259" t="s">
        <v>626</v>
      </c>
      <c r="G135" s="256">
        <v>180</v>
      </c>
    </row>
    <row r="136" spans="1:7">
      <c r="A136" s="251">
        <v>145</v>
      </c>
      <c r="B136" s="259" t="s">
        <v>723</v>
      </c>
      <c r="C136" s="251" t="s">
        <v>609</v>
      </c>
      <c r="D136" s="255">
        <v>8038646</v>
      </c>
      <c r="E136" s="260" t="s">
        <v>721</v>
      </c>
      <c r="F136" s="259" t="s">
        <v>648</v>
      </c>
      <c r="G136" s="256">
        <v>180</v>
      </c>
    </row>
    <row r="137" spans="1:7">
      <c r="A137" s="251">
        <v>146</v>
      </c>
      <c r="B137" s="259" t="s">
        <v>723</v>
      </c>
      <c r="C137" s="251" t="s">
        <v>609</v>
      </c>
      <c r="D137" s="255">
        <v>8038651</v>
      </c>
      <c r="E137" s="260" t="s">
        <v>721</v>
      </c>
      <c r="F137" s="259" t="s">
        <v>732</v>
      </c>
      <c r="G137" s="256">
        <v>180</v>
      </c>
    </row>
    <row r="138" spans="1:7">
      <c r="A138" s="251">
        <v>147</v>
      </c>
      <c r="B138" s="259" t="s">
        <v>723</v>
      </c>
      <c r="C138" s="251" t="s">
        <v>609</v>
      </c>
      <c r="D138" s="255">
        <v>8038654</v>
      </c>
      <c r="E138" s="260" t="s">
        <v>721</v>
      </c>
      <c r="F138" s="259" t="s">
        <v>729</v>
      </c>
      <c r="G138" s="256">
        <v>180</v>
      </c>
    </row>
    <row r="139" spans="1:7">
      <c r="A139" s="251">
        <v>148</v>
      </c>
      <c r="B139" s="259" t="s">
        <v>723</v>
      </c>
      <c r="C139" s="251" t="s">
        <v>609</v>
      </c>
      <c r="D139" s="255">
        <v>8038649</v>
      </c>
      <c r="E139" s="260" t="s">
        <v>721</v>
      </c>
      <c r="F139" s="259" t="s">
        <v>712</v>
      </c>
      <c r="G139" s="256">
        <v>180</v>
      </c>
    </row>
    <row r="140" spans="1:7">
      <c r="A140" s="251">
        <v>149</v>
      </c>
      <c r="B140" s="259" t="s">
        <v>723</v>
      </c>
      <c r="C140" s="251" t="s">
        <v>609</v>
      </c>
      <c r="D140" s="255">
        <v>8038644</v>
      </c>
      <c r="E140" s="260" t="s">
        <v>721</v>
      </c>
      <c r="F140" s="259" t="s">
        <v>735</v>
      </c>
      <c r="G140" s="256">
        <v>180</v>
      </c>
    </row>
    <row r="141" spans="1:7">
      <c r="A141" s="251">
        <v>150</v>
      </c>
      <c r="B141" s="259" t="s">
        <v>723</v>
      </c>
      <c r="C141" s="251" t="s">
        <v>609</v>
      </c>
      <c r="D141" s="255">
        <v>8038639</v>
      </c>
      <c r="E141" s="260" t="s">
        <v>721</v>
      </c>
      <c r="F141" s="259" t="s">
        <v>736</v>
      </c>
      <c r="G141" s="256">
        <v>180</v>
      </c>
    </row>
    <row r="142" spans="1:7">
      <c r="A142" s="251">
        <v>151</v>
      </c>
      <c r="B142" s="259" t="s">
        <v>723</v>
      </c>
      <c r="C142" s="251" t="s">
        <v>609</v>
      </c>
      <c r="D142" s="255">
        <v>8038636</v>
      </c>
      <c r="E142" s="260" t="s">
        <v>721</v>
      </c>
      <c r="F142" s="259" t="s">
        <v>621</v>
      </c>
      <c r="G142" s="256">
        <v>180</v>
      </c>
    </row>
    <row r="143" spans="1:7">
      <c r="A143" s="251">
        <v>152</v>
      </c>
      <c r="B143" s="259" t="s">
        <v>723</v>
      </c>
      <c r="C143" s="251" t="s">
        <v>609</v>
      </c>
      <c r="D143" s="255">
        <v>8038635</v>
      </c>
      <c r="E143" s="260" t="s">
        <v>721</v>
      </c>
      <c r="F143" s="259" t="s">
        <v>737</v>
      </c>
      <c r="G143" s="256">
        <v>180</v>
      </c>
    </row>
    <row r="144" spans="1:7">
      <c r="A144" s="251">
        <v>153</v>
      </c>
      <c r="B144" s="259" t="s">
        <v>723</v>
      </c>
      <c r="C144" s="251" t="s">
        <v>609</v>
      </c>
      <c r="D144" s="255">
        <v>8038622</v>
      </c>
      <c r="E144" s="260" t="s">
        <v>721</v>
      </c>
      <c r="F144" s="259" t="s">
        <v>625</v>
      </c>
      <c r="G144" s="256">
        <v>180</v>
      </c>
    </row>
    <row r="145" spans="1:7">
      <c r="A145" s="251">
        <v>154</v>
      </c>
      <c r="B145" s="259" t="s">
        <v>723</v>
      </c>
      <c r="C145" s="251" t="s">
        <v>609</v>
      </c>
      <c r="D145" s="255">
        <v>8038608</v>
      </c>
      <c r="E145" s="260" t="s">
        <v>721</v>
      </c>
      <c r="F145" s="259" t="s">
        <v>641</v>
      </c>
      <c r="G145" s="256">
        <v>180</v>
      </c>
    </row>
    <row r="146" spans="1:7">
      <c r="A146" s="251">
        <v>155</v>
      </c>
      <c r="B146" s="259" t="s">
        <v>723</v>
      </c>
      <c r="C146" s="251" t="s">
        <v>609</v>
      </c>
      <c r="D146" s="255">
        <v>8038607</v>
      </c>
      <c r="E146" s="260" t="s">
        <v>721</v>
      </c>
      <c r="F146" s="259" t="s">
        <v>615</v>
      </c>
      <c r="G146" s="256">
        <v>180</v>
      </c>
    </row>
    <row r="147" spans="1:7">
      <c r="A147" s="251">
        <v>156</v>
      </c>
      <c r="B147" s="259" t="s">
        <v>733</v>
      </c>
      <c r="C147" s="251" t="s">
        <v>609</v>
      </c>
      <c r="D147" s="255">
        <v>8038638</v>
      </c>
      <c r="E147" s="260" t="s">
        <v>721</v>
      </c>
      <c r="F147" s="259" t="s">
        <v>738</v>
      </c>
      <c r="G147" s="256">
        <v>180</v>
      </c>
    </row>
    <row r="148" spans="1:7">
      <c r="A148" s="251">
        <v>157</v>
      </c>
      <c r="B148" s="259" t="s">
        <v>734</v>
      </c>
      <c r="C148" s="251" t="s">
        <v>609</v>
      </c>
      <c r="D148" s="255">
        <v>8040377</v>
      </c>
      <c r="E148" s="260" t="s">
        <v>734</v>
      </c>
      <c r="F148" s="259" t="s">
        <v>715</v>
      </c>
      <c r="G148" s="256">
        <v>180</v>
      </c>
    </row>
    <row r="149" spans="1:7">
      <c r="A149" s="251">
        <v>158</v>
      </c>
      <c r="B149" s="259" t="s">
        <v>734</v>
      </c>
      <c r="C149" s="251" t="s">
        <v>609</v>
      </c>
      <c r="D149" s="255">
        <v>8040373</v>
      </c>
      <c r="E149" s="260" t="s">
        <v>734</v>
      </c>
      <c r="F149" s="259" t="s">
        <v>735</v>
      </c>
      <c r="G149" s="256">
        <v>180</v>
      </c>
    </row>
    <row r="150" spans="1:7">
      <c r="A150" s="251">
        <v>159</v>
      </c>
      <c r="B150" s="259" t="s">
        <v>734</v>
      </c>
      <c r="C150" s="251" t="s">
        <v>609</v>
      </c>
      <c r="D150" s="255">
        <v>8040387</v>
      </c>
      <c r="E150" s="260" t="s">
        <v>734</v>
      </c>
      <c r="F150" s="259" t="s">
        <v>627</v>
      </c>
      <c r="G150" s="256">
        <v>180</v>
      </c>
    </row>
    <row r="151" spans="1:7">
      <c r="A151" s="251">
        <v>160</v>
      </c>
      <c r="B151" s="259" t="s">
        <v>734</v>
      </c>
      <c r="C151" s="251" t="s">
        <v>609</v>
      </c>
      <c r="D151" s="255">
        <v>8040388</v>
      </c>
      <c r="E151" s="260" t="s">
        <v>734</v>
      </c>
      <c r="F151" s="259" t="s">
        <v>636</v>
      </c>
      <c r="G151" s="256">
        <v>180</v>
      </c>
    </row>
    <row r="152" spans="1:7">
      <c r="A152" s="251">
        <v>161</v>
      </c>
      <c r="B152" s="259" t="s">
        <v>734</v>
      </c>
      <c r="C152" s="251" t="s">
        <v>609</v>
      </c>
      <c r="D152" s="255">
        <v>8040389</v>
      </c>
      <c r="E152" s="260" t="s">
        <v>734</v>
      </c>
      <c r="F152" s="259" t="s">
        <v>731</v>
      </c>
      <c r="G152" s="256">
        <v>180</v>
      </c>
    </row>
    <row r="153" spans="1:7">
      <c r="A153" s="251">
        <v>162</v>
      </c>
      <c r="B153" s="259" t="s">
        <v>734</v>
      </c>
      <c r="C153" s="251" t="s">
        <v>609</v>
      </c>
      <c r="D153" s="255">
        <v>8040390</v>
      </c>
      <c r="E153" s="260" t="s">
        <v>734</v>
      </c>
      <c r="F153" s="259" t="s">
        <v>614</v>
      </c>
      <c r="G153" s="256">
        <v>180</v>
      </c>
    </row>
    <row r="154" spans="1:7">
      <c r="A154" s="251">
        <v>163</v>
      </c>
      <c r="B154" s="259" t="s">
        <v>734</v>
      </c>
      <c r="C154" s="251" t="s">
        <v>609</v>
      </c>
      <c r="D154" s="255">
        <v>8040391</v>
      </c>
      <c r="E154" s="260" t="s">
        <v>734</v>
      </c>
      <c r="F154" s="259" t="s">
        <v>618</v>
      </c>
      <c r="G154" s="256">
        <v>180</v>
      </c>
    </row>
    <row r="155" spans="1:7" ht="14.25" customHeight="1">
      <c r="A155" s="251">
        <v>164</v>
      </c>
      <c r="B155" s="259" t="s">
        <v>734</v>
      </c>
      <c r="C155" s="251" t="s">
        <v>609</v>
      </c>
      <c r="D155" s="255">
        <v>8040376</v>
      </c>
      <c r="E155" s="260" t="s">
        <v>734</v>
      </c>
      <c r="F155" s="259" t="s">
        <v>665</v>
      </c>
      <c r="G155" s="256">
        <v>180</v>
      </c>
    </row>
    <row r="156" spans="1:7" ht="14.25" customHeight="1">
      <c r="A156" s="251">
        <v>165</v>
      </c>
      <c r="B156" s="259" t="s">
        <v>734</v>
      </c>
      <c r="C156" s="251" t="s">
        <v>609</v>
      </c>
      <c r="D156" s="255">
        <v>8040396</v>
      </c>
      <c r="E156" s="260" t="s">
        <v>734</v>
      </c>
      <c r="F156" s="259" t="s">
        <v>729</v>
      </c>
      <c r="G156" s="256">
        <v>180</v>
      </c>
    </row>
    <row r="157" spans="1:7" ht="14.25" customHeight="1">
      <c r="A157" s="251">
        <v>166</v>
      </c>
      <c r="B157" s="259" t="s">
        <v>734</v>
      </c>
      <c r="C157" s="251" t="s">
        <v>609</v>
      </c>
      <c r="D157" s="255">
        <v>8040400</v>
      </c>
      <c r="E157" s="260" t="s">
        <v>734</v>
      </c>
      <c r="F157" s="259" t="s">
        <v>626</v>
      </c>
      <c r="G157" s="256">
        <v>180</v>
      </c>
    </row>
    <row r="158" spans="1:7" ht="14.25" customHeight="1">
      <c r="A158" s="251">
        <v>167</v>
      </c>
      <c r="B158" s="259" t="s">
        <v>734</v>
      </c>
      <c r="C158" s="251" t="s">
        <v>609</v>
      </c>
      <c r="D158" s="255">
        <v>8040406</v>
      </c>
      <c r="E158" s="260" t="s">
        <v>734</v>
      </c>
      <c r="F158" s="259" t="s">
        <v>611</v>
      </c>
      <c r="G158" s="256">
        <v>180</v>
      </c>
    </row>
    <row r="159" spans="1:7" ht="14.25" customHeight="1">
      <c r="A159" s="251">
        <v>168</v>
      </c>
      <c r="B159" s="259" t="s">
        <v>734</v>
      </c>
      <c r="C159" s="251" t="s">
        <v>741</v>
      </c>
      <c r="D159" s="255">
        <v>82276</v>
      </c>
      <c r="E159" s="260" t="s">
        <v>734</v>
      </c>
      <c r="F159" s="259" t="s">
        <v>739</v>
      </c>
      <c r="G159" s="256">
        <v>750</v>
      </c>
    </row>
    <row r="160" spans="1:7" ht="14.25" customHeight="1">
      <c r="A160" s="251">
        <v>169</v>
      </c>
      <c r="B160" s="259" t="s">
        <v>734</v>
      </c>
      <c r="C160" s="251" t="s">
        <v>741</v>
      </c>
      <c r="D160" s="255">
        <v>82257</v>
      </c>
      <c r="E160" s="260" t="s">
        <v>734</v>
      </c>
      <c r="F160" s="259" t="s">
        <v>544</v>
      </c>
      <c r="G160" s="256">
        <v>700</v>
      </c>
    </row>
    <row r="161" spans="1:11" ht="14.25" customHeight="1">
      <c r="A161" s="251">
        <v>170</v>
      </c>
      <c r="B161" s="259" t="s">
        <v>734</v>
      </c>
      <c r="C161" s="251" t="s">
        <v>741</v>
      </c>
      <c r="D161" s="255">
        <v>82258</v>
      </c>
      <c r="E161" s="260" t="s">
        <v>734</v>
      </c>
      <c r="F161" s="259" t="s">
        <v>740</v>
      </c>
      <c r="G161" s="256">
        <v>750</v>
      </c>
    </row>
    <row r="162" spans="1:11" ht="14.25" customHeight="1">
      <c r="A162" s="251">
        <v>171</v>
      </c>
      <c r="B162" s="259" t="s">
        <v>744</v>
      </c>
      <c r="C162" s="251" t="s">
        <v>609</v>
      </c>
      <c r="D162" s="255">
        <v>8040657</v>
      </c>
      <c r="E162" s="260" t="s">
        <v>744</v>
      </c>
      <c r="F162" s="259" t="s">
        <v>641</v>
      </c>
      <c r="G162" s="256">
        <v>180</v>
      </c>
    </row>
    <row r="163" spans="1:11" ht="14.25" customHeight="1">
      <c r="A163" s="251">
        <v>172</v>
      </c>
      <c r="B163" s="259" t="s">
        <v>744</v>
      </c>
      <c r="C163" s="251" t="s">
        <v>609</v>
      </c>
      <c r="D163" s="255">
        <v>8040669</v>
      </c>
      <c r="E163" s="260" t="s">
        <v>744</v>
      </c>
      <c r="F163" s="259" t="s">
        <v>742</v>
      </c>
      <c r="G163" s="256">
        <v>180</v>
      </c>
    </row>
    <row r="164" spans="1:11" ht="14.25" customHeight="1">
      <c r="A164" s="251">
        <v>173</v>
      </c>
      <c r="B164" s="259" t="s">
        <v>744</v>
      </c>
      <c r="C164" s="251" t="s">
        <v>609</v>
      </c>
      <c r="D164" s="255">
        <v>8040676</v>
      </c>
      <c r="E164" s="260" t="s">
        <v>744</v>
      </c>
      <c r="F164" s="259" t="s">
        <v>655</v>
      </c>
      <c r="G164" s="256">
        <v>180</v>
      </c>
    </row>
    <row r="165" spans="1:11" ht="14.25" customHeight="1">
      <c r="A165" s="251">
        <v>174</v>
      </c>
      <c r="B165" s="259" t="s">
        <v>744</v>
      </c>
      <c r="C165" s="251" t="s">
        <v>609</v>
      </c>
      <c r="D165" s="255">
        <v>8040667</v>
      </c>
      <c r="E165" s="260" t="s">
        <v>744</v>
      </c>
      <c r="F165" s="259" t="s">
        <v>713</v>
      </c>
      <c r="G165" s="256">
        <v>180</v>
      </c>
    </row>
    <row r="166" spans="1:11" ht="14.25" customHeight="1">
      <c r="A166" s="251">
        <v>175</v>
      </c>
      <c r="B166" s="259" t="s">
        <v>744</v>
      </c>
      <c r="C166" s="251" t="s">
        <v>609</v>
      </c>
      <c r="D166" s="255">
        <v>8040673</v>
      </c>
      <c r="E166" s="260" t="s">
        <v>744</v>
      </c>
      <c r="F166" s="259" t="s">
        <v>743</v>
      </c>
      <c r="G166" s="256">
        <v>180</v>
      </c>
    </row>
    <row r="167" spans="1:11" ht="14.25" customHeight="1">
      <c r="A167" s="251">
        <v>176</v>
      </c>
      <c r="B167" s="259" t="s">
        <v>744</v>
      </c>
      <c r="C167" s="251" t="s">
        <v>741</v>
      </c>
      <c r="D167" s="255">
        <v>82280</v>
      </c>
      <c r="E167" s="260" t="s">
        <v>734</v>
      </c>
      <c r="F167" s="259" t="s">
        <v>745</v>
      </c>
      <c r="G167" s="256">
        <v>900</v>
      </c>
    </row>
    <row r="168" spans="1:11" ht="14.25" customHeight="1">
      <c r="A168" s="251">
        <v>177</v>
      </c>
      <c r="B168" s="259" t="s">
        <v>744</v>
      </c>
      <c r="C168" s="251" t="s">
        <v>741</v>
      </c>
      <c r="D168" s="255">
        <v>82304</v>
      </c>
      <c r="E168" s="260" t="s">
        <v>734</v>
      </c>
      <c r="F168" s="259" t="s">
        <v>746</v>
      </c>
      <c r="G168" s="256">
        <v>750</v>
      </c>
    </row>
    <row r="169" spans="1:11" ht="14.25" customHeight="1">
      <c r="A169" s="251">
        <v>178</v>
      </c>
      <c r="B169" s="259" t="s">
        <v>744</v>
      </c>
      <c r="C169" s="251" t="s">
        <v>741</v>
      </c>
      <c r="D169" s="255">
        <v>82279</v>
      </c>
      <c r="E169" s="260" t="s">
        <v>734</v>
      </c>
      <c r="F169" s="259" t="s">
        <v>747</v>
      </c>
      <c r="G169" s="256">
        <v>1300</v>
      </c>
    </row>
    <row r="170" spans="1:11" ht="14.25" customHeight="1">
      <c r="A170" s="251">
        <v>179</v>
      </c>
      <c r="B170" s="259" t="s">
        <v>758</v>
      </c>
      <c r="C170" s="251" t="s">
        <v>609</v>
      </c>
      <c r="D170" s="255">
        <v>8040865</v>
      </c>
      <c r="E170" s="260" t="s">
        <v>744</v>
      </c>
      <c r="F170" s="259" t="s">
        <v>633</v>
      </c>
      <c r="G170" s="256">
        <v>180</v>
      </c>
    </row>
    <row r="171" spans="1:11" ht="14.25" customHeight="1">
      <c r="A171" s="251">
        <v>180</v>
      </c>
      <c r="B171" s="259" t="s">
        <v>758</v>
      </c>
      <c r="C171" s="251" t="s">
        <v>609</v>
      </c>
      <c r="D171" s="255">
        <v>8040684</v>
      </c>
      <c r="E171" s="260" t="s">
        <v>744</v>
      </c>
      <c r="F171" s="259" t="s">
        <v>646</v>
      </c>
      <c r="G171" s="256">
        <v>180</v>
      </c>
    </row>
    <row r="172" spans="1:11" ht="14.25" customHeight="1">
      <c r="A172" s="251">
        <v>181</v>
      </c>
      <c r="B172" s="259" t="s">
        <v>758</v>
      </c>
      <c r="C172" s="251" t="s">
        <v>609</v>
      </c>
      <c r="D172" s="255">
        <v>8040770</v>
      </c>
      <c r="E172" s="260" t="s">
        <v>744</v>
      </c>
      <c r="F172" s="259" t="s">
        <v>748</v>
      </c>
      <c r="G172" s="256">
        <v>180</v>
      </c>
    </row>
    <row r="173" spans="1:11" ht="14.25" customHeight="1">
      <c r="A173" s="251">
        <v>182</v>
      </c>
      <c r="B173" s="259" t="s">
        <v>758</v>
      </c>
      <c r="C173" s="251" t="s">
        <v>609</v>
      </c>
      <c r="D173" s="255">
        <v>8040871</v>
      </c>
      <c r="E173" s="260" t="s">
        <v>744</v>
      </c>
      <c r="F173" s="259" t="s">
        <v>749</v>
      </c>
      <c r="G173" s="256">
        <v>180</v>
      </c>
    </row>
    <row r="174" spans="1:11" ht="14.25" customHeight="1">
      <c r="A174" s="251">
        <v>183</v>
      </c>
      <c r="B174" s="259" t="s">
        <v>758</v>
      </c>
      <c r="C174" s="251" t="s">
        <v>609</v>
      </c>
      <c r="D174" s="255">
        <v>8040769</v>
      </c>
      <c r="E174" s="260" t="s">
        <v>744</v>
      </c>
      <c r="F174" s="259" t="s">
        <v>664</v>
      </c>
      <c r="G174" s="256">
        <v>180</v>
      </c>
    </row>
    <row r="175" spans="1:11" ht="14.25" customHeight="1">
      <c r="A175" s="251">
        <v>184</v>
      </c>
      <c r="B175" s="259" t="s">
        <v>758</v>
      </c>
      <c r="C175" s="251" t="s">
        <v>609</v>
      </c>
      <c r="D175" s="255">
        <v>8040753</v>
      </c>
      <c r="E175" s="260" t="s">
        <v>744</v>
      </c>
      <c r="F175" s="259" t="s">
        <v>750</v>
      </c>
      <c r="G175" s="256">
        <v>180</v>
      </c>
      <c r="K175">
        <f>15000/7.5</f>
        <v>2000</v>
      </c>
    </row>
    <row r="176" spans="1:11" ht="14.25" customHeight="1">
      <c r="A176" s="251">
        <v>185</v>
      </c>
      <c r="B176" s="259" t="s">
        <v>758</v>
      </c>
      <c r="C176" s="251" t="s">
        <v>609</v>
      </c>
      <c r="D176" s="255">
        <v>8040755</v>
      </c>
      <c r="E176" s="260" t="s">
        <v>744</v>
      </c>
      <c r="F176" s="259" t="s">
        <v>751</v>
      </c>
      <c r="G176" s="256">
        <v>180</v>
      </c>
    </row>
    <row r="177" spans="1:7" ht="14.25" customHeight="1">
      <c r="A177" s="251">
        <v>186</v>
      </c>
      <c r="B177" s="259" t="s">
        <v>758</v>
      </c>
      <c r="C177" s="251" t="s">
        <v>609</v>
      </c>
      <c r="D177" s="255">
        <v>8040778</v>
      </c>
      <c r="E177" s="260" t="s">
        <v>744</v>
      </c>
      <c r="F177" s="259" t="s">
        <v>752</v>
      </c>
      <c r="G177" s="256">
        <v>180</v>
      </c>
    </row>
    <row r="178" spans="1:7" ht="14.25" customHeight="1">
      <c r="A178" s="251">
        <v>187</v>
      </c>
      <c r="B178" s="259" t="s">
        <v>758</v>
      </c>
      <c r="C178" s="251" t="s">
        <v>609</v>
      </c>
      <c r="D178" s="255">
        <v>8040761</v>
      </c>
      <c r="E178" s="260" t="s">
        <v>744</v>
      </c>
      <c r="F178" s="259" t="s">
        <v>753</v>
      </c>
      <c r="G178" s="256">
        <v>180</v>
      </c>
    </row>
    <row r="179" spans="1:7" ht="14.25" customHeight="1">
      <c r="A179" s="251">
        <v>188</v>
      </c>
      <c r="B179" s="259" t="s">
        <v>758</v>
      </c>
      <c r="C179" s="251" t="s">
        <v>609</v>
      </c>
      <c r="D179" s="255">
        <v>8040872</v>
      </c>
      <c r="E179" s="260" t="s">
        <v>744</v>
      </c>
      <c r="F179" s="259" t="s">
        <v>754</v>
      </c>
      <c r="G179" s="256">
        <v>180</v>
      </c>
    </row>
    <row r="180" spans="1:7" ht="14.25" customHeight="1">
      <c r="A180" s="251">
        <v>189</v>
      </c>
      <c r="B180" s="259" t="s">
        <v>758</v>
      </c>
      <c r="C180" s="251" t="s">
        <v>609</v>
      </c>
      <c r="D180" s="255">
        <v>8040752</v>
      </c>
      <c r="E180" s="260" t="s">
        <v>744</v>
      </c>
      <c r="F180" s="259" t="s">
        <v>615</v>
      </c>
      <c r="G180" s="256">
        <v>180</v>
      </c>
    </row>
    <row r="181" spans="1:7" ht="14.25" customHeight="1">
      <c r="A181" s="251">
        <v>190</v>
      </c>
      <c r="B181" s="259" t="s">
        <v>758</v>
      </c>
      <c r="C181" s="251" t="s">
        <v>609</v>
      </c>
      <c r="D181" s="255">
        <v>8040883</v>
      </c>
      <c r="E181" s="260" t="s">
        <v>758</v>
      </c>
      <c r="F181" s="259" t="s">
        <v>755</v>
      </c>
      <c r="G181" s="256">
        <v>180</v>
      </c>
    </row>
    <row r="182" spans="1:7" ht="14.25" customHeight="1">
      <c r="A182" s="251">
        <v>191</v>
      </c>
      <c r="B182" s="259" t="s">
        <v>758</v>
      </c>
      <c r="C182" s="251" t="s">
        <v>609</v>
      </c>
      <c r="D182" s="255">
        <v>8040875</v>
      </c>
      <c r="E182" s="260" t="s">
        <v>744</v>
      </c>
      <c r="F182" s="259" t="s">
        <v>756</v>
      </c>
      <c r="G182" s="256">
        <v>180</v>
      </c>
    </row>
    <row r="183" spans="1:7" ht="14.25" customHeight="1">
      <c r="A183" s="251">
        <v>192</v>
      </c>
      <c r="B183" s="259" t="s">
        <v>758</v>
      </c>
      <c r="C183" s="251" t="s">
        <v>609</v>
      </c>
      <c r="D183" s="255">
        <v>8040861</v>
      </c>
      <c r="E183" s="260" t="s">
        <v>744</v>
      </c>
      <c r="F183" s="259" t="s">
        <v>757</v>
      </c>
      <c r="G183" s="256">
        <v>180</v>
      </c>
    </row>
    <row r="184" spans="1:7" ht="14.25" customHeight="1">
      <c r="A184" s="251">
        <v>193</v>
      </c>
      <c r="B184" s="259" t="s">
        <v>764</v>
      </c>
      <c r="C184" s="251" t="s">
        <v>741</v>
      </c>
      <c r="D184" s="487">
        <v>82652</v>
      </c>
      <c r="E184" s="260" t="s">
        <v>764</v>
      </c>
      <c r="F184" s="259" t="s">
        <v>768</v>
      </c>
      <c r="G184" s="256">
        <v>400</v>
      </c>
    </row>
    <row r="185" spans="1:7" ht="14.25" customHeight="1">
      <c r="A185" s="251">
        <v>194</v>
      </c>
      <c r="B185" s="259" t="s">
        <v>764</v>
      </c>
      <c r="C185" s="251" t="s">
        <v>741</v>
      </c>
      <c r="D185" s="487">
        <v>82653</v>
      </c>
      <c r="E185" s="260" t="s">
        <v>764</v>
      </c>
      <c r="F185" s="259" t="s">
        <v>769</v>
      </c>
      <c r="G185" s="256">
        <v>400</v>
      </c>
    </row>
    <row r="186" spans="1:7" ht="14.25" customHeight="1">
      <c r="A186" s="251">
        <v>195</v>
      </c>
      <c r="B186" s="259" t="s">
        <v>764</v>
      </c>
      <c r="C186" s="251" t="s">
        <v>741</v>
      </c>
      <c r="D186" s="487">
        <v>82654</v>
      </c>
      <c r="E186" s="260" t="s">
        <v>764</v>
      </c>
      <c r="F186" s="259" t="s">
        <v>770</v>
      </c>
      <c r="G186" s="256">
        <v>400</v>
      </c>
    </row>
    <row r="187" spans="1:7" ht="14.25" customHeight="1">
      <c r="A187" s="251">
        <v>196</v>
      </c>
      <c r="B187" s="259" t="s">
        <v>764</v>
      </c>
      <c r="C187" s="251" t="s">
        <v>741</v>
      </c>
      <c r="D187" s="487">
        <v>82651</v>
      </c>
      <c r="E187" s="260" t="s">
        <v>764</v>
      </c>
      <c r="F187" s="259" t="s">
        <v>771</v>
      </c>
      <c r="G187" s="256">
        <v>400</v>
      </c>
    </row>
    <row r="188" spans="1:7" ht="14.25" customHeight="1">
      <c r="A188" s="251">
        <v>197</v>
      </c>
      <c r="B188" s="259" t="s">
        <v>765</v>
      </c>
      <c r="C188" s="251" t="s">
        <v>741</v>
      </c>
      <c r="D188" s="487">
        <v>82655</v>
      </c>
      <c r="E188" s="260" t="s">
        <v>764</v>
      </c>
      <c r="F188" s="259" t="s">
        <v>772</v>
      </c>
      <c r="G188" s="256">
        <v>400</v>
      </c>
    </row>
    <row r="189" spans="1:7" ht="14.25" customHeight="1">
      <c r="A189" s="251">
        <v>198</v>
      </c>
      <c r="B189" s="259" t="s">
        <v>766</v>
      </c>
      <c r="C189" s="251" t="s">
        <v>741</v>
      </c>
      <c r="D189" s="487">
        <v>82656</v>
      </c>
      <c r="E189" s="260" t="s">
        <v>764</v>
      </c>
      <c r="F189" s="259" t="s">
        <v>773</v>
      </c>
      <c r="G189" s="256">
        <v>400</v>
      </c>
    </row>
    <row r="190" spans="1:7" ht="14.25" customHeight="1">
      <c r="A190" s="251">
        <v>199</v>
      </c>
      <c r="B190" s="259" t="s">
        <v>767</v>
      </c>
      <c r="C190" s="251" t="s">
        <v>741</v>
      </c>
      <c r="D190" s="487">
        <v>82664</v>
      </c>
      <c r="E190" s="260" t="s">
        <v>775</v>
      </c>
      <c r="F190" s="259" t="s">
        <v>555</v>
      </c>
      <c r="G190" s="256">
        <v>700</v>
      </c>
    </row>
    <row r="191" spans="1:7">
      <c r="A191" s="251">
        <v>200</v>
      </c>
      <c r="B191" s="259" t="s">
        <v>767</v>
      </c>
      <c r="C191" s="251" t="s">
        <v>741</v>
      </c>
      <c r="D191" s="487">
        <v>82665</v>
      </c>
      <c r="E191" s="260" t="s">
        <v>775</v>
      </c>
      <c r="F191" s="259" t="s">
        <v>556</v>
      </c>
      <c r="G191" s="256">
        <v>700</v>
      </c>
    </row>
    <row r="192" spans="1:7" ht="14.25" customHeight="1">
      <c r="A192" s="251">
        <v>201</v>
      </c>
      <c r="B192" s="259" t="s">
        <v>767</v>
      </c>
      <c r="C192" s="251" t="s">
        <v>741</v>
      </c>
      <c r="D192" s="487">
        <v>82671</v>
      </c>
      <c r="E192" s="260" t="s">
        <v>767</v>
      </c>
      <c r="F192" s="259" t="s">
        <v>774</v>
      </c>
      <c r="G192" s="256">
        <v>400</v>
      </c>
    </row>
    <row r="193" spans="1:9" ht="14.25" customHeight="1">
      <c r="A193" s="251">
        <v>202</v>
      </c>
      <c r="B193" s="259" t="s">
        <v>776</v>
      </c>
      <c r="C193" s="251" t="s">
        <v>741</v>
      </c>
      <c r="D193" s="487">
        <v>82673</v>
      </c>
      <c r="E193" s="260" t="s">
        <v>767</v>
      </c>
      <c r="F193" s="259" t="s">
        <v>777</v>
      </c>
      <c r="G193" s="256">
        <v>400</v>
      </c>
    </row>
    <row r="194" spans="1:9" ht="14.25" customHeight="1">
      <c r="A194" s="251">
        <v>203</v>
      </c>
      <c r="B194" s="259" t="s">
        <v>776</v>
      </c>
      <c r="C194" s="251" t="s">
        <v>741</v>
      </c>
      <c r="D194" s="487">
        <v>82674</v>
      </c>
      <c r="E194" s="260" t="s">
        <v>767</v>
      </c>
      <c r="F194" s="259" t="s">
        <v>778</v>
      </c>
      <c r="G194" s="256">
        <v>400</v>
      </c>
    </row>
    <row r="195" spans="1:9" ht="14.25" customHeight="1">
      <c r="A195" s="261"/>
      <c r="B195" s="262"/>
      <c r="C195" s="261"/>
      <c r="D195" s="322"/>
      <c r="E195" s="263"/>
      <c r="F195" s="262"/>
      <c r="G195" s="475"/>
    </row>
    <row r="196" spans="1:9">
      <c r="F196" s="236" t="s">
        <v>422</v>
      </c>
      <c r="G196" s="476">
        <f>SUM(G5:G195)</f>
        <v>53355</v>
      </c>
      <c r="I196">
        <v>38600</v>
      </c>
    </row>
  </sheetData>
  <printOptions horizontalCentered="1"/>
  <pageMargins left="0.7" right="0.2" top="0.5" bottom="0.5" header="0.3" footer="0.3"/>
  <pageSetup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Invoice-</vt:lpstr>
      <vt:lpstr>SUMMARY</vt:lpstr>
      <vt:lpstr>Qty. ABS-LB</vt:lpstr>
      <vt:lpstr>ABS BOYS HOSTEL</vt:lpstr>
      <vt:lpstr>ABS GIRLS HOSTEL</vt:lpstr>
      <vt:lpstr>Cement Reconciliation</vt:lpstr>
      <vt:lpstr>RMC Details</vt:lpstr>
      <vt:lpstr>Consumed Conc. Summary</vt:lpstr>
      <vt:lpstr>Cement Details</vt:lpstr>
      <vt:lpstr>'ABS BOYS HOSTEL'!Print_Area</vt:lpstr>
      <vt:lpstr>'ABS GIRLS HOSTEL'!Print_Area</vt:lpstr>
      <vt:lpstr>'Cement Details'!Print_Area</vt:lpstr>
      <vt:lpstr>'Cement Reconciliation'!Print_Area</vt:lpstr>
      <vt:lpstr>'Consumed Conc. Summary'!Print_Area</vt:lpstr>
      <vt:lpstr>'Invoice-'!Print_Area</vt:lpstr>
      <vt:lpstr>'Qty. ABS-LB'!Print_Area</vt:lpstr>
      <vt:lpstr>'RMC Details'!Print_Area</vt:lpstr>
      <vt:lpstr>SUMMARY!Print_Area</vt:lpstr>
      <vt:lpstr>'ABS BOYS HOSTEL'!Print_Titles</vt:lpstr>
      <vt:lpstr>'ABS GIRLS HOSTEL'!Print_Titles</vt:lpstr>
      <vt:lpstr>'Cement Details'!Print_Titles</vt:lpstr>
      <vt:lpstr>'Qty. ABS-LB'!Print_Titles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dc:creator>
  <cp:lastModifiedBy>Tilak</cp:lastModifiedBy>
  <cp:lastPrinted>2018-12-10T14:49:37Z</cp:lastPrinted>
  <dcterms:created xsi:type="dcterms:W3CDTF">2015-09-14T07:22:01Z</dcterms:created>
  <dcterms:modified xsi:type="dcterms:W3CDTF">2018-12-24T08:34:34Z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#REF!</vt:lpwstr>
  </property>
</Properties>
</file>