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m Since 01-12-2021\_by Name\JGN Sugar\First Report - Nov.23 - Jan.24\Working\"/>
    </mc:Choice>
  </mc:AlternateContent>
  <xr:revisionPtr revIDLastSave="0" documentId="13_ncr:1_{404C0558-6319-497A-B4A1-C5EDDECD93ED}" xr6:coauthVersionLast="47" xr6:coauthVersionMax="47" xr10:uidLastSave="{00000000-0000-0000-0000-000000000000}"/>
  <bookViews>
    <workbookView xWindow="-120" yWindow="-120" windowWidth="21840" windowHeight="13140" activeTab="3" xr2:uid="{74FAD447-1EFF-4588-9774-F8669C548197}"/>
  </bookViews>
  <sheets>
    <sheet name="Sheet1" sheetId="1" r:id="rId1"/>
    <sheet name="Sheet3" sheetId="3" r:id="rId2"/>
    <sheet name="Sheet2" sheetId="2" r:id="rId3"/>
    <sheet name="Sheet4" sheetId="4" r:id="rId4"/>
  </sheets>
  <definedNames>
    <definedName name="_xlnm._FilterDatabase" localSheetId="1" hidden="1">Sheet3!$D$3:$E$28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3" l="1"/>
  <c r="J13" i="2"/>
  <c r="J14" i="2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12" i="2"/>
  <c r="E76" i="2" l="1"/>
  <c r="D76" i="2"/>
  <c r="C76" i="2"/>
  <c r="F76" i="2" s="1"/>
  <c r="E74" i="2"/>
  <c r="D74" i="2"/>
  <c r="C74" i="2"/>
  <c r="E72" i="2"/>
  <c r="D72" i="2"/>
  <c r="C72" i="2"/>
  <c r="E70" i="2"/>
  <c r="D70" i="2"/>
  <c r="C70" i="2"/>
  <c r="E68" i="2"/>
  <c r="D68" i="2"/>
  <c r="C68" i="2"/>
  <c r="E66" i="2"/>
  <c r="D66" i="2"/>
  <c r="C66" i="2"/>
  <c r="E64" i="2"/>
  <c r="D64" i="2"/>
  <c r="C64" i="2"/>
  <c r="E62" i="2"/>
  <c r="D62" i="2"/>
  <c r="C62" i="2"/>
  <c r="E60" i="2"/>
  <c r="D60" i="2"/>
  <c r="C60" i="2"/>
  <c r="E58" i="2"/>
  <c r="D58" i="2"/>
  <c r="C58" i="2"/>
  <c r="E56" i="2"/>
  <c r="D56" i="2"/>
  <c r="C56" i="2"/>
  <c r="E54" i="2"/>
  <c r="D54" i="2"/>
  <c r="C54" i="2"/>
  <c r="E52" i="2"/>
  <c r="D52" i="2"/>
  <c r="C52" i="2"/>
  <c r="E50" i="2"/>
  <c r="D50" i="2"/>
  <c r="C50" i="2"/>
  <c r="E48" i="2"/>
  <c r="D48" i="2"/>
  <c r="C48" i="2"/>
  <c r="E46" i="2"/>
  <c r="D46" i="2"/>
  <c r="C46" i="2"/>
  <c r="E44" i="2"/>
  <c r="D44" i="2"/>
  <c r="C44" i="2"/>
  <c r="E42" i="2"/>
  <c r="D42" i="2"/>
  <c r="C42" i="2"/>
  <c r="E40" i="2"/>
  <c r="D40" i="2"/>
  <c r="C40" i="2"/>
  <c r="E38" i="2"/>
  <c r="D38" i="2"/>
  <c r="C38" i="2"/>
  <c r="E35" i="2"/>
  <c r="D35" i="2"/>
  <c r="C35" i="2"/>
  <c r="E33" i="2"/>
  <c r="D33" i="2"/>
  <c r="C33" i="2"/>
  <c r="E31" i="2"/>
  <c r="D31" i="2"/>
  <c r="C31" i="2"/>
  <c r="E28" i="2"/>
  <c r="D28" i="2"/>
  <c r="C28" i="2"/>
  <c r="E26" i="2"/>
  <c r="D26" i="2"/>
  <c r="C26" i="2"/>
  <c r="E24" i="2"/>
  <c r="D24" i="2"/>
  <c r="C24" i="2"/>
  <c r="E21" i="2"/>
  <c r="D21" i="2"/>
  <c r="C21" i="2"/>
  <c r="E19" i="2"/>
  <c r="D19" i="2"/>
  <c r="C19" i="2"/>
  <c r="E16" i="2"/>
  <c r="D16" i="2"/>
  <c r="C16" i="2"/>
  <c r="E14" i="2"/>
  <c r="D14" i="2"/>
  <c r="C14" i="2"/>
  <c r="E12" i="2"/>
  <c r="D12" i="2"/>
  <c r="C12" i="2"/>
  <c r="K11" i="1"/>
  <c r="J11" i="1"/>
  <c r="I11" i="1"/>
  <c r="H11" i="1"/>
  <c r="F33" i="2" l="1"/>
  <c r="F42" i="2"/>
  <c r="F50" i="2"/>
  <c r="F58" i="2"/>
  <c r="F66" i="2"/>
  <c r="F74" i="2"/>
  <c r="F14" i="2"/>
  <c r="F24" i="2"/>
  <c r="F31" i="2"/>
  <c r="F40" i="2"/>
  <c r="F48" i="2"/>
  <c r="F56" i="2"/>
  <c r="F35" i="2"/>
  <c r="F64" i="2"/>
  <c r="F19" i="2"/>
  <c r="F28" i="2"/>
  <c r="F38" i="2"/>
  <c r="F46" i="2"/>
  <c r="F54" i="2"/>
  <c r="F62" i="2"/>
  <c r="F16" i="2"/>
  <c r="F26" i="2"/>
  <c r="F44" i="2"/>
  <c r="F52" i="2"/>
  <c r="F60" i="2"/>
  <c r="F68" i="2"/>
  <c r="F70" i="2"/>
  <c r="F21" i="2"/>
  <c r="F72" i="2"/>
  <c r="F77" i="2"/>
  <c r="F12" i="2"/>
</calcChain>
</file>

<file path=xl/sharedStrings.xml><?xml version="1.0" encoding="utf-8"?>
<sst xmlns="http://schemas.openxmlformats.org/spreadsheetml/2006/main" count="99" uniqueCount="65">
  <si>
    <t>Excavation, Foundation &amp; Plinth</t>
  </si>
  <si>
    <t>Civil structure</t>
  </si>
  <si>
    <t>Finishing</t>
  </si>
  <si>
    <t>Overall</t>
  </si>
  <si>
    <t>Mill House</t>
  </si>
  <si>
    <t>Control Panel Room for Mill House (G+1)</t>
  </si>
  <si>
    <t>Cooling Tower for Mill Bearing</t>
  </si>
  <si>
    <t>Absolute/ In terms of Weightage</t>
  </si>
  <si>
    <t>Absolute</t>
  </si>
  <si>
    <t>In terms of Weightage</t>
  </si>
  <si>
    <t>Particulars</t>
  </si>
  <si>
    <t>Foundation</t>
  </si>
  <si>
    <t>Overall Completion Percentage</t>
  </si>
  <si>
    <t>Plant Buildings and its progress</t>
  </si>
  <si>
    <t>Milling House Section</t>
  </si>
  <si>
    <t>Boiler Section</t>
  </si>
  <si>
    <t>Boiler &amp; Bagasse Handling Section</t>
  </si>
  <si>
    <t>RCC Chimney</t>
  </si>
  <si>
    <t>Power House Section</t>
  </si>
  <si>
    <t>Power House</t>
  </si>
  <si>
    <t>Control Room for Power House</t>
  </si>
  <si>
    <t>Cooling Tower for Power House</t>
  </si>
  <si>
    <t>Raw Syrup Plant Section</t>
  </si>
  <si>
    <t>Raw Syrup Plant</t>
  </si>
  <si>
    <t>MCC &amp; DCS Control Room for Raw Syrup Plant (G+1)</t>
  </si>
  <si>
    <t>Cooling Tower for Raw Syrup Plant</t>
  </si>
  <si>
    <t>Other Sections</t>
  </si>
  <si>
    <t>Evaporator Section</t>
  </si>
  <si>
    <t>Distillation &amp; MSDH Section</t>
  </si>
  <si>
    <t>Cooling Tower for Distillation &amp; MSDH Evaporator Section</t>
  </si>
  <si>
    <t>Fermentation Section</t>
  </si>
  <si>
    <t>MCC Room for Fermentation Section</t>
  </si>
  <si>
    <t>Cooling Tower for Fermentation Section</t>
  </si>
  <si>
    <t>Ethanol Storage Section (PESO)</t>
  </si>
  <si>
    <t>Condensate Polishing Unit for Distillery</t>
  </si>
  <si>
    <t>Excess Water Cooling Tower</t>
  </si>
  <si>
    <t>Raw Spent Wash Lagoon</t>
  </si>
  <si>
    <t>Water Treatment Plant</t>
  </si>
  <si>
    <t>Fire Fighting System</t>
  </si>
  <si>
    <t>Condensate Polishing Unit for Sugar (Milk of Lime Station)</t>
  </si>
  <si>
    <t>Effluent Treatment Plant</t>
  </si>
  <si>
    <t>Raw Water Tank</t>
  </si>
  <si>
    <t>Bagasse Yard</t>
  </si>
  <si>
    <t>Service Water Reservoir</t>
  </si>
  <si>
    <t>Lagoon for Sugar</t>
  </si>
  <si>
    <t>Switch Yard</t>
  </si>
  <si>
    <t>Weigh Bridge Room</t>
  </si>
  <si>
    <t>Average Completion</t>
  </si>
  <si>
    <t>~30%</t>
  </si>
  <si>
    <t>Non-Plant Buildings and its progress</t>
  </si>
  <si>
    <t>Security Rooms</t>
  </si>
  <si>
    <t>Time Office</t>
  </si>
  <si>
    <t>Excise Office</t>
  </si>
  <si>
    <t>Office for CE, CC, LAB &amp; Toilet</t>
  </si>
  <si>
    <t>Workers Toilet</t>
  </si>
  <si>
    <t>Landscape Development</t>
  </si>
  <si>
    <t>Internal Roads</t>
  </si>
  <si>
    <t>Falling Film Evaporator</t>
  </si>
  <si>
    <t>Juice Clarifier</t>
  </si>
  <si>
    <t>Rotary Screen</t>
  </si>
  <si>
    <t>Foundation Bolts &amp; Shim Plates</t>
  </si>
  <si>
    <t>Foundation Bolts for Syrup Plant and Carriers</t>
  </si>
  <si>
    <t>Condenser Bellows</t>
  </si>
  <si>
    <t>Stages</t>
  </si>
  <si>
    <t>Weightage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</si>
</sst>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9" fontId="0" fillId="0" borderId="0" xfId="0" applyNumberFormat="1"/>
    <xf numFmtId="9" fontId="1" fillId="0" borderId="2" xfId="0" applyNumberFormat="1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9" fontId="1" fillId="0" borderId="4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2" fillId="0" borderId="2" xfId="0" applyFont="1" applyBorder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9" fontId="6" fillId="0" borderId="4" xfId="0" applyNumberFormat="1" applyFont="1" applyBorder="1" applyAlignment="1">
      <alignment horizontal="justify" vertical="center" wrapText="1"/>
    </xf>
    <xf numFmtId="9" fontId="0" fillId="0" borderId="0" xfId="2" applyFont="1"/>
    <xf numFmtId="0" fontId="4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/>
    </xf>
    <xf numFmtId="9" fontId="2" fillId="3" borderId="5" xfId="0" applyNumberFormat="1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vertical="center"/>
    </xf>
    <xf numFmtId="9" fontId="2" fillId="8" borderId="5" xfId="0" applyNumberFormat="1" applyFont="1" applyFill="1" applyBorder="1" applyAlignment="1">
      <alignment horizontal="center" vertical="center" wrapText="1"/>
    </xf>
    <xf numFmtId="9" fontId="2" fillId="8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right" vertical="center" wrapText="1"/>
    </xf>
    <xf numFmtId="164" fontId="0" fillId="0" borderId="0" xfId="1" applyNumberFormat="1" applyFont="1"/>
    <xf numFmtId="9" fontId="2" fillId="8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right" vertical="center"/>
    </xf>
    <xf numFmtId="0" fontId="5" fillId="6" borderId="5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justify" vertical="center" wrapText="1"/>
    </xf>
    <xf numFmtId="0" fontId="4" fillId="9" borderId="2" xfId="0" applyFont="1" applyFill="1" applyBorder="1" applyAlignment="1">
      <alignment horizontal="justify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7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179A-4DC0-B9DF-742EFBD3702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79A-4DC0-B9DF-742EFBD3702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79A-4DC0-B9DF-742EFBD37028}"/>
              </c:ext>
            </c:extLst>
          </c:dPt>
          <c:dLbls>
            <c:dLbl>
              <c:idx val="0"/>
              <c:layout>
                <c:manualLayout>
                  <c:x val="4.1593394575677942E-2"/>
                  <c:y val="-5.91608340624088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9A-4DC0-B9DF-742EFBD37028}"/>
                </c:ext>
              </c:extLst>
            </c:dLbl>
            <c:dLbl>
              <c:idx val="1"/>
              <c:layout>
                <c:manualLayout>
                  <c:x val="-1.6222003499562553E-2"/>
                  <c:y val="-5.65689705453484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9A-4DC0-B9DF-742EFBD37028}"/>
                </c:ext>
              </c:extLst>
            </c:dLbl>
            <c:dLbl>
              <c:idx val="2"/>
              <c:layout>
                <c:manualLayout>
                  <c:x val="5.4167322834645669E-2"/>
                  <c:y val="3.7483960338291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9A-4DC0-B9DF-742EFBD3702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Sheet4!$D$5:$D$7</c:f>
              <c:strCache>
                <c:ptCount val="3"/>
                <c:pt idx="0">
                  <c:v>Excavation, Foundation &amp; Plinth</c:v>
                </c:pt>
                <c:pt idx="1">
                  <c:v>Civil structure</c:v>
                </c:pt>
                <c:pt idx="2">
                  <c:v>Finishing</c:v>
                </c:pt>
              </c:strCache>
            </c:strRef>
          </c:cat>
          <c:val>
            <c:numRef>
              <c:f>Sheet4!$E$5:$E$7</c:f>
              <c:numCache>
                <c:formatCode>0%</c:formatCode>
                <c:ptCount val="3"/>
                <c:pt idx="0">
                  <c:v>0.2</c:v>
                </c:pt>
                <c:pt idx="1">
                  <c:v>0.6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A-4DC0-B9DF-742EFBD37028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2324100</xdr:colOff>
      <xdr:row>9</xdr:row>
      <xdr:rowOff>138112</xdr:rowOff>
    </xdr:from>
    <xdr:to>
      <xdr:col>10</xdr:col>
      <xdr:colOff>333375</xdr:colOff>
      <xdr:row>24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77A182-88BC-55CE-FF65-B478A56D4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EF83-B6B7-4379-8383-A086E2DF2745}">
  <dimension ref="C2:K14"/>
  <sheetViews>
    <sheetView workbookViewId="0">
      <selection activeCell="E16" sqref="E16"/>
    </sheetView>
  </sheetViews>
  <sheetFormatPr defaultRowHeight="15" x14ac:dyDescent="0.25"/>
  <cols>
    <col min="3" max="3" width="43.85546875" customWidth="1"/>
    <col min="6" max="6" width="26.5703125" customWidth="1"/>
    <col min="7" max="7" width="20.85546875" bestFit="1" customWidth="1"/>
  </cols>
  <sheetData>
    <row r="2" spans="3:11" ht="15.75" thickBot="1" x14ac:dyDescent="0.3"/>
    <row r="3" spans="3:11" ht="15.75" thickBot="1" x14ac:dyDescent="0.3">
      <c r="C3" s="1" t="s">
        <v>0</v>
      </c>
      <c r="D3" s="3">
        <v>0.2</v>
      </c>
    </row>
    <row r="4" spans="3:11" ht="15.75" thickBot="1" x14ac:dyDescent="0.3">
      <c r="C4" s="4" t="s">
        <v>1</v>
      </c>
      <c r="D4" s="5">
        <v>0.6</v>
      </c>
    </row>
    <row r="5" spans="3:11" ht="15.75" thickBot="1" x14ac:dyDescent="0.3">
      <c r="C5" s="4" t="s">
        <v>2</v>
      </c>
      <c r="D5" s="5">
        <v>0.2</v>
      </c>
    </row>
    <row r="6" spans="3:11" ht="15.75" thickBot="1" x14ac:dyDescent="0.3">
      <c r="C6" s="13" t="s">
        <v>3</v>
      </c>
      <c r="D6" s="14">
        <v>1</v>
      </c>
    </row>
    <row r="7" spans="3:11" x14ac:dyDescent="0.25">
      <c r="H7" t="s">
        <v>7</v>
      </c>
    </row>
    <row r="9" spans="3:11" ht="15.75" thickBot="1" x14ac:dyDescent="0.3"/>
    <row r="10" spans="3:11" ht="15.75" thickBot="1" x14ac:dyDescent="0.3">
      <c r="F10" s="6" t="s">
        <v>4</v>
      </c>
      <c r="G10" s="12" t="s">
        <v>8</v>
      </c>
      <c r="H10" s="7">
        <v>0.9</v>
      </c>
      <c r="I10" s="8">
        <v>0.4</v>
      </c>
      <c r="J10" s="9">
        <v>0</v>
      </c>
      <c r="K10" s="10"/>
    </row>
    <row r="11" spans="3:11" ht="15.75" thickBot="1" x14ac:dyDescent="0.3">
      <c r="G11" t="s">
        <v>9</v>
      </c>
      <c r="H11" s="11">
        <f>H10*D3</f>
        <v>0.18000000000000002</v>
      </c>
      <c r="I11" s="11">
        <f>I10*D4</f>
        <v>0.24</v>
      </c>
      <c r="J11" s="2">
        <f>J10*D5</f>
        <v>0</v>
      </c>
      <c r="K11" s="11">
        <f>SUM(H11:J11)</f>
        <v>0.42000000000000004</v>
      </c>
    </row>
    <row r="12" spans="3:11" ht="15.75" thickBot="1" x14ac:dyDescent="0.3">
      <c r="F12" s="6" t="s">
        <v>5</v>
      </c>
      <c r="G12" s="12"/>
      <c r="H12" s="7">
        <v>1</v>
      </c>
      <c r="I12" s="8">
        <v>0.1</v>
      </c>
      <c r="J12" s="9">
        <v>0</v>
      </c>
    </row>
    <row r="13" spans="3:11" ht="15.75" thickBot="1" x14ac:dyDescent="0.3"/>
    <row r="14" spans="3:11" ht="15.75" thickBot="1" x14ac:dyDescent="0.3">
      <c r="F14" s="6" t="s">
        <v>6</v>
      </c>
      <c r="G14" s="12"/>
      <c r="H14" s="7">
        <v>1</v>
      </c>
      <c r="I14" s="9">
        <v>0</v>
      </c>
      <c r="J14" s="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8056-B094-4A17-B4C9-18E707C1D2BB}">
  <sheetPr filterMode="1"/>
  <dimension ref="D3:E29"/>
  <sheetViews>
    <sheetView workbookViewId="0">
      <selection activeCell="E29" sqref="E29"/>
    </sheetView>
  </sheetViews>
  <sheetFormatPr defaultRowHeight="15" x14ac:dyDescent="0.25"/>
  <cols>
    <col min="4" max="6" width="33" customWidth="1"/>
  </cols>
  <sheetData>
    <row r="3" spans="4:5" ht="15.75" thickBot="1" x14ac:dyDescent="0.3"/>
    <row r="4" spans="4:5" ht="15.75" thickBot="1" x14ac:dyDescent="0.3">
      <c r="D4" s="27" t="s">
        <v>57</v>
      </c>
      <c r="E4" s="28">
        <v>2650000</v>
      </c>
    </row>
    <row r="5" spans="4:5" ht="15.75" thickBot="1" x14ac:dyDescent="0.3">
      <c r="D5" s="29" t="s">
        <v>57</v>
      </c>
      <c r="E5" s="30">
        <v>2650000</v>
      </c>
    </row>
    <row r="6" spans="4:5" ht="15.75" thickBot="1" x14ac:dyDescent="0.3">
      <c r="D6" s="29" t="s">
        <v>57</v>
      </c>
      <c r="E6" s="30">
        <v>2650000</v>
      </c>
    </row>
    <row r="7" spans="4:5" ht="15.75" thickBot="1" x14ac:dyDescent="0.3">
      <c r="D7" s="29" t="s">
        <v>57</v>
      </c>
      <c r="E7" s="30">
        <v>3315000</v>
      </c>
    </row>
    <row r="8" spans="4:5" ht="15.75" thickBot="1" x14ac:dyDescent="0.3">
      <c r="D8" s="29" t="s">
        <v>57</v>
      </c>
      <c r="E8" s="30">
        <v>3315000</v>
      </c>
    </row>
    <row r="9" spans="4:5" ht="15.75" thickBot="1" x14ac:dyDescent="0.3">
      <c r="D9" s="29" t="s">
        <v>57</v>
      </c>
      <c r="E9" s="30">
        <v>3315000</v>
      </c>
    </row>
    <row r="10" spans="4:5" ht="15.75" thickBot="1" x14ac:dyDescent="0.3">
      <c r="D10" s="29" t="s">
        <v>57</v>
      </c>
      <c r="E10" s="30">
        <v>2600000</v>
      </c>
    </row>
    <row r="11" spans="4:5" ht="15.75" thickBot="1" x14ac:dyDescent="0.3">
      <c r="D11" s="29" t="s">
        <v>57</v>
      </c>
      <c r="E11" s="30">
        <v>2600000</v>
      </c>
    </row>
    <row r="12" spans="4:5" ht="15.75" thickBot="1" x14ac:dyDescent="0.3">
      <c r="D12" s="29" t="s">
        <v>57</v>
      </c>
      <c r="E12" s="30">
        <v>2600000</v>
      </c>
    </row>
    <row r="13" spans="4:5" ht="15.75" hidden="1" thickBot="1" x14ac:dyDescent="0.3">
      <c r="D13" s="29" t="s">
        <v>58</v>
      </c>
      <c r="E13" s="30">
        <v>3000000</v>
      </c>
    </row>
    <row r="14" spans="4:5" ht="15.75" hidden="1" thickBot="1" x14ac:dyDescent="0.3">
      <c r="D14" s="29" t="s">
        <v>58</v>
      </c>
      <c r="E14" s="30">
        <v>3000000</v>
      </c>
    </row>
    <row r="15" spans="4:5" ht="15.75" thickBot="1" x14ac:dyDescent="0.3">
      <c r="D15" s="29" t="s">
        <v>57</v>
      </c>
      <c r="E15" s="30">
        <v>3500000</v>
      </c>
    </row>
    <row r="16" spans="4:5" ht="15.75" thickBot="1" x14ac:dyDescent="0.3">
      <c r="D16" s="29" t="s">
        <v>57</v>
      </c>
      <c r="E16" s="30">
        <v>3500000</v>
      </c>
    </row>
    <row r="17" spans="4:5" ht="15.75" thickBot="1" x14ac:dyDescent="0.3">
      <c r="D17" s="29" t="s">
        <v>57</v>
      </c>
      <c r="E17" s="30">
        <v>3500000</v>
      </c>
    </row>
    <row r="18" spans="4:5" ht="15.75" thickBot="1" x14ac:dyDescent="0.3">
      <c r="D18" s="29" t="s">
        <v>57</v>
      </c>
      <c r="E18" s="30">
        <v>3500000</v>
      </c>
    </row>
    <row r="19" spans="4:5" ht="15.75" thickBot="1" x14ac:dyDescent="0.3">
      <c r="D19" s="29" t="s">
        <v>57</v>
      </c>
      <c r="E19" s="30">
        <v>2650000</v>
      </c>
    </row>
    <row r="20" spans="4:5" ht="15.75" thickBot="1" x14ac:dyDescent="0.3">
      <c r="D20" s="29" t="s">
        <v>57</v>
      </c>
      <c r="E20" s="30">
        <v>2650000</v>
      </c>
    </row>
    <row r="21" spans="4:5" ht="15.75" thickBot="1" x14ac:dyDescent="0.3">
      <c r="D21" s="29" t="s">
        <v>57</v>
      </c>
      <c r="E21" s="30">
        <v>3315000</v>
      </c>
    </row>
    <row r="22" spans="4:5" ht="15.75" thickBot="1" x14ac:dyDescent="0.3">
      <c r="D22" s="29" t="s">
        <v>57</v>
      </c>
      <c r="E22" s="30">
        <v>3315000</v>
      </c>
    </row>
    <row r="23" spans="4:5" ht="15.75" hidden="1" thickBot="1" x14ac:dyDescent="0.3">
      <c r="D23" s="29" t="s">
        <v>59</v>
      </c>
      <c r="E23" s="30">
        <v>4000000</v>
      </c>
    </row>
    <row r="24" spans="4:5" ht="15.75" hidden="1" thickBot="1" x14ac:dyDescent="0.3">
      <c r="D24" s="29" t="s">
        <v>60</v>
      </c>
      <c r="E24" s="30">
        <v>1000000</v>
      </c>
    </row>
    <row r="25" spans="4:5" ht="30.75" hidden="1" thickBot="1" x14ac:dyDescent="0.3">
      <c r="D25" s="29" t="s">
        <v>61</v>
      </c>
      <c r="E25" s="30">
        <v>600000</v>
      </c>
    </row>
    <row r="26" spans="4:5" ht="30.75" hidden="1" thickBot="1" x14ac:dyDescent="0.3">
      <c r="D26" s="29" t="s">
        <v>61</v>
      </c>
      <c r="E26" s="30">
        <v>1500000</v>
      </c>
    </row>
    <row r="27" spans="4:5" ht="30.75" hidden="1" thickBot="1" x14ac:dyDescent="0.3">
      <c r="D27" s="29" t="s">
        <v>61</v>
      </c>
      <c r="E27" s="30">
        <v>300000</v>
      </c>
    </row>
    <row r="28" spans="4:5" ht="15.75" hidden="1" thickBot="1" x14ac:dyDescent="0.3">
      <c r="D28" s="29" t="s">
        <v>62</v>
      </c>
      <c r="E28" s="30">
        <v>100000</v>
      </c>
    </row>
    <row r="29" spans="4:5" x14ac:dyDescent="0.25">
      <c r="E29" s="31">
        <f>SUBTOTAL(9,E4:E28)</f>
        <v>51625000</v>
      </c>
    </row>
  </sheetData>
  <autoFilter ref="D3:E28" xr:uid="{66C38056-B094-4A17-B4C9-18E707C1D2BB}">
    <filterColumn colId="0">
      <filters>
        <filter val="Falling Film Evaporator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9140B-5D4B-4344-A714-5545ACA5EE5D}">
  <dimension ref="B1:T85"/>
  <sheetViews>
    <sheetView workbookViewId="0">
      <selection activeCell="H6" sqref="H6"/>
    </sheetView>
  </sheetViews>
  <sheetFormatPr defaultRowHeight="15" x14ac:dyDescent="0.25"/>
  <cols>
    <col min="2" max="2" width="53.42578125" bestFit="1" customWidth="1"/>
    <col min="3" max="3" width="11.85546875" customWidth="1"/>
    <col min="4" max="4" width="11.28515625" customWidth="1"/>
    <col min="5" max="5" width="11.85546875" customWidth="1"/>
    <col min="6" max="6" width="18.42578125" customWidth="1"/>
    <col min="20" max="20" width="9.140625" style="15"/>
  </cols>
  <sheetData>
    <row r="1" spans="2:20" ht="15.75" thickBot="1" x14ac:dyDescent="0.3"/>
    <row r="2" spans="2:20" ht="15.75" thickBot="1" x14ac:dyDescent="0.3">
      <c r="B2" s="1" t="s">
        <v>0</v>
      </c>
      <c r="C2" s="3">
        <v>0.2</v>
      </c>
    </row>
    <row r="3" spans="2:20" ht="15.75" thickBot="1" x14ac:dyDescent="0.3">
      <c r="B3" s="4" t="s">
        <v>1</v>
      </c>
      <c r="C3" s="5">
        <v>0.6</v>
      </c>
    </row>
    <row r="4" spans="2:20" ht="15.75" thickBot="1" x14ac:dyDescent="0.3">
      <c r="B4" s="4" t="s">
        <v>2</v>
      </c>
      <c r="C4" s="5">
        <v>0.2</v>
      </c>
    </row>
    <row r="5" spans="2:20" ht="15.75" thickBot="1" x14ac:dyDescent="0.3">
      <c r="B5" s="13" t="s">
        <v>3</v>
      </c>
      <c r="C5" s="14">
        <v>1</v>
      </c>
    </row>
    <row r="7" spans="2:20" x14ac:dyDescent="0.25">
      <c r="B7" s="36" t="s">
        <v>10</v>
      </c>
      <c r="C7" s="35" t="s">
        <v>7</v>
      </c>
      <c r="D7" s="35"/>
      <c r="E7" s="35"/>
      <c r="F7" s="35" t="s">
        <v>12</v>
      </c>
    </row>
    <row r="8" spans="2:20" ht="32.25" customHeight="1" x14ac:dyDescent="0.25">
      <c r="B8" s="36"/>
      <c r="C8" s="16" t="s">
        <v>11</v>
      </c>
      <c r="D8" s="16" t="s">
        <v>1</v>
      </c>
      <c r="E8" s="16" t="s">
        <v>2</v>
      </c>
      <c r="F8" s="35"/>
      <c r="T8" s="15" t="s">
        <v>12</v>
      </c>
    </row>
    <row r="9" spans="2:20" x14ac:dyDescent="0.25">
      <c r="B9" s="33" t="s">
        <v>13</v>
      </c>
      <c r="C9" s="33"/>
      <c r="D9" s="33"/>
      <c r="E9" s="33"/>
      <c r="F9" s="33"/>
    </row>
    <row r="10" spans="2:20" x14ac:dyDescent="0.25">
      <c r="B10" s="38" t="s">
        <v>14</v>
      </c>
      <c r="C10" s="38"/>
      <c r="D10" s="38"/>
      <c r="E10" s="38"/>
      <c r="F10" s="38"/>
    </row>
    <row r="11" spans="2:20" x14ac:dyDescent="0.25">
      <c r="B11" s="17" t="s">
        <v>4</v>
      </c>
      <c r="C11" s="18">
        <v>0.9</v>
      </c>
      <c r="D11" s="19">
        <v>0.4</v>
      </c>
      <c r="E11" s="20">
        <v>0</v>
      </c>
      <c r="F11" s="21"/>
      <c r="J11">
        <v>1</v>
      </c>
    </row>
    <row r="12" spans="2:20" x14ac:dyDescent="0.25">
      <c r="B12" s="17"/>
      <c r="C12" s="18">
        <f>C11*$C$2</f>
        <v>0.18000000000000002</v>
      </c>
      <c r="D12" s="19">
        <f>D11*$C$3</f>
        <v>0.24</v>
      </c>
      <c r="E12" s="20">
        <f>E11*$C$4</f>
        <v>0</v>
      </c>
      <c r="F12" s="22">
        <f>SUM(C12:E12)</f>
        <v>0.42000000000000004</v>
      </c>
      <c r="J12">
        <f>J11+1</f>
        <v>2</v>
      </c>
      <c r="T12" s="15">
        <v>0.42000000000000004</v>
      </c>
    </row>
    <row r="13" spans="2:20" x14ac:dyDescent="0.25">
      <c r="B13" s="17" t="s">
        <v>5</v>
      </c>
      <c r="C13" s="18">
        <v>1</v>
      </c>
      <c r="D13" s="19">
        <v>0.1</v>
      </c>
      <c r="E13" s="20">
        <v>0</v>
      </c>
      <c r="F13" s="21"/>
      <c r="J13">
        <f t="shared" ref="J13:J28" si="0">J12+1</f>
        <v>3</v>
      </c>
      <c r="T13" s="15">
        <v>0.3</v>
      </c>
    </row>
    <row r="14" spans="2:20" x14ac:dyDescent="0.25">
      <c r="B14" s="17"/>
      <c r="C14" s="18">
        <f>C13*$C$2</f>
        <v>0.2</v>
      </c>
      <c r="D14" s="19">
        <f>D13*$C$3</f>
        <v>0.06</v>
      </c>
      <c r="E14" s="20">
        <f>E13*$C$4</f>
        <v>0</v>
      </c>
      <c r="F14" s="22">
        <f>SUM(C14:E14)</f>
        <v>0.26</v>
      </c>
      <c r="J14">
        <f t="shared" si="0"/>
        <v>4</v>
      </c>
      <c r="T14" s="15">
        <v>0.26</v>
      </c>
    </row>
    <row r="15" spans="2:20" x14ac:dyDescent="0.25">
      <c r="B15" s="17" t="s">
        <v>6</v>
      </c>
      <c r="C15" s="18">
        <v>1</v>
      </c>
      <c r="D15" s="20">
        <v>0</v>
      </c>
      <c r="E15" s="20">
        <v>0</v>
      </c>
      <c r="F15" s="21"/>
      <c r="J15">
        <f t="shared" si="0"/>
        <v>5</v>
      </c>
      <c r="T15" s="15">
        <v>0.2</v>
      </c>
    </row>
    <row r="16" spans="2:20" x14ac:dyDescent="0.25">
      <c r="B16" s="17"/>
      <c r="C16" s="18">
        <f>C15*$C$2</f>
        <v>0.2</v>
      </c>
      <c r="D16" s="20">
        <f>D15*$C$3</f>
        <v>0</v>
      </c>
      <c r="E16" s="20">
        <f>E15*$C$4</f>
        <v>0</v>
      </c>
      <c r="F16" s="22">
        <f>SUM(C16:E16)</f>
        <v>0.2</v>
      </c>
      <c r="J16">
        <f t="shared" si="0"/>
        <v>6</v>
      </c>
      <c r="T16" s="15">
        <v>0.2</v>
      </c>
    </row>
    <row r="17" spans="2:20" x14ac:dyDescent="0.25">
      <c r="B17" s="38" t="s">
        <v>15</v>
      </c>
      <c r="C17" s="38"/>
      <c r="D17" s="38"/>
      <c r="E17" s="38"/>
      <c r="F17" s="38"/>
      <c r="J17">
        <f t="shared" si="0"/>
        <v>7</v>
      </c>
    </row>
    <row r="18" spans="2:20" x14ac:dyDescent="0.25">
      <c r="B18" s="17" t="s">
        <v>16</v>
      </c>
      <c r="C18" s="18">
        <v>1</v>
      </c>
      <c r="D18" s="20">
        <v>0</v>
      </c>
      <c r="E18" s="20">
        <v>0</v>
      </c>
      <c r="F18" s="21"/>
      <c r="J18">
        <f t="shared" si="0"/>
        <v>8</v>
      </c>
      <c r="T18" s="15">
        <v>0.2</v>
      </c>
    </row>
    <row r="19" spans="2:20" x14ac:dyDescent="0.25">
      <c r="B19" s="17"/>
      <c r="C19" s="18">
        <f>C18*$C$2</f>
        <v>0.2</v>
      </c>
      <c r="D19" s="21">
        <f>D18*$C$3</f>
        <v>0</v>
      </c>
      <c r="E19" s="20">
        <f>E18*$C$4</f>
        <v>0</v>
      </c>
      <c r="F19" s="22">
        <f>SUM(C19:E19)</f>
        <v>0.2</v>
      </c>
      <c r="J19">
        <f t="shared" si="0"/>
        <v>9</v>
      </c>
      <c r="T19" s="15">
        <v>0.2</v>
      </c>
    </row>
    <row r="20" spans="2:20" x14ac:dyDescent="0.25">
      <c r="B20" s="17" t="s">
        <v>17</v>
      </c>
      <c r="C20" s="20">
        <v>0</v>
      </c>
      <c r="D20" s="20">
        <v>0</v>
      </c>
      <c r="E20" s="20">
        <v>0</v>
      </c>
      <c r="F20" s="21"/>
      <c r="J20">
        <f t="shared" si="0"/>
        <v>10</v>
      </c>
      <c r="T20" s="15">
        <v>0</v>
      </c>
    </row>
    <row r="21" spans="2:20" x14ac:dyDescent="0.25">
      <c r="B21" s="17"/>
      <c r="C21" s="20">
        <f>C20*$C$2</f>
        <v>0</v>
      </c>
      <c r="D21" s="20">
        <f>D20*$C$3</f>
        <v>0</v>
      </c>
      <c r="E21" s="20">
        <f>E20*$C$4</f>
        <v>0</v>
      </c>
      <c r="F21" s="21">
        <f>SUM(C21:E21)</f>
        <v>0</v>
      </c>
      <c r="J21">
        <f t="shared" si="0"/>
        <v>11</v>
      </c>
      <c r="T21" s="15">
        <v>0</v>
      </c>
    </row>
    <row r="22" spans="2:20" x14ac:dyDescent="0.25">
      <c r="B22" s="38" t="s">
        <v>18</v>
      </c>
      <c r="C22" s="38"/>
      <c r="D22" s="38"/>
      <c r="E22" s="38"/>
      <c r="F22" s="38"/>
      <c r="J22">
        <f t="shared" si="0"/>
        <v>12</v>
      </c>
    </row>
    <row r="23" spans="2:20" x14ac:dyDescent="0.25">
      <c r="B23" s="17" t="s">
        <v>19</v>
      </c>
      <c r="C23" s="18">
        <v>1</v>
      </c>
      <c r="D23" s="19">
        <v>0.2</v>
      </c>
      <c r="E23" s="20">
        <v>0</v>
      </c>
      <c r="F23" s="21"/>
      <c r="J23">
        <f t="shared" si="0"/>
        <v>13</v>
      </c>
      <c r="T23" s="15">
        <v>0.4</v>
      </c>
    </row>
    <row r="24" spans="2:20" x14ac:dyDescent="0.25">
      <c r="B24" s="17"/>
      <c r="C24" s="22">
        <f>C23*$C$2</f>
        <v>0.2</v>
      </c>
      <c r="D24" s="22">
        <f>D23*$C$3</f>
        <v>0.12</v>
      </c>
      <c r="E24" s="20">
        <f>E23*$C$4</f>
        <v>0</v>
      </c>
      <c r="F24" s="22">
        <f>SUM(C24:E24)</f>
        <v>0.32</v>
      </c>
      <c r="J24">
        <f t="shared" si="0"/>
        <v>14</v>
      </c>
      <c r="T24" s="15">
        <v>0.32</v>
      </c>
    </row>
    <row r="25" spans="2:20" x14ac:dyDescent="0.25">
      <c r="B25" s="17" t="s">
        <v>20</v>
      </c>
      <c r="C25" s="18">
        <v>1</v>
      </c>
      <c r="D25" s="19">
        <v>0.4</v>
      </c>
      <c r="E25" s="20">
        <v>0</v>
      </c>
      <c r="F25" s="21"/>
      <c r="J25">
        <f t="shared" si="0"/>
        <v>15</v>
      </c>
      <c r="T25" s="15">
        <v>0.5</v>
      </c>
    </row>
    <row r="26" spans="2:20" x14ac:dyDescent="0.25">
      <c r="B26" s="17"/>
      <c r="C26" s="22">
        <f>C25*$C$2</f>
        <v>0.2</v>
      </c>
      <c r="D26" s="22">
        <f>D25*$C$3</f>
        <v>0.24</v>
      </c>
      <c r="E26" s="20">
        <f>E25*$C$4</f>
        <v>0</v>
      </c>
      <c r="F26" s="22">
        <f>SUM(C26:E26)</f>
        <v>0.44</v>
      </c>
      <c r="J26">
        <f t="shared" si="0"/>
        <v>16</v>
      </c>
      <c r="T26" s="15">
        <v>0.44</v>
      </c>
    </row>
    <row r="27" spans="2:20" x14ac:dyDescent="0.25">
      <c r="B27" s="17" t="s">
        <v>21</v>
      </c>
      <c r="C27" s="18">
        <v>1</v>
      </c>
      <c r="D27" s="20">
        <v>0</v>
      </c>
      <c r="E27" s="20">
        <v>0</v>
      </c>
      <c r="F27" s="21"/>
      <c r="J27">
        <f t="shared" si="0"/>
        <v>17</v>
      </c>
      <c r="T27" s="15">
        <v>0.2</v>
      </c>
    </row>
    <row r="28" spans="2:20" x14ac:dyDescent="0.25">
      <c r="B28" s="17"/>
      <c r="C28" s="22">
        <f>C27*$C$2</f>
        <v>0.2</v>
      </c>
      <c r="D28" s="20">
        <f>D27*$C$3</f>
        <v>0</v>
      </c>
      <c r="E28" s="20">
        <f>E27*$C$4</f>
        <v>0</v>
      </c>
      <c r="F28" s="22">
        <f>SUM(C28:E28)</f>
        <v>0.2</v>
      </c>
      <c r="J28">
        <f t="shared" si="0"/>
        <v>18</v>
      </c>
      <c r="T28" s="15">
        <v>0.2</v>
      </c>
    </row>
    <row r="29" spans="2:20" x14ac:dyDescent="0.25">
      <c r="B29" s="38" t="s">
        <v>22</v>
      </c>
      <c r="C29" s="38"/>
      <c r="D29" s="38"/>
      <c r="E29" s="38"/>
      <c r="F29" s="38"/>
    </row>
    <row r="30" spans="2:20" x14ac:dyDescent="0.25">
      <c r="B30" s="17" t="s">
        <v>23</v>
      </c>
      <c r="C30" s="18">
        <v>1</v>
      </c>
      <c r="D30" s="18">
        <v>1</v>
      </c>
      <c r="E30" s="19">
        <v>0.5</v>
      </c>
      <c r="F30" s="21"/>
      <c r="T30" s="15">
        <v>0.9</v>
      </c>
    </row>
    <row r="31" spans="2:20" x14ac:dyDescent="0.25">
      <c r="B31" s="17"/>
      <c r="C31" s="22">
        <f>C30*$C$2</f>
        <v>0.2</v>
      </c>
      <c r="D31" s="22">
        <f>D30*$C$3</f>
        <v>0.6</v>
      </c>
      <c r="E31" s="22">
        <f>E30*$C$4</f>
        <v>0.1</v>
      </c>
      <c r="F31" s="22">
        <f>SUM(C31:E31)</f>
        <v>0.9</v>
      </c>
      <c r="T31" s="15">
        <v>0.9</v>
      </c>
    </row>
    <row r="32" spans="2:20" x14ac:dyDescent="0.25">
      <c r="B32" s="17" t="s">
        <v>24</v>
      </c>
      <c r="C32" s="18">
        <v>1</v>
      </c>
      <c r="D32" s="20">
        <v>0</v>
      </c>
      <c r="E32" s="20">
        <v>0</v>
      </c>
      <c r="F32" s="21"/>
      <c r="T32" s="15">
        <v>0.2</v>
      </c>
    </row>
    <row r="33" spans="2:20" x14ac:dyDescent="0.25">
      <c r="B33" s="17"/>
      <c r="C33" s="22">
        <f>C32*$C$2</f>
        <v>0.2</v>
      </c>
      <c r="D33" s="20">
        <f>D32*$C$3</f>
        <v>0</v>
      </c>
      <c r="E33" s="20">
        <f>E32*$C$4</f>
        <v>0</v>
      </c>
      <c r="F33" s="22">
        <f>SUM(C33:E33)</f>
        <v>0.2</v>
      </c>
      <c r="T33" s="15">
        <v>0.2</v>
      </c>
    </row>
    <row r="34" spans="2:20" x14ac:dyDescent="0.25">
      <c r="B34" s="17" t="s">
        <v>25</v>
      </c>
      <c r="C34" s="20">
        <v>0</v>
      </c>
      <c r="D34" s="20">
        <v>0</v>
      </c>
      <c r="E34" s="20">
        <v>0</v>
      </c>
      <c r="F34" s="21"/>
      <c r="T34" s="15">
        <v>0</v>
      </c>
    </row>
    <row r="35" spans="2:20" x14ac:dyDescent="0.25">
      <c r="B35" s="17"/>
      <c r="C35" s="20">
        <f>C34*$C$2</f>
        <v>0</v>
      </c>
      <c r="D35" s="20">
        <f>D34*$C$3</f>
        <v>0</v>
      </c>
      <c r="E35" s="20">
        <f>E34*$C$4</f>
        <v>0</v>
      </c>
      <c r="F35" s="21">
        <f>SUM(C35:E35)</f>
        <v>0</v>
      </c>
      <c r="T35" s="15">
        <v>0</v>
      </c>
    </row>
    <row r="36" spans="2:20" x14ac:dyDescent="0.25">
      <c r="B36" s="38" t="s">
        <v>26</v>
      </c>
      <c r="C36" s="38"/>
      <c r="D36" s="38"/>
      <c r="E36" s="38"/>
      <c r="F36" s="38"/>
    </row>
    <row r="37" spans="2:20" x14ac:dyDescent="0.25">
      <c r="B37" s="17" t="s">
        <v>27</v>
      </c>
      <c r="C37" s="20">
        <v>0</v>
      </c>
      <c r="D37" s="20">
        <v>0</v>
      </c>
      <c r="E37" s="20">
        <v>0</v>
      </c>
      <c r="F37" s="21"/>
      <c r="T37" s="15">
        <v>0</v>
      </c>
    </row>
    <row r="38" spans="2:20" x14ac:dyDescent="0.25">
      <c r="B38" s="17"/>
      <c r="C38" s="20">
        <f>C37*$C$2</f>
        <v>0</v>
      </c>
      <c r="D38" s="20">
        <f>D37*$C$3</f>
        <v>0</v>
      </c>
      <c r="E38" s="20">
        <f>E37*$C$4</f>
        <v>0</v>
      </c>
      <c r="F38" s="21">
        <f>SUM(C38:E38)</f>
        <v>0</v>
      </c>
      <c r="T38" s="15">
        <v>0</v>
      </c>
    </row>
    <row r="39" spans="2:20" x14ac:dyDescent="0.25">
      <c r="B39" s="17" t="s">
        <v>28</v>
      </c>
      <c r="C39" s="20">
        <v>0</v>
      </c>
      <c r="D39" s="20">
        <v>0</v>
      </c>
      <c r="E39" s="20">
        <v>0</v>
      </c>
      <c r="F39" s="21"/>
      <c r="T39" s="15">
        <v>0</v>
      </c>
    </row>
    <row r="40" spans="2:20" x14ac:dyDescent="0.25">
      <c r="B40" s="17"/>
      <c r="C40" s="20">
        <f>C39*$C$2</f>
        <v>0</v>
      </c>
      <c r="D40" s="20">
        <f>D39*$C$3</f>
        <v>0</v>
      </c>
      <c r="E40" s="20">
        <f>E39*$C$4</f>
        <v>0</v>
      </c>
      <c r="F40" s="21">
        <f>SUM(C40:E40)</f>
        <v>0</v>
      </c>
      <c r="T40" s="15">
        <v>0</v>
      </c>
    </row>
    <row r="41" spans="2:20" x14ac:dyDescent="0.25">
      <c r="B41" s="17" t="s">
        <v>29</v>
      </c>
      <c r="C41" s="20">
        <v>0</v>
      </c>
      <c r="D41" s="20">
        <v>0</v>
      </c>
      <c r="E41" s="20">
        <v>0</v>
      </c>
      <c r="F41" s="21"/>
      <c r="T41" s="15">
        <v>0</v>
      </c>
    </row>
    <row r="42" spans="2:20" x14ac:dyDescent="0.25">
      <c r="B42" s="17"/>
      <c r="C42" s="20">
        <f>C41*$C$2</f>
        <v>0</v>
      </c>
      <c r="D42" s="20">
        <f>D41*$C$3</f>
        <v>0</v>
      </c>
      <c r="E42" s="20">
        <f>E41*$C$4</f>
        <v>0</v>
      </c>
      <c r="F42" s="21">
        <f>SUM(C42:E42)</f>
        <v>0</v>
      </c>
      <c r="T42" s="15">
        <v>0</v>
      </c>
    </row>
    <row r="43" spans="2:20" x14ac:dyDescent="0.25">
      <c r="B43" s="17" t="s">
        <v>30</v>
      </c>
      <c r="C43" s="18">
        <v>1</v>
      </c>
      <c r="D43" s="19">
        <v>0.1</v>
      </c>
      <c r="E43" s="20">
        <v>0</v>
      </c>
      <c r="F43" s="21"/>
      <c r="T43" s="15">
        <v>0.35</v>
      </c>
    </row>
    <row r="44" spans="2:20" x14ac:dyDescent="0.25">
      <c r="B44" s="17"/>
      <c r="C44" s="22">
        <f>C43*$C$2</f>
        <v>0.2</v>
      </c>
      <c r="D44" s="22">
        <f>D43*$C$3</f>
        <v>0.06</v>
      </c>
      <c r="E44" s="20">
        <f>E43*$C$4</f>
        <v>0</v>
      </c>
      <c r="F44" s="22">
        <f>SUM(C44:E44)</f>
        <v>0.26</v>
      </c>
      <c r="T44" s="15">
        <v>0.26</v>
      </c>
    </row>
    <row r="45" spans="2:20" x14ac:dyDescent="0.25">
      <c r="B45" s="17" t="s">
        <v>31</v>
      </c>
      <c r="C45" s="20">
        <v>0</v>
      </c>
      <c r="D45" s="20">
        <v>0</v>
      </c>
      <c r="E45" s="20">
        <v>0</v>
      </c>
      <c r="F45" s="21"/>
      <c r="T45" s="15">
        <v>0</v>
      </c>
    </row>
    <row r="46" spans="2:20" x14ac:dyDescent="0.25">
      <c r="B46" s="17"/>
      <c r="C46" s="20">
        <f>C45*$C$2</f>
        <v>0</v>
      </c>
      <c r="D46" s="20">
        <f>D45*$C$3</f>
        <v>0</v>
      </c>
      <c r="E46" s="20">
        <f>E45*$C$4</f>
        <v>0</v>
      </c>
      <c r="F46" s="21">
        <f>SUM(C46:E46)</f>
        <v>0</v>
      </c>
      <c r="T46" s="15">
        <v>0</v>
      </c>
    </row>
    <row r="47" spans="2:20" x14ac:dyDescent="0.25">
      <c r="B47" s="17" t="s">
        <v>32</v>
      </c>
      <c r="C47" s="20">
        <v>0</v>
      </c>
      <c r="D47" s="20">
        <v>0</v>
      </c>
      <c r="E47" s="20">
        <v>0</v>
      </c>
      <c r="F47" s="21"/>
      <c r="T47" s="15">
        <v>0</v>
      </c>
    </row>
    <row r="48" spans="2:20" x14ac:dyDescent="0.25">
      <c r="B48" s="17"/>
      <c r="C48" s="20">
        <f>C47*$C$2</f>
        <v>0</v>
      </c>
      <c r="D48" s="20">
        <f>D47*$C$3</f>
        <v>0</v>
      </c>
      <c r="E48" s="20">
        <f>E47*$C$4</f>
        <v>0</v>
      </c>
      <c r="F48" s="21">
        <f>SUM(C48:E48)</f>
        <v>0</v>
      </c>
      <c r="T48" s="15">
        <v>0</v>
      </c>
    </row>
    <row r="49" spans="2:20" x14ac:dyDescent="0.25">
      <c r="B49" s="17" t="s">
        <v>33</v>
      </c>
      <c r="C49" s="20">
        <v>0</v>
      </c>
      <c r="D49" s="20">
        <v>0</v>
      </c>
      <c r="E49" s="20">
        <v>0</v>
      </c>
      <c r="F49" s="21"/>
      <c r="T49" s="15">
        <v>0</v>
      </c>
    </row>
    <row r="50" spans="2:20" x14ac:dyDescent="0.25">
      <c r="B50" s="17"/>
      <c r="C50" s="20">
        <f>C49*$C$2</f>
        <v>0</v>
      </c>
      <c r="D50" s="20">
        <f>D49*$C$3</f>
        <v>0</v>
      </c>
      <c r="E50" s="20">
        <f>E49*$C$4</f>
        <v>0</v>
      </c>
      <c r="F50" s="21">
        <f>SUM(C50:E50)</f>
        <v>0</v>
      </c>
      <c r="T50" s="15">
        <v>0</v>
      </c>
    </row>
    <row r="51" spans="2:20" x14ac:dyDescent="0.25">
      <c r="B51" s="17" t="s">
        <v>34</v>
      </c>
      <c r="C51" s="20">
        <v>0</v>
      </c>
      <c r="D51" s="20">
        <v>0</v>
      </c>
      <c r="E51" s="20">
        <v>0</v>
      </c>
      <c r="F51" s="21"/>
      <c r="T51" s="15">
        <v>0</v>
      </c>
    </row>
    <row r="52" spans="2:20" x14ac:dyDescent="0.25">
      <c r="B52" s="17"/>
      <c r="C52" s="20">
        <f>C51*$C$2</f>
        <v>0</v>
      </c>
      <c r="D52" s="20">
        <f>D51*$C$3</f>
        <v>0</v>
      </c>
      <c r="E52" s="20">
        <f>E51*$C$4</f>
        <v>0</v>
      </c>
      <c r="F52" s="21">
        <f>SUM(C52:E52)</f>
        <v>0</v>
      </c>
      <c r="T52" s="15">
        <v>0</v>
      </c>
    </row>
    <row r="53" spans="2:20" x14ac:dyDescent="0.25">
      <c r="B53" s="17" t="s">
        <v>35</v>
      </c>
      <c r="C53" s="18">
        <v>1</v>
      </c>
      <c r="D53" s="20">
        <v>0</v>
      </c>
      <c r="E53" s="20">
        <v>0</v>
      </c>
      <c r="F53" s="21"/>
      <c r="T53" s="15">
        <v>0.3</v>
      </c>
    </row>
    <row r="54" spans="2:20" x14ac:dyDescent="0.25">
      <c r="B54" s="17"/>
      <c r="C54" s="22">
        <f>C53*$C$2</f>
        <v>0.2</v>
      </c>
      <c r="D54" s="20">
        <f>D53*$C$3</f>
        <v>0</v>
      </c>
      <c r="E54" s="20">
        <f>E53*$C$4</f>
        <v>0</v>
      </c>
      <c r="F54" s="22">
        <f>SUM(C54:E54)</f>
        <v>0.2</v>
      </c>
      <c r="T54" s="15">
        <v>0.2</v>
      </c>
    </row>
    <row r="55" spans="2:20" x14ac:dyDescent="0.25">
      <c r="B55" s="17" t="s">
        <v>36</v>
      </c>
      <c r="C55" s="20">
        <v>0</v>
      </c>
      <c r="D55" s="20">
        <v>0</v>
      </c>
      <c r="E55" s="20">
        <v>0</v>
      </c>
      <c r="F55" s="21"/>
      <c r="T55" s="15">
        <v>0</v>
      </c>
    </row>
    <row r="56" spans="2:20" x14ac:dyDescent="0.25">
      <c r="B56" s="17"/>
      <c r="C56" s="20">
        <f>C55*$C$2</f>
        <v>0</v>
      </c>
      <c r="D56" s="20">
        <f>D55*$C$3</f>
        <v>0</v>
      </c>
      <c r="E56" s="20">
        <f>E55*$C$4</f>
        <v>0</v>
      </c>
      <c r="F56" s="21">
        <f>SUM(C56:E56)</f>
        <v>0</v>
      </c>
      <c r="T56" s="15">
        <v>0</v>
      </c>
    </row>
    <row r="57" spans="2:20" x14ac:dyDescent="0.25">
      <c r="B57" s="17" t="s">
        <v>37</v>
      </c>
      <c r="C57" s="20">
        <v>0</v>
      </c>
      <c r="D57" s="20">
        <v>0</v>
      </c>
      <c r="E57" s="20">
        <v>0</v>
      </c>
      <c r="F57" s="21"/>
      <c r="T57" s="15">
        <v>0</v>
      </c>
    </row>
    <row r="58" spans="2:20" x14ac:dyDescent="0.25">
      <c r="B58" s="17"/>
      <c r="C58" s="20">
        <f>C57*$C$2</f>
        <v>0</v>
      </c>
      <c r="D58" s="20">
        <f>D57*$C$3</f>
        <v>0</v>
      </c>
      <c r="E58" s="20">
        <f>E57*$C$4</f>
        <v>0</v>
      </c>
      <c r="F58" s="21">
        <f>SUM(C58:E58)</f>
        <v>0</v>
      </c>
      <c r="T58" s="15">
        <v>0</v>
      </c>
    </row>
    <row r="59" spans="2:20" x14ac:dyDescent="0.25">
      <c r="B59" s="17" t="s">
        <v>38</v>
      </c>
      <c r="C59" s="20">
        <v>0</v>
      </c>
      <c r="D59" s="20">
        <v>0</v>
      </c>
      <c r="E59" s="20">
        <v>0</v>
      </c>
      <c r="F59" s="21"/>
      <c r="T59" s="15">
        <v>0</v>
      </c>
    </row>
    <row r="60" spans="2:20" x14ac:dyDescent="0.25">
      <c r="B60" s="17"/>
      <c r="C60" s="20">
        <f>C59*$C$2</f>
        <v>0</v>
      </c>
      <c r="D60" s="20">
        <f>D59*$C$3</f>
        <v>0</v>
      </c>
      <c r="E60" s="20">
        <f>E59*$C$4</f>
        <v>0</v>
      </c>
      <c r="F60" s="21">
        <f>SUM(C60:E60)</f>
        <v>0</v>
      </c>
      <c r="T60" s="15">
        <v>0</v>
      </c>
    </row>
    <row r="61" spans="2:20" x14ac:dyDescent="0.25">
      <c r="B61" s="17" t="s">
        <v>39</v>
      </c>
      <c r="C61" s="18">
        <v>1</v>
      </c>
      <c r="D61" s="19">
        <v>0.05</v>
      </c>
      <c r="E61" s="20">
        <v>0</v>
      </c>
      <c r="F61" s="21"/>
      <c r="T61" s="15">
        <v>0.2</v>
      </c>
    </row>
    <row r="62" spans="2:20" x14ac:dyDescent="0.25">
      <c r="B62" s="17"/>
      <c r="C62" s="22">
        <f>C61*$C$2</f>
        <v>0.2</v>
      </c>
      <c r="D62" s="22">
        <f>D61*$C$3</f>
        <v>0.03</v>
      </c>
      <c r="E62" s="20">
        <f>E61*$C$4</f>
        <v>0</v>
      </c>
      <c r="F62" s="22">
        <f>SUM(C62:E62)</f>
        <v>0.23</v>
      </c>
      <c r="T62" s="15">
        <v>0.23</v>
      </c>
    </row>
    <row r="63" spans="2:20" x14ac:dyDescent="0.25">
      <c r="B63" s="17" t="s">
        <v>40</v>
      </c>
      <c r="C63" s="20">
        <v>0</v>
      </c>
      <c r="D63" s="20">
        <v>0</v>
      </c>
      <c r="E63" s="20">
        <v>0</v>
      </c>
      <c r="F63" s="21"/>
      <c r="T63" s="15">
        <v>0</v>
      </c>
    </row>
    <row r="64" spans="2:20" x14ac:dyDescent="0.25">
      <c r="B64" s="17"/>
      <c r="C64" s="20">
        <f>C63*$C$2</f>
        <v>0</v>
      </c>
      <c r="D64" s="20">
        <f>D63*$C$3</f>
        <v>0</v>
      </c>
      <c r="E64" s="20">
        <f>E63*$C$4</f>
        <v>0</v>
      </c>
      <c r="F64" s="21">
        <f>SUM(C64:E64)</f>
        <v>0</v>
      </c>
      <c r="T64" s="15">
        <v>0</v>
      </c>
    </row>
    <row r="65" spans="2:20" x14ac:dyDescent="0.25">
      <c r="B65" s="17" t="s">
        <v>41</v>
      </c>
      <c r="C65" s="20">
        <v>0</v>
      </c>
      <c r="D65" s="20">
        <v>0</v>
      </c>
      <c r="E65" s="20">
        <v>0</v>
      </c>
      <c r="F65" s="21"/>
      <c r="T65" s="15">
        <v>0</v>
      </c>
    </row>
    <row r="66" spans="2:20" x14ac:dyDescent="0.25">
      <c r="B66" s="17"/>
      <c r="C66" s="20">
        <f>C65*$C$2</f>
        <v>0</v>
      </c>
      <c r="D66" s="20">
        <f>D65*$C$3</f>
        <v>0</v>
      </c>
      <c r="E66" s="20">
        <f>E65*$C$4</f>
        <v>0</v>
      </c>
      <c r="F66" s="21">
        <f>SUM(C66:E66)</f>
        <v>0</v>
      </c>
      <c r="T66" s="15">
        <v>0</v>
      </c>
    </row>
    <row r="67" spans="2:20" x14ac:dyDescent="0.25">
      <c r="B67" s="17" t="s">
        <v>42</v>
      </c>
      <c r="C67" s="20">
        <v>0</v>
      </c>
      <c r="D67" s="20">
        <v>0</v>
      </c>
      <c r="E67" s="20">
        <v>0</v>
      </c>
      <c r="F67" s="21"/>
      <c r="T67" s="15">
        <v>0</v>
      </c>
    </row>
    <row r="68" spans="2:20" x14ac:dyDescent="0.25">
      <c r="B68" s="17"/>
      <c r="C68" s="20">
        <f>C67*$C$2</f>
        <v>0</v>
      </c>
      <c r="D68" s="20">
        <f>D67*$C$3</f>
        <v>0</v>
      </c>
      <c r="E68" s="20">
        <f>E67*$C$4</f>
        <v>0</v>
      </c>
      <c r="F68" s="21">
        <f>SUM(C68:E68)</f>
        <v>0</v>
      </c>
      <c r="T68" s="15">
        <v>0</v>
      </c>
    </row>
    <row r="69" spans="2:20" x14ac:dyDescent="0.25">
      <c r="B69" s="17" t="s">
        <v>43</v>
      </c>
      <c r="C69" s="18">
        <v>1</v>
      </c>
      <c r="D69" s="18">
        <v>1</v>
      </c>
      <c r="E69" s="22">
        <v>0.5</v>
      </c>
      <c r="F69" s="21"/>
      <c r="T69" s="15">
        <v>0.9</v>
      </c>
    </row>
    <row r="70" spans="2:20" x14ac:dyDescent="0.25">
      <c r="B70" s="17"/>
      <c r="C70" s="22">
        <f>C69*$C$2</f>
        <v>0.2</v>
      </c>
      <c r="D70" s="22">
        <f>D69*$C$3</f>
        <v>0.6</v>
      </c>
      <c r="E70" s="22">
        <f>E69*$C$4</f>
        <v>0.1</v>
      </c>
      <c r="F70" s="22">
        <f>SUM(C70:E70)</f>
        <v>0.9</v>
      </c>
      <c r="T70" s="15">
        <v>0.9</v>
      </c>
    </row>
    <row r="71" spans="2:20" x14ac:dyDescent="0.25">
      <c r="B71" s="17" t="s">
        <v>44</v>
      </c>
      <c r="C71" s="20">
        <v>0</v>
      </c>
      <c r="D71" s="20">
        <v>0</v>
      </c>
      <c r="E71" s="20">
        <v>0</v>
      </c>
      <c r="F71" s="21"/>
      <c r="T71" s="15">
        <v>0</v>
      </c>
    </row>
    <row r="72" spans="2:20" x14ac:dyDescent="0.25">
      <c r="B72" s="17"/>
      <c r="C72" s="20">
        <f>C71*$C$2</f>
        <v>0</v>
      </c>
      <c r="D72" s="20">
        <f>D71*$C$3</f>
        <v>0</v>
      </c>
      <c r="E72" s="20">
        <f>E71*$C$4</f>
        <v>0</v>
      </c>
      <c r="F72" s="21">
        <f>SUM(C72:E72)</f>
        <v>0</v>
      </c>
      <c r="T72" s="15">
        <v>0</v>
      </c>
    </row>
    <row r="73" spans="2:20" x14ac:dyDescent="0.25">
      <c r="B73" s="17" t="s">
        <v>45</v>
      </c>
      <c r="C73" s="20">
        <v>0</v>
      </c>
      <c r="D73" s="20">
        <v>0</v>
      </c>
      <c r="E73" s="20">
        <v>0</v>
      </c>
      <c r="F73" s="21"/>
      <c r="T73" s="15">
        <v>0</v>
      </c>
    </row>
    <row r="74" spans="2:20" x14ac:dyDescent="0.25">
      <c r="B74" s="17"/>
      <c r="C74" s="20">
        <f>C73*$C$2</f>
        <v>0</v>
      </c>
      <c r="D74" s="20">
        <f>D73*$C$3</f>
        <v>0</v>
      </c>
      <c r="E74" s="20">
        <f>E73*$C$4</f>
        <v>0</v>
      </c>
      <c r="F74" s="21">
        <f>SUM(C74:E74)</f>
        <v>0</v>
      </c>
      <c r="T74" s="15">
        <v>0</v>
      </c>
    </row>
    <row r="75" spans="2:20" x14ac:dyDescent="0.25">
      <c r="B75" s="17" t="s">
        <v>46</v>
      </c>
      <c r="C75" s="20">
        <v>0</v>
      </c>
      <c r="D75" s="20">
        <v>0</v>
      </c>
      <c r="E75" s="20">
        <v>0</v>
      </c>
      <c r="F75" s="21"/>
      <c r="T75" s="15">
        <v>0</v>
      </c>
    </row>
    <row r="76" spans="2:20" x14ac:dyDescent="0.25">
      <c r="B76" s="17"/>
      <c r="C76" s="20">
        <f>C75*$C$2</f>
        <v>0</v>
      </c>
      <c r="D76" s="20">
        <f>D75*$C$3</f>
        <v>0</v>
      </c>
      <c r="E76" s="20">
        <f>E75*$C$4</f>
        <v>0</v>
      </c>
      <c r="F76" s="21">
        <f>SUM(C76:E76)</f>
        <v>0</v>
      </c>
      <c r="T76" s="15">
        <v>0</v>
      </c>
    </row>
    <row r="77" spans="2:20" x14ac:dyDescent="0.25">
      <c r="B77" s="37" t="s">
        <v>47</v>
      </c>
      <c r="C77" s="37"/>
      <c r="D77" s="37"/>
      <c r="E77" s="37"/>
      <c r="F77" s="23">
        <f>AVERAGE(F76,F74,F72,F70,F68,F66,F64,F62,F60,F58,F56,F54,F52,F50,F48,F46,F44,F42,F40,F38,F35,F33,F31,F28,F26,F24,F21,F19,F16,F14,F12)</f>
        <v>0.1525806451612903</v>
      </c>
      <c r="T77" s="15" t="s">
        <v>48</v>
      </c>
    </row>
    <row r="78" spans="2:20" x14ac:dyDescent="0.25">
      <c r="B78" s="33" t="s">
        <v>49</v>
      </c>
      <c r="C78" s="33"/>
      <c r="D78" s="33"/>
      <c r="E78" s="33"/>
      <c r="F78" s="33"/>
    </row>
    <row r="79" spans="2:20" x14ac:dyDescent="0.25">
      <c r="B79" s="24" t="s">
        <v>50</v>
      </c>
      <c r="C79" s="32">
        <v>0</v>
      </c>
      <c r="D79" s="32"/>
      <c r="E79" s="25"/>
      <c r="F79" s="26">
        <v>0</v>
      </c>
      <c r="T79" s="15">
        <v>0</v>
      </c>
    </row>
    <row r="80" spans="2:20" x14ac:dyDescent="0.25">
      <c r="B80" s="24" t="s">
        <v>51</v>
      </c>
      <c r="C80" s="32">
        <v>0</v>
      </c>
      <c r="D80" s="32"/>
      <c r="E80" s="25"/>
      <c r="F80" s="26">
        <v>0</v>
      </c>
      <c r="T80" s="15">
        <v>0</v>
      </c>
    </row>
    <row r="81" spans="2:20" x14ac:dyDescent="0.25">
      <c r="B81" s="24" t="s">
        <v>52</v>
      </c>
      <c r="C81" s="32">
        <v>0</v>
      </c>
      <c r="D81" s="32"/>
      <c r="E81" s="25"/>
      <c r="F81" s="26">
        <v>0</v>
      </c>
      <c r="T81" s="15">
        <v>0</v>
      </c>
    </row>
    <row r="82" spans="2:20" x14ac:dyDescent="0.25">
      <c r="B82" s="24" t="s">
        <v>53</v>
      </c>
      <c r="C82" s="32">
        <v>0</v>
      </c>
      <c r="D82" s="32"/>
      <c r="E82" s="25"/>
      <c r="F82" s="26">
        <v>0</v>
      </c>
      <c r="T82" s="15">
        <v>0</v>
      </c>
    </row>
    <row r="83" spans="2:20" x14ac:dyDescent="0.25">
      <c r="B83" s="24" t="s">
        <v>54</v>
      </c>
      <c r="C83" s="32">
        <v>0</v>
      </c>
      <c r="D83" s="32"/>
      <c r="E83" s="25"/>
      <c r="F83" s="26">
        <v>0</v>
      </c>
      <c r="T83" s="15">
        <v>0</v>
      </c>
    </row>
    <row r="84" spans="2:20" x14ac:dyDescent="0.25">
      <c r="B84" s="33" t="s">
        <v>55</v>
      </c>
      <c r="C84" s="33"/>
      <c r="D84" s="33"/>
      <c r="E84" s="33"/>
      <c r="F84" s="33"/>
    </row>
    <row r="85" spans="2:20" x14ac:dyDescent="0.25">
      <c r="B85" s="34" t="s">
        <v>56</v>
      </c>
      <c r="C85" s="34"/>
      <c r="D85" s="34"/>
      <c r="E85" s="34"/>
      <c r="F85" s="26">
        <v>0</v>
      </c>
      <c r="T85" s="15">
        <v>0</v>
      </c>
    </row>
  </sheetData>
  <mergeCells count="18">
    <mergeCell ref="B9:F9"/>
    <mergeCell ref="B10:F10"/>
    <mergeCell ref="C83:D83"/>
    <mergeCell ref="B84:F84"/>
    <mergeCell ref="B85:E85"/>
    <mergeCell ref="C7:E7"/>
    <mergeCell ref="F7:F8"/>
    <mergeCell ref="B7:B8"/>
    <mergeCell ref="C80:D80"/>
    <mergeCell ref="C81:D81"/>
    <mergeCell ref="C82:D82"/>
    <mergeCell ref="B77:E77"/>
    <mergeCell ref="B78:F78"/>
    <mergeCell ref="C79:D79"/>
    <mergeCell ref="B29:F29"/>
    <mergeCell ref="B36:F36"/>
    <mergeCell ref="B17:F17"/>
    <mergeCell ref="B22:F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3300A-4436-4094-975C-DE76896DE837}">
  <dimension ref="D3:E8"/>
  <sheetViews>
    <sheetView tabSelected="1" topLeftCell="D1" zoomScale="115" zoomScaleNormal="115" workbookViewId="0">
      <selection activeCell="Q19" sqref="Q19"/>
    </sheetView>
  </sheetViews>
  <sheetFormatPr defaultRowHeight="15" x14ac:dyDescent="0.25"/>
  <cols>
    <col min="4" max="4" width="37.85546875" customWidth="1"/>
    <col min="5" max="5" width="14.85546875" customWidth="1"/>
  </cols>
  <sheetData>
    <row r="3" spans="4:5" ht="15.75" thickBot="1" x14ac:dyDescent="0.3"/>
    <row r="4" spans="4:5" ht="15.75" thickBot="1" x14ac:dyDescent="0.3">
      <c r="D4" s="39" t="s">
        <v>63</v>
      </c>
      <c r="E4" s="40" t="s">
        <v>64</v>
      </c>
    </row>
    <row r="5" spans="4:5" ht="15.75" thickBot="1" x14ac:dyDescent="0.3">
      <c r="D5" s="4" t="s">
        <v>0</v>
      </c>
      <c r="E5" s="41">
        <v>0.2</v>
      </c>
    </row>
    <row r="6" spans="4:5" ht="15.75" thickBot="1" x14ac:dyDescent="0.3">
      <c r="D6" s="4" t="s">
        <v>1</v>
      </c>
      <c r="E6" s="41">
        <v>0.6</v>
      </c>
    </row>
    <row r="7" spans="4:5" ht="15.75" thickBot="1" x14ac:dyDescent="0.3">
      <c r="D7" s="4" t="s">
        <v>2</v>
      </c>
      <c r="E7" s="41">
        <v>0.2</v>
      </c>
    </row>
    <row r="8" spans="4:5" ht="15.75" thickBot="1" x14ac:dyDescent="0.3">
      <c r="D8" s="13" t="s">
        <v>3</v>
      </c>
      <c r="E8" s="42">
        <v>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Manas Upmanyu</cp:lastModifiedBy>
  <dcterms:created xsi:type="dcterms:W3CDTF">2024-03-29T11:04:35Z</dcterms:created>
  <dcterms:modified xsi:type="dcterms:W3CDTF">2024-04-02T13:54:50Z</dcterms:modified>
</cp:coreProperties>
</file>