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hidePivotFieldList="1" defaultThemeVersion="124226"/>
  <bookViews>
    <workbookView xWindow="0" yWindow="0" windowWidth="20490" windowHeight="7755" firstSheet="1" activeTab="3"/>
  </bookViews>
  <sheets>
    <sheet name="Summury" sheetId="2" r:id="rId1"/>
    <sheet name="Main Building" sheetId="1" r:id="rId2"/>
    <sheet name="P &amp; M as per client " sheetId="4" r:id="rId3"/>
    <sheet name="P &amp; M 6.72" sheetId="16" r:id="rId4"/>
    <sheet name="P&amp;M as per invoice by company " sheetId="12" r:id="rId5"/>
    <sheet name="Imported machines" sheetId="9" r:id="rId6"/>
    <sheet name="Corrected Impoerted mc" sheetId="15" r:id="rId7"/>
    <sheet name="Disallowed" sheetId="10" r:id="rId8"/>
    <sheet name="Electrical Installation" sheetId="5" r:id="rId9"/>
    <sheet name="Supplier, contractor" sheetId="7" r:id="rId10"/>
    <sheet name="Production Chart" sheetId="8" r:id="rId11"/>
    <sheet name="machine Summury " sheetId="13" r:id="rId12"/>
    <sheet name="Electrical INstaalation Summury" sheetId="14" r:id="rId13"/>
  </sheets>
  <definedNames>
    <definedName name="_xlnm._FilterDatabase" localSheetId="5" hidden="1">'Imported machines'!$B$5:$M$24</definedName>
  </definedNames>
  <calcPr calcId="152511"/>
</workbook>
</file>

<file path=xl/calcChain.xml><?xml version="1.0" encoding="utf-8"?>
<calcChain xmlns="http://schemas.openxmlformats.org/spreadsheetml/2006/main">
  <c r="H180" i="4" l="1"/>
  <c r="G180" i="4"/>
  <c r="D308" i="16"/>
  <c r="F180" i="4"/>
  <c r="F7" i="2" l="1"/>
  <c r="D15" i="13"/>
  <c r="D14" i="13"/>
  <c r="D13" i="13"/>
  <c r="D7" i="13"/>
  <c r="D6" i="13"/>
  <c r="D5" i="13"/>
  <c r="F8" i="14"/>
  <c r="F9" i="14" s="1"/>
  <c r="E298" i="12"/>
  <c r="H14" i="15"/>
  <c r="S8" i="9"/>
  <c r="D18" i="13" l="1"/>
  <c r="D17" i="13"/>
  <c r="F17" i="13" s="1"/>
  <c r="D16" i="13"/>
  <c r="F16" i="13"/>
  <c r="G19" i="5"/>
  <c r="F19" i="5"/>
  <c r="H9" i="14" l="1"/>
  <c r="F12" i="2"/>
  <c r="L7" i="1"/>
  <c r="I19" i="5" l="1"/>
  <c r="F10" i="14"/>
  <c r="F11" i="14" s="1"/>
  <c r="K8" i="10" l="1"/>
  <c r="L24" i="9" l="1"/>
  <c r="D8" i="13" s="1"/>
  <c r="G12" i="2" l="1"/>
  <c r="D11" i="8" l="1"/>
  <c r="G183" i="4" l="1"/>
  <c r="E12" i="2" l="1"/>
  <c r="D12" i="2"/>
  <c r="H5" i="1" l="1"/>
  <c r="H6" i="1" l="1"/>
  <c r="L5" i="1"/>
  <c r="L6" i="1" s="1"/>
</calcChain>
</file>

<file path=xl/sharedStrings.xml><?xml version="1.0" encoding="utf-8"?>
<sst xmlns="http://schemas.openxmlformats.org/spreadsheetml/2006/main" count="1869" uniqueCount="606">
  <si>
    <t>S. No.</t>
  </si>
  <si>
    <t>Particulars</t>
  </si>
  <si>
    <t>Floor</t>
  </si>
  <si>
    <t>Type of Structure</t>
  </si>
  <si>
    <r>
      <t xml:space="preserve">Area 
</t>
    </r>
    <r>
      <rPr>
        <b/>
        <i/>
        <sz val="10"/>
        <rFont val="Calibri"/>
        <family val="2"/>
        <scheme val="minor"/>
      </rPr>
      <t>(in sq.mtr)</t>
    </r>
  </si>
  <si>
    <r>
      <t xml:space="preserve">Area 
</t>
    </r>
    <r>
      <rPr>
        <b/>
        <i/>
        <sz val="10"/>
        <rFont val="Calibri"/>
        <family val="2"/>
        <scheme val="minor"/>
      </rPr>
      <t>(in sq.ft)</t>
    </r>
  </si>
  <si>
    <r>
      <t xml:space="preserve">Height </t>
    </r>
    <r>
      <rPr>
        <b/>
        <i/>
        <sz val="10"/>
        <rFont val="Calibri"/>
        <family val="2"/>
        <scheme val="minor"/>
      </rPr>
      <t>(in ft.)</t>
    </r>
  </si>
  <si>
    <t>Year of Construction</t>
  </si>
  <si>
    <t>Gross Replacement Value
(INR)</t>
  </si>
  <si>
    <t>Building</t>
  </si>
  <si>
    <t>Total</t>
  </si>
  <si>
    <t>Main Building</t>
  </si>
  <si>
    <t>RCC + Shed</t>
  </si>
  <si>
    <t>2019-2021</t>
  </si>
  <si>
    <t xml:space="preserve">Ground floor </t>
  </si>
  <si>
    <r>
      <t xml:space="preserve">Plinth Area  Rate 
</t>
    </r>
    <r>
      <rPr>
        <b/>
        <i/>
        <sz val="10"/>
        <rFont val="Calibri"/>
        <family val="2"/>
        <scheme val="minor"/>
      </rPr>
      <t>(in per sq.ft) as per market standard</t>
    </r>
  </si>
  <si>
    <t>Sl. No.</t>
  </si>
  <si>
    <t>Land</t>
  </si>
  <si>
    <t>Buildings and Civil works</t>
  </si>
  <si>
    <t>Plant and Machinery</t>
  </si>
  <si>
    <t>Electricity Security</t>
  </si>
  <si>
    <t>Electric Installation</t>
  </si>
  <si>
    <t>Preoperative (incl. IDC)</t>
  </si>
  <si>
    <t>Margin Money for Working Capital</t>
  </si>
  <si>
    <t>Total Cost of the Project</t>
  </si>
  <si>
    <t>Amount (As per DPR)</t>
  </si>
  <si>
    <t>Amount (As per Company)</t>
  </si>
  <si>
    <t>Amount (As per IE)</t>
  </si>
  <si>
    <t>Annu Electricals Buland Shahr</t>
  </si>
  <si>
    <t>Jain Electric Contractor Kairana</t>
  </si>
  <si>
    <t>ABC Transformers Pvt Ltd Noida</t>
  </si>
  <si>
    <t>Premier Enginrreing Co.Meerut</t>
  </si>
  <si>
    <t>Rakman Industries Ltd  Noida</t>
  </si>
  <si>
    <t>Ajay Traders Shamli</t>
  </si>
  <si>
    <t>J .K Electricals Noida</t>
  </si>
  <si>
    <t>PASHCHIMANCHAL VIDYUT VITRAN NIGAM LIMITED</t>
  </si>
  <si>
    <t>Hepta Care Power Instruments  Meerut</t>
  </si>
  <si>
    <t>Bill No.</t>
  </si>
  <si>
    <t>Bill Date</t>
  </si>
  <si>
    <t>97</t>
  </si>
  <si>
    <t>33</t>
  </si>
  <si>
    <t>32</t>
  </si>
  <si>
    <t>A/20-21/132</t>
  </si>
  <si>
    <t>R-146</t>
  </si>
  <si>
    <t>JKE/2509/20-21</t>
  </si>
  <si>
    <t>T-0935/20-21/20</t>
  </si>
  <si>
    <t>JKE/1578/2020-21</t>
  </si>
  <si>
    <t>HPI/20-21/00236</t>
  </si>
  <si>
    <t xml:space="preserve"> Amount </t>
  </si>
  <si>
    <t>Suppliers</t>
  </si>
  <si>
    <t>S. NO.</t>
  </si>
  <si>
    <t>NAME OF EQUIPMENTS</t>
  </si>
  <si>
    <t>SUPPLIERS</t>
  </si>
  <si>
    <t>Details</t>
  </si>
  <si>
    <t>AMOUNT ( In lacks)</t>
  </si>
  <si>
    <t>Paper Machine Finish Deckle 4200mm</t>
  </si>
  <si>
    <t>Qingdao Dayuanji International China</t>
  </si>
  <si>
    <t>Machine, Oreyers</t>
  </si>
  <si>
    <t>Dandong Xincing Paper Machine China</t>
  </si>
  <si>
    <t>Wire Parts, Head Box</t>
  </si>
  <si>
    <t>Saloni Paper Machines Pvt Ltd Vapi</t>
  </si>
  <si>
    <t>Size Press &amp; Rolls</t>
  </si>
  <si>
    <t>Saurnya International Company China</t>
  </si>
  <si>
    <t>De-Watering System</t>
  </si>
  <si>
    <t>Alliance International DWC - LLC</t>
  </si>
  <si>
    <t>Shandong Guiyan Advanced China</t>
  </si>
  <si>
    <t>Shandong Zeying Machinery China</t>
  </si>
  <si>
    <t>Scanner</t>
  </si>
  <si>
    <t>Jasch Industries Ltd Sonipat</t>
  </si>
  <si>
    <t>Rolls</t>
  </si>
  <si>
    <t>Ashoka Rolls Mers Pvt Ltd Delhi (NP)</t>
  </si>
  <si>
    <t>Zenith Rollers Private Limited Noida (NP)</t>
  </si>
  <si>
    <t>Confetti (India) Pvt. Ltd., Ghaziabad</t>
  </si>
  <si>
    <t>H &amp; T Engineers Saharanpur (NP)</t>
  </si>
  <si>
    <t>Hydrotech Engineers &amp; Contractor</t>
  </si>
  <si>
    <t>J B Rolling Mills Ltd Kala Amb</t>
  </si>
  <si>
    <t>Bajrang Steel Corporation Ghaziabad</t>
  </si>
  <si>
    <t>Bry Air (Asia ) Pvt Ltd Alwar</t>
  </si>
  <si>
    <t>Mala Padmavati Metals Delhi</t>
  </si>
  <si>
    <t>Mangal Deep Steels Ghaziabad</t>
  </si>
  <si>
    <t>Rainbow Steels Ghaziabad</t>
  </si>
  <si>
    <t>Rochling Industrial Austria</t>
  </si>
  <si>
    <t>Vacuum Pumps</t>
  </si>
  <si>
    <t>Zibo Huacheng Imp And Exp China</t>
  </si>
  <si>
    <t>Kkt Shakti Hitech Pvt Ltd Hydrabad</t>
  </si>
  <si>
    <t>Pulp Section Complete</t>
  </si>
  <si>
    <t>Zhengzhau Yunda Paper China</t>
  </si>
  <si>
    <t>Gravity Disc Thickner</t>
  </si>
  <si>
    <t>Welfang Sanding Machinery Co. Ltd China</t>
  </si>
  <si>
    <t>Qingdao Besthing Metal Material Co Ltd China</t>
  </si>
  <si>
    <t>Star Industries, M Nagar</t>
  </si>
  <si>
    <t>Creative Enterprises Ghaziabad (NP)</t>
  </si>
  <si>
    <t>AVS Impoter, Muzaffarnagar</t>
  </si>
  <si>
    <t>Pipe &amp; Section Pvt Ltd Sahibabad</t>
  </si>
  <si>
    <t>Pulper Conveyor</t>
  </si>
  <si>
    <t>Maruti Steels Ghaziabad</t>
  </si>
  <si>
    <t>M. L Ispat Ghaziabad</t>
  </si>
  <si>
    <t>Gear Boxes</t>
  </si>
  <si>
    <t>Rasman Technologies Pvt Ltd Lucknow</t>
  </si>
  <si>
    <t>Premimum Transmission (P) Ltd WB</t>
  </si>
  <si>
    <t>Process Valves/ Pipe Lines</t>
  </si>
  <si>
    <t>Maruti Industries Ahamadabad</t>
  </si>
  <si>
    <t>Control Valves</t>
  </si>
  <si>
    <t>A To Z Indstrument &amp; Automation, Meerut</t>
  </si>
  <si>
    <t>Agarwal Mill Store M Nagar (NP)</t>
  </si>
  <si>
    <t>Akiva Industries Private Limited, M.  Nagar (NP)</t>
  </si>
  <si>
    <t>Anant Enterprises M. Nagar (NP)</t>
  </si>
  <si>
    <t>AC Drive System for</t>
  </si>
  <si>
    <t>Coronet Engineers Pvt Ltd Sonepat</t>
  </si>
  <si>
    <t>Main Machine</t>
  </si>
  <si>
    <t>KGV Automation Ghaziabad</t>
  </si>
  <si>
    <t>Standlone drive for</t>
  </si>
  <si>
    <t>Vizen Solution Faridabad</t>
  </si>
  <si>
    <t>Other applications</t>
  </si>
  <si>
    <t>TPS Automation Pvt. Ltd Delhi</t>
  </si>
  <si>
    <t>Pneumech Hydro Systems, Ghaziabad</t>
  </si>
  <si>
    <t>Pioneer Automation &amp; Engineers Ghaziabad</t>
  </si>
  <si>
    <t>Nuhydro Automation Procuts Noida</t>
  </si>
  <si>
    <t>Electric Motors 226 nos.</t>
  </si>
  <si>
    <t>Verma Engineers Roorkee</t>
  </si>
  <si>
    <t>Inverter Duty Motors</t>
  </si>
  <si>
    <t>Cables, Busbars, Lighting</t>
  </si>
  <si>
    <t>Durga Bhai &amp; Co. Delhi</t>
  </si>
  <si>
    <t>Other Misc. Electricals &amp; Pnels</t>
  </si>
  <si>
    <t>Uttam Electric Store Muzaffar Nagar</t>
  </si>
  <si>
    <t>Mahendra Electric Engineering Works (NP) M. Nagar</t>
  </si>
  <si>
    <t>Classical Sharanpur</t>
  </si>
  <si>
    <t>Grandlay Electricals (India) Sonepat</t>
  </si>
  <si>
    <t>Udit Engineers Aligarh</t>
  </si>
  <si>
    <t>Ashoka Electricals Saharanpur</t>
  </si>
  <si>
    <t>Jastech Systems Pvt. Ltd.</t>
  </si>
  <si>
    <t>Ideal Power Solutions Kashipur</t>
  </si>
  <si>
    <t xml:space="preserve">EOT Cranes for Machine &amp; </t>
  </si>
  <si>
    <t>Venus Engineers Alwar</t>
  </si>
  <si>
    <t>Finishing House 6 nos.</t>
  </si>
  <si>
    <t>Raj Ria Industries Shamli</t>
  </si>
  <si>
    <t>Steam &amp; Condensate System</t>
  </si>
  <si>
    <t>Forbes Marshall Pvt Ltd Pune</t>
  </si>
  <si>
    <t>for Paper Machine</t>
  </si>
  <si>
    <t>Krohnemarshall Pvt Ltd Pune</t>
  </si>
  <si>
    <t>Automatic Rewinder Slitter</t>
  </si>
  <si>
    <t>Changzhou Qianye Trading China</t>
  </si>
  <si>
    <t>with Drives &amp; Automation</t>
  </si>
  <si>
    <t>Rasheed Ahmad &amp; Sons Muzaffar Nagar</t>
  </si>
  <si>
    <t>M/s Satya Forklift Engineering and Equipments Private Limited</t>
  </si>
  <si>
    <t>Packmach System Noida</t>
  </si>
  <si>
    <t>Shiv Darshan Tractors Shamli</t>
  </si>
  <si>
    <t>Shiv Equipments Private Limited Mohan Nagar</t>
  </si>
  <si>
    <t>Complete Pulp Pumps</t>
  </si>
  <si>
    <t>Ganjoo Pumps "N" Projects Noida</t>
  </si>
  <si>
    <t>Kansal Pumps Pvt Ltd Meerut</t>
  </si>
  <si>
    <t>Complete Paper Machine</t>
  </si>
  <si>
    <t>Shalimar Wires Industries, Kolkata</t>
  </si>
  <si>
    <t>Wires &amp; Felts (Fabrics)</t>
  </si>
  <si>
    <t>Voith ( Paper Fabric India Ltd Faridabad (NP)</t>
  </si>
  <si>
    <t>SS Silos &amp; Tanks for</t>
  </si>
  <si>
    <t>Stark Engineering Pvt. Ltd m Nagar (NP)</t>
  </si>
  <si>
    <t>Process Water Storage</t>
  </si>
  <si>
    <t>Vishal Steels Mumbai</t>
  </si>
  <si>
    <t>Gulzar Brothers</t>
  </si>
  <si>
    <t>Machinery Parts &amp; Accessories</t>
  </si>
  <si>
    <t>Aarnesh Air Products Pvt Ltd Noida</t>
  </si>
  <si>
    <t>Vision Associates Delhi</t>
  </si>
  <si>
    <t>Yakshat Trading Co. Samalkha (NP)</t>
  </si>
  <si>
    <t>Vora Engineering Co. Pvt. Ltd.</t>
  </si>
  <si>
    <t>Weld One Technologies, Meerut</t>
  </si>
  <si>
    <t>Yash Enterprises Dekhi</t>
  </si>
  <si>
    <t>Tilak Hardware Paints Saharanpur (NP)</t>
  </si>
  <si>
    <t>Supreme Industries Yamuna Nagar</t>
  </si>
  <si>
    <t>Suryoday Textile Factory, Ahmedabad</t>
  </si>
  <si>
    <t>Abbott Air System Faridabad</t>
  </si>
  <si>
    <t>Abhinandan Pershad &amp; Bross Meerut (NP)</t>
  </si>
  <si>
    <t>Aeron Industries Delhi</t>
  </si>
  <si>
    <t>Ahuja Bearing Corporation Delhi (NP)</t>
  </si>
  <si>
    <t>Airgen Equipments Sahibabad (NP)</t>
  </si>
  <si>
    <t>Ajay Agencies Muzaffar Nagar</t>
  </si>
  <si>
    <t>Alka Auto Associates, M. Nagar</t>
  </si>
  <si>
    <t>Allience Inc Gurugram</t>
  </si>
  <si>
    <t>Amit Plate Yards Govind Garh Punjab</t>
  </si>
  <si>
    <t>Amrock Ahmdabad</t>
  </si>
  <si>
    <t>Aqueous Consultant &amp; Engineers Meerut (NP)</t>
  </si>
  <si>
    <t>ARH Technoogies Pvt Ltd Noida</t>
  </si>
  <si>
    <t>Bedi Machine Tools Muzaffar Nagar (NP)</t>
  </si>
  <si>
    <t>By Purchase through Amazon / Cash</t>
  </si>
  <si>
    <t>Daulat Ramm Paras Ram, Panipat</t>
  </si>
  <si>
    <t>Deepak Ceramic &amp; Allied Products (P) Ltd M. Nagar</t>
  </si>
  <si>
    <t>Deepika Diesel Services Panipat</t>
  </si>
  <si>
    <t>Divya Computers Shamli</t>
  </si>
  <si>
    <t>Doon Traders Dehradun (NP)</t>
  </si>
  <si>
    <t>Duvera Delhi</t>
  </si>
  <si>
    <t>EWAC Alloyes Ltd</t>
  </si>
  <si>
    <t>G M Colours Muzaffar Nagar</t>
  </si>
  <si>
    <t>Ganpati Traders Muzaffar Nagar (NP)</t>
  </si>
  <si>
    <t>Garg Electric Storemeerut (NP)</t>
  </si>
  <si>
    <t>Goel Polymers Shamli</t>
  </si>
  <si>
    <t>Harbansh Singh &amp; Sons Saharanpur</t>
  </si>
  <si>
    <t>Harshit Aggarwal Muzaffar Nagar</t>
  </si>
  <si>
    <t>Inder Sen &amp; Sons (N) Shamli</t>
  </si>
  <si>
    <t>Indian Electrods Shamli (NP)</t>
  </si>
  <si>
    <t>Indo Flotech Meerut</t>
  </si>
  <si>
    <t>Industrial Sales Corporation Muzaffar Nagar (NP)</t>
  </si>
  <si>
    <t>Industrial Marketing Services Delhi</t>
  </si>
  <si>
    <t>J. K. Enterprises Ludhiana</t>
  </si>
  <si>
    <t>J. N Gupta &amp; Co Delhi (NP)</t>
  </si>
  <si>
    <t>Janeshwar Dass Rajesh Kumar Gupta Shamli</t>
  </si>
  <si>
    <t xml:space="preserve">Jay Trading Company Baraut </t>
  </si>
  <si>
    <t>K P Rathaur Engg Works Faridabad</t>
  </si>
  <si>
    <t>KEY Engineers Muzaffar Nagar</t>
  </si>
  <si>
    <t>Krishan Kumar Rajesh Kumar (NP) Shamli</t>
  </si>
  <si>
    <t>Krishna Electric Store, Shamli</t>
  </si>
  <si>
    <t>Kumar Sales Corporation Dehradun</t>
  </si>
  <si>
    <t>Kumar Sanitary Store Shamli (NP)</t>
  </si>
  <si>
    <t>Lokpal Industries Noida</t>
  </si>
  <si>
    <t>M.G. Electrica Nashik</t>
  </si>
  <si>
    <t>M.M Industries Ghaziabad</t>
  </si>
  <si>
    <t>Mahadev Enterprises, Karnal</t>
  </si>
  <si>
    <t>Mangum Engineers India Pvt Ltd Noida (NP)</t>
  </si>
  <si>
    <t>Maheshwari Oil Traders M. Nahar (NP)</t>
  </si>
  <si>
    <t>Man Energy Solution India Pvt Ltd Bangalore</t>
  </si>
  <si>
    <t>MBM Engineering Infotech Ltd Sahibabad</t>
  </si>
  <si>
    <t>Mishkat Casting &amp; Engineering Works</t>
  </si>
  <si>
    <t>MNC Engineering Delhi</t>
  </si>
  <si>
    <t>Mukesh Radios, Shamli</t>
  </si>
  <si>
    <t>Multi Weigh (India) P Ltd Chandigarh</t>
  </si>
  <si>
    <t>National Plywood Stores, Shamli</t>
  </si>
  <si>
    <t>Newtech Engineers</t>
  </si>
  <si>
    <t>Nitin Enterprises Delhi</t>
  </si>
  <si>
    <t>Noor Industries M. Nagar</t>
  </si>
  <si>
    <t>Nuvoco Vistas Corp Limited Chittorgarh (RAJ)</t>
  </si>
  <si>
    <t>Onkar Enterprises Panipat</t>
  </si>
  <si>
    <t>Orient Machino - Tech Pvt Ltd Muzaffar Nagar</t>
  </si>
  <si>
    <t>Oxford Paints (India) , Shamli</t>
  </si>
  <si>
    <t>Pawan Hardware Store M Nagar (NP)</t>
  </si>
  <si>
    <t>Pie Tech Engineering Faridabad</t>
  </si>
  <si>
    <t>PPI Systems, Ahmedabad</t>
  </si>
  <si>
    <t>Prakash Engineers Muzaffar Nagar</t>
  </si>
  <si>
    <t>Premhari Steels Pvt Ltd Ghaziabad</t>
  </si>
  <si>
    <t>Prime Portable Cabin Noida</t>
  </si>
  <si>
    <t>Rajan Vishvakarma Engineering, Katauli</t>
  </si>
  <si>
    <t>Ruchira Enterprises M Nagar (NP)</t>
  </si>
  <si>
    <t>Rudra Instruments Roorkee</t>
  </si>
  <si>
    <t>S.V Metals &amp; Extrusions Pvt Ltd Noida</t>
  </si>
  <si>
    <t>S.M. Sales Agencies, M. Nagar</t>
  </si>
  <si>
    <t>S.S Nain Contractor Shera Panipat</t>
  </si>
  <si>
    <t>Safelift Engineers Delhi</t>
  </si>
  <si>
    <t>Sai Baba Enterprises Bhavnagar</t>
  </si>
  <si>
    <t>Sanmati Chemical Shamli (Np)</t>
  </si>
  <si>
    <t>Shabbar Engineering Work Saharanpur (NP)</t>
  </si>
  <si>
    <t>Shree Balaji Traders Meerut (NP)</t>
  </si>
  <si>
    <t>Shree Lakshmi Pipes Gobindgarh</t>
  </si>
  <si>
    <t>Shree Shree Ji Shamli</t>
  </si>
  <si>
    <t>Shri Arihant Lighting Ghaziabad</t>
  </si>
  <si>
    <t>Cash</t>
  </si>
  <si>
    <t>Siddharth Electronics Shali (NP)</t>
  </si>
  <si>
    <t>Sona Contractor Delhi</t>
  </si>
  <si>
    <t>SS Khera &amp; Co. Delhi (N)</t>
  </si>
  <si>
    <t>Effluent Treatment Plant</t>
  </si>
  <si>
    <t>Krofta Engineering Ltd Delhi</t>
  </si>
  <si>
    <t>Errrand Enterprises Delhi</t>
  </si>
  <si>
    <t>Creoie Exim Ghaziabad</t>
  </si>
  <si>
    <t>Low Pressure Boiler</t>
  </si>
  <si>
    <t>Mago Thermal Pvt Ltd Muzaffar Nagar</t>
  </si>
  <si>
    <t>Bansal Refractories M. Nagar</t>
  </si>
  <si>
    <t>Shib Dass &amp; Sons Pvt Ltd Delhi</t>
  </si>
  <si>
    <t>Mittal Refractories M. Nagar (NP)</t>
  </si>
  <si>
    <t>Remarks</t>
  </si>
  <si>
    <t>PROJECT CONSULTANTS, CONTRACTORS &amp; SUPPLIERS</t>
  </si>
  <si>
    <t>Contractor / Suppliers name</t>
  </si>
  <si>
    <t>Work Assigned</t>
  </si>
  <si>
    <t>HT Cables work</t>
  </si>
  <si>
    <t xml:space="preserve">M/s Ajay Trader </t>
  </si>
  <si>
    <t>Insulator fitting and wire</t>
  </si>
  <si>
    <t>M/s Jain electic contractor</t>
  </si>
  <si>
    <t>H/s 33KV 3x120 outdoor</t>
  </si>
  <si>
    <t>M/s ABC Transformer</t>
  </si>
  <si>
    <t>M/s J K Electrical</t>
  </si>
  <si>
    <t>1000 KVA transformer</t>
  </si>
  <si>
    <t>M/s Annu electrical</t>
  </si>
  <si>
    <t>2000 KVA transformer and pannels</t>
  </si>
  <si>
    <t>M/s Premium Engineering Company</t>
  </si>
  <si>
    <t>Iron &amp; Steel Poles</t>
  </si>
  <si>
    <t>Rakman industries ltd.</t>
  </si>
  <si>
    <t>Insulated condutor</t>
  </si>
  <si>
    <t>Heptacare Power industries pvt ltd</t>
  </si>
  <si>
    <t>33 KV PT</t>
  </si>
  <si>
    <t>Agarwal Mill Store M Nagar ( NP)</t>
  </si>
  <si>
    <t>Civil Work Under Constructionunit II</t>
  </si>
  <si>
    <t>Concrete And Co Delhi</t>
  </si>
  <si>
    <t>Deepak Trading Co. Ghaziabad</t>
  </si>
  <si>
    <t>Ignite Polymers  Gurugram</t>
  </si>
  <si>
    <t xml:space="preserve">AAC Blocks </t>
  </si>
  <si>
    <t>J K  Cement Works Mangrol</t>
  </si>
  <si>
    <t>Cement</t>
  </si>
  <si>
    <t>Jai Shree Radhe Shyam Enterprises  Panipat</t>
  </si>
  <si>
    <t>Conbextra GP- 2 , Slurry Pouch</t>
  </si>
  <si>
    <t>Kumar Sanitary Store Shamli ( NP)</t>
  </si>
  <si>
    <t>Stone Material, PVC SAKET, PVC Elbow &amp; Socket other, PVC pipe &amp; Elbow, Other Matileal</t>
  </si>
  <si>
    <t>Laxmi Glass Store Shamli</t>
  </si>
  <si>
    <t>PP Sheet</t>
  </si>
  <si>
    <t>Mohit Building Material Supplier Gharaunda</t>
  </si>
  <si>
    <t>Corsand, Stone Material , S S Material (Elbow)</t>
  </si>
  <si>
    <t>Multi Tech Solution Kashipur</t>
  </si>
  <si>
    <t>Pre Fabricated Steel Building</t>
  </si>
  <si>
    <t>Peeco Agencies Private Ltd  Gurgaon</t>
  </si>
  <si>
    <t>AAC Blocks, Handsaw</t>
  </si>
  <si>
    <t>Shamli Steels Pvt . Ltd Shamli (NP)</t>
  </si>
  <si>
    <t>ERW Pipes</t>
  </si>
  <si>
    <t>Month</t>
  </si>
  <si>
    <t>Production(M.T)</t>
  </si>
  <si>
    <t>Amount(As per CA Certificate)</t>
  </si>
  <si>
    <t>Plant and machinery under erection unit II</t>
  </si>
  <si>
    <t>Import</t>
  </si>
  <si>
    <t>Kraft Paper With Standard Accessories</t>
  </si>
  <si>
    <t xml:space="preserve">QY20190326 </t>
  </si>
  <si>
    <t>Saumya International Company  China</t>
  </si>
  <si>
    <t>Gravity Disc Thickener</t>
  </si>
  <si>
    <t>Weifang Sanding Machinery Co. Ltd China</t>
  </si>
  <si>
    <t>SDIN02</t>
  </si>
  <si>
    <t>Zhengzhou Yunda Paper China</t>
  </si>
  <si>
    <t>YD191019-I</t>
  </si>
  <si>
    <t>Chrome Dryer Cylinder</t>
  </si>
  <si>
    <t>Dandong Xincing Paper Machine  China</t>
  </si>
  <si>
    <t>DDXX- 290812019</t>
  </si>
  <si>
    <t>SIC/1032112020</t>
  </si>
  <si>
    <t xml:space="preserve">HCH-NPL2020-01C </t>
  </si>
  <si>
    <t>Felt Suction</t>
  </si>
  <si>
    <t>Shandong Guiyuan Advanced China</t>
  </si>
  <si>
    <t>2019-JTB-021</t>
  </si>
  <si>
    <t>Qingdao Besthing Metal Material  Co Ltd China</t>
  </si>
  <si>
    <t>Being Amt of bill receive ag Usd ( 30000 usd + 70000 usd )</t>
  </si>
  <si>
    <t xml:space="preserve">YD200327-I </t>
  </si>
  <si>
    <t>YD200717-1</t>
  </si>
  <si>
    <t>S.No</t>
  </si>
  <si>
    <t xml:space="preserve">Eligible Capital Expenditure details under this head                           "BILLWISE"                                   (TOTAL INVOICE VALUE - ITC AVAILABLE)      </t>
  </si>
  <si>
    <t>Party Name</t>
  </si>
  <si>
    <t>GSTIN</t>
  </si>
  <si>
    <t>Taxable Value (A)</t>
  </si>
  <si>
    <t>GST (B)</t>
  </si>
  <si>
    <t>SIC/100129/2020</t>
  </si>
  <si>
    <t>Spare Parts of Paper Making machine</t>
  </si>
  <si>
    <t xml:space="preserve">GAR-20-10493 </t>
  </si>
  <si>
    <t xml:space="preserve">Robaseal - A End deckle </t>
  </si>
  <si>
    <t xml:space="preserve">GAR-20-10492 </t>
  </si>
  <si>
    <t>Spare Parts of Paper Machinery</t>
  </si>
  <si>
    <t>Shandong Zeying Machinery  China</t>
  </si>
  <si>
    <t xml:space="preserve">TC20200729-1 </t>
  </si>
  <si>
    <t xml:space="preserve">Complete New Rewinder </t>
  </si>
  <si>
    <t>Being Amt of commercial Invious for usd 314400</t>
  </si>
  <si>
    <t>Remark</t>
  </si>
  <si>
    <t xml:space="preserve">Old </t>
  </si>
  <si>
    <t>New</t>
  </si>
  <si>
    <t>Disallowed</t>
  </si>
  <si>
    <t>Imported Machines</t>
  </si>
  <si>
    <t>Discription</t>
  </si>
  <si>
    <t xml:space="preserve">Bill Amount </t>
  </si>
  <si>
    <t xml:space="preserve"> Bill Amount </t>
  </si>
  <si>
    <t>A To Z Instrument &amp; Automation,MEERUT</t>
  </si>
  <si>
    <t>A.T.C. Transport Co., M.Nagar</t>
  </si>
  <si>
    <t>Abhinandan  Pershad &amp; Bros Meerut (NP)</t>
  </si>
  <si>
    <t>Aditya Logistic Ahmedabad</t>
  </si>
  <si>
    <t>Aeron  Industries Delhi</t>
  </si>
  <si>
    <t>Agarwal Mill Store Muzaffar Nagar</t>
  </si>
  <si>
    <t>Ajay Agencies  Muzaffar Nagar</t>
  </si>
  <si>
    <t>Akiva Industries Private Limited  M.Nagar (NP)</t>
  </si>
  <si>
    <t>Akiva Industries Private Limited M.Nagar</t>
  </si>
  <si>
    <t>Ambey  Traders   Delhi</t>
  </si>
  <si>
    <t>Amrat Timber company chhatisgarh</t>
  </si>
  <si>
    <t>Amrock  Ahmdabad</t>
  </si>
  <si>
    <t>Anant  Enterprises M.Nagar (NP)</t>
  </si>
  <si>
    <t>Anant Enterprises Delhi (NP)</t>
  </si>
  <si>
    <t>APL India Pvt Ltd Delhi</t>
  </si>
  <si>
    <t>Aqueous Consultant  &amp; Engineers  Meerut(NP)</t>
  </si>
  <si>
    <t>ARH Technologies Pvt Ltd  Noida</t>
  </si>
  <si>
    <t>Aryan Transport Com. Ghaziabad</t>
  </si>
  <si>
    <t>Asha Associates Ghaziabad</t>
  </si>
  <si>
    <t>ASIA GOLDEN CARRIERS</t>
  </si>
  <si>
    <t>Asif Ali Shamli</t>
  </si>
  <si>
    <t>Associates  Road Carrier Ltd Kolkata</t>
  </si>
  <si>
    <t>B.S Transport Ghaziabad</t>
  </si>
  <si>
    <t>Bajrang Steel Corporation  Ghaziabad</t>
  </si>
  <si>
    <t>Balaji Tempo Transport Co Delhi</t>
  </si>
  <si>
    <t>Balaji Transport Co. Kala Amb</t>
  </si>
  <si>
    <t>Bansal Refractories M, Nagar</t>
  </si>
  <si>
    <t>Beawerwala Trading  Tamil Nadu</t>
  </si>
  <si>
    <t>Bharat  Transport Company Shamli</t>
  </si>
  <si>
    <t>Bharat Road Lines, Shamli</t>
  </si>
  <si>
    <t>Bombay Sacientific Stores Pvt Ltd</t>
  </si>
  <si>
    <t>Bry Air ( Asia) Pvt Ltd Alwar</t>
  </si>
  <si>
    <t>Cargo Partner Logistics India Pvt Ltd Gurgaon</t>
  </si>
  <si>
    <t>ccloudtail india Pvt Ltd</t>
  </si>
  <si>
    <t>Classical  Sharanpur</t>
  </si>
  <si>
    <t>Cloudtail India Pvt Ltd</t>
  </si>
  <si>
    <t>Confetti (India) Pvt Ltd Ghaziabad</t>
  </si>
  <si>
    <t>Console  Shipping Services India Pvt Ltd  Delhi</t>
  </si>
  <si>
    <t>Container Corporation of India Ltd Delhi</t>
  </si>
  <si>
    <t>Coronet Engineers Pvt. Ltd. Delhi</t>
  </si>
  <si>
    <t>Creative Engineers Ghaziabad (NP)</t>
  </si>
  <si>
    <t>Creole Exim Ghaziabad</t>
  </si>
  <si>
    <t>Custom Duty</t>
  </si>
  <si>
    <t>Das Paint &amp; Chemicals (NP) M Nagar</t>
  </si>
  <si>
    <t>Deepak Ceramic &amp; Allied Products (P) Ltd M.Nagar</t>
  </si>
  <si>
    <t>Dev Transport Co.</t>
  </si>
  <si>
    <t>Dinesh Transport Co</t>
  </si>
  <si>
    <t>Ekta Transport Shamli</t>
  </si>
  <si>
    <t>Engineering Consultants  &amp; Planners Roorkee</t>
  </si>
  <si>
    <t>Errand Enterprises Delhi</t>
  </si>
  <si>
    <t>Ethiopian Airlines Enterprises Delhi</t>
  </si>
  <si>
    <t xml:space="preserve">Freight on Plant and machinery </t>
  </si>
  <si>
    <t>Freightbridge Logistics Pvt Ltd Delhi</t>
  </si>
  <si>
    <t>Future General I India Insurance Co . Ltd</t>
  </si>
  <si>
    <t>Ganjoo Pumps "N" Projects  Noida</t>
  </si>
  <si>
    <t>Ganpati Traders Muzaffar Nagar ( NP )</t>
  </si>
  <si>
    <t>Garg Electric  Storemeerut (NP)</t>
  </si>
  <si>
    <t>God Golden Roadline, Sonipat</t>
  </si>
  <si>
    <t>GULZAR BROTHERS</t>
  </si>
  <si>
    <t>H &amp; T Engineers Saharanpur(NP)</t>
  </si>
  <si>
    <t>Haryana Stone Mills  Pvt  Ltd Yamuna Nagar</t>
  </si>
  <si>
    <t>Hathwala Transport Compant, Bhiwadi</t>
  </si>
  <si>
    <t>ICICI Lombord</t>
  </si>
  <si>
    <t>Ideal Power Solution Kashipur</t>
  </si>
  <si>
    <t>IGST on Capital Goods</t>
  </si>
  <si>
    <t xml:space="preserve">IGST on capital Goods reversal </t>
  </si>
  <si>
    <t>Inder Sen &amp; Sons, Shamli</t>
  </si>
  <si>
    <t>Indian Electrods Shamli ( NP)</t>
  </si>
  <si>
    <t>Industrial  Sales Corporation Muzaffar Nagar(NP)</t>
  </si>
  <si>
    <t>International Cargo Terminals &amp; Rail Infrastcture P</t>
  </si>
  <si>
    <t>Interstate  Transport Organisation Ghaziabad</t>
  </si>
  <si>
    <t>J .K Enterprises Ludhiana</t>
  </si>
  <si>
    <t>J .N Gupta &amp; Co Delhi  ( NP)</t>
  </si>
  <si>
    <t>J P Transport  Company, Aligarh</t>
  </si>
  <si>
    <t>Jagdamba Roadlines, Shahibabad</t>
  </si>
  <si>
    <t>JAGDAMBA TRANSPORT CO., DELHI</t>
  </si>
  <si>
    <t>Jai Bhole Stone Crusher Yamuna Nagar</t>
  </si>
  <si>
    <t>Jai Shree Radheyshyam Enterprises  Delhi</t>
  </si>
  <si>
    <t>Jasmine Trading Co. Karnal</t>
  </si>
  <si>
    <t>Jastech SystemsPvt Ltd</t>
  </si>
  <si>
    <t>Jay Trading Company Baraut</t>
  </si>
  <si>
    <t>K P Rathaur  Engg Works  Faridabad</t>
  </si>
  <si>
    <t>Kalyani Udyog Limited Alwar</t>
  </si>
  <si>
    <t>Kamdhenu Cargo Carriers  New Delhi</t>
  </si>
  <si>
    <t>Kansal  Power Pvt Ltd Meerut</t>
  </si>
  <si>
    <t>KESHAV TRANSPORT CO. REGD., SAHARANPUR</t>
  </si>
  <si>
    <t>KGV Automation Ghaziabad ( NP)</t>
  </si>
  <si>
    <t>Khullar  Tempo Transport  Service, DELHI</t>
  </si>
  <si>
    <t>Krishan Kumar Rajesh Kumar(NP) Shamli</t>
  </si>
  <si>
    <t>KRISHNA ELECTIC STORE, SHAMLI</t>
  </si>
  <si>
    <t>Krohnemarshall Pvt Ltd  Pune</t>
  </si>
  <si>
    <t>Kumar Sales  Corporation Dehradun</t>
  </si>
  <si>
    <t>Lucky And Company, Shamli</t>
  </si>
  <si>
    <t>Luxmi  Traders  Shamli</t>
  </si>
  <si>
    <t>M .G Electrica Nashik</t>
  </si>
  <si>
    <t>M .L Ispat Ghaziabad</t>
  </si>
  <si>
    <t>M A Associates Muzaffar Nagar</t>
  </si>
  <si>
    <t>M/S SHAMLI STEEL (P) LTD.</t>
  </si>
  <si>
    <t>MAA BALA SUNDRI TRANSPORT CO.</t>
  </si>
  <si>
    <t>Maa Padmavati  Metals  Delhi</t>
  </si>
  <si>
    <t>Madhuban Transport Co. (Redg)</t>
  </si>
  <si>
    <t>Maersk India P Ltd Delhi</t>
  </si>
  <si>
    <t>Magnum Engineers India Pvt Ltd  Noida (NP)</t>
  </si>
  <si>
    <t>Mago Thermal  Pvt Ltd Muzaffar Nagar</t>
  </si>
  <si>
    <t>Mago Thermal Pvt Ltd Delhi</t>
  </si>
  <si>
    <t>Mahadev Enterprises  Karnal</t>
  </si>
  <si>
    <t>Mahalaxmi Transport Commission Agent M,Nagar</t>
  </si>
  <si>
    <t>Mahendra Electric  Engineering Works (NP) M,Nagar</t>
  </si>
  <si>
    <t>Mahendra Electric Engineering Works Haridwar</t>
  </si>
  <si>
    <t>Mahesh Transport Company, Alwar</t>
  </si>
  <si>
    <t>Maheshwari Oil Traders  M.Nahar  ( NP)</t>
  </si>
  <si>
    <t>Man  Energy Solution India Pvt Ltd  Bangalore</t>
  </si>
  <si>
    <t>Manish Road Carriers, Faridabad</t>
  </si>
  <si>
    <t>Maruti Industries Ahamdabad</t>
  </si>
  <si>
    <t>Mittal Refractories  M . Nagar (NP)</t>
  </si>
  <si>
    <t>MNC   Engineering  Delhi</t>
  </si>
  <si>
    <t>Modinagar Transport Company, Modinagar</t>
  </si>
  <si>
    <t>Mukesh Radios Shamli</t>
  </si>
  <si>
    <t>Multi Weigh (India )P Ltd Chandigarh</t>
  </si>
  <si>
    <t>Munshi Motor Road Lines,Ahmedabad</t>
  </si>
  <si>
    <t>NANCY GOODS CARRIER, NOAIDA</t>
  </si>
  <si>
    <t>Naresh Transport Company, Meerut</t>
  </si>
  <si>
    <t>National  Plywood Stores  Shamli</t>
  </si>
  <si>
    <t>New Chaudhary Golden Transport Co. Haridwar</t>
  </si>
  <si>
    <t>NEWTECH ENGINEERS</t>
  </si>
  <si>
    <t>Nine Projects Pvt Ltd Delhi</t>
  </si>
  <si>
    <t>Noor Industries  M. Nagar</t>
  </si>
  <si>
    <t>Nuhydro Automation Products Noida</t>
  </si>
  <si>
    <t>Oxford Paints (India), Shamli</t>
  </si>
  <si>
    <t>Pancham Yadav, New Delhi</t>
  </si>
  <si>
    <t>Pawan Hardware Store M Nagar ( NP)</t>
  </si>
  <si>
    <t>Pie Tech Engineering  Faridabad</t>
  </si>
  <si>
    <t>Pipe &amp; Section  Pvt Ltd Sahibabad</t>
  </si>
  <si>
    <t>PowerStar Engineers Consultant Sonepat</t>
  </si>
  <si>
    <t>PPI System  Ahmdabad</t>
  </si>
  <si>
    <t>Prakhar Infratech</t>
  </si>
  <si>
    <t>Premhari  Steels Pvt Ltd Ghaziabad</t>
  </si>
  <si>
    <t>Prime  Portable Cabin Noida</t>
  </si>
  <si>
    <t>Priti Road Cargo, Noida</t>
  </si>
  <si>
    <t>Punjab Furniture Karnal</t>
  </si>
  <si>
    <t>Raj Ria Industries  Shamli</t>
  </si>
  <si>
    <t>Rajan Vishwakarma Engineering, Khatauli</t>
  </si>
  <si>
    <t>Rajendra Kumar Tempo Service, M.Nagar</t>
  </si>
  <si>
    <t>Rama Stone Cursher Yamuna Nagar</t>
  </si>
  <si>
    <t>Rathor Moter Transport Co., Kalaamb</t>
  </si>
  <si>
    <t>Regal Transport Company Batala</t>
  </si>
  <si>
    <t>ROYAL TRANSPORT, MOHALI</t>
  </si>
  <si>
    <t>S .V Metals &amp; Extrusions Pvt Ltd NOIDA</t>
  </si>
  <si>
    <t>S K Trading Company  Delhi</t>
  </si>
  <si>
    <t>S.M. Sales Agencies, M.Nagar</t>
  </si>
  <si>
    <t>Sailesh Cement Udyog (P) Ltd Alwar</t>
  </si>
  <si>
    <t xml:space="preserve">Sale of goods </t>
  </si>
  <si>
    <t>Salig Ram Jiwan Lal Patiala</t>
  </si>
  <si>
    <t>Saloni  Engineers Vapi</t>
  </si>
  <si>
    <t>SALONI ENGINEERING WORKS, VAPI</t>
  </si>
  <si>
    <t>Sanmati Steels Industries Shamli</t>
  </si>
  <si>
    <t>SATYA FORKLIFT ENGINEERING AND EQUIPMENTS PRIVATE LIMITED</t>
  </si>
  <si>
    <t>Shabbar Engineering Work Saharanpur(NP)</t>
  </si>
  <si>
    <t>Shailesh Cement Udyog (P) Ltd Alwar</t>
  </si>
  <si>
    <t>Shakil, M.Nagar</t>
  </si>
  <si>
    <t>Shalimar Wire Industries Ltd., Kolkata</t>
  </si>
  <si>
    <t>Sharma Transport &amp; Commission Agent, Shamli</t>
  </si>
  <si>
    <t>Shiromani Designer Muzaffar Nagar</t>
  </si>
  <si>
    <t>Shiv Equipments  Private Limited Mohan Nagar</t>
  </si>
  <si>
    <t>Shivangi Tempo Transport Scrvice, Delhi</t>
  </si>
  <si>
    <t>Shree Krishna  Trans  Solution Vapi ( GUJ)</t>
  </si>
  <si>
    <t>Shree Om Transport Corporation (Regd ) Gzb</t>
  </si>
  <si>
    <t>Shree Radhe Krishana Transport Service, Faridabad</t>
  </si>
  <si>
    <t>Shrei Global  Logimpex LLP Delhi</t>
  </si>
  <si>
    <t>Shri Balaji Building Material Shamli</t>
  </si>
  <si>
    <t>SHYAM GLOBAL, NOIDA</t>
  </si>
  <si>
    <t>Siddharth Electronics Shamli(NP)</t>
  </si>
  <si>
    <t>SR Industries Shamli</t>
  </si>
  <si>
    <t>SRI LAXMI LOGISTICS, HYDERABAD</t>
  </si>
  <si>
    <t>STAR INDUSTRIES, M.NAGAR</t>
  </si>
  <si>
    <t>Stark Engineering Pvt Ltd M Nagar(NP)</t>
  </si>
  <si>
    <t>Sultan Road Lines Shamli</t>
  </si>
  <si>
    <t>SUPER TRANSPORT CO., SAHARANPUR</t>
  </si>
  <si>
    <t>Supreme  Industries  Yamuna Naagar</t>
  </si>
  <si>
    <t>SURYODAY TEXTILE FACTORY, AHMEDABAD</t>
  </si>
  <si>
    <t>T.C.I Freight Secundrabad</t>
  </si>
  <si>
    <t>Tata Steel  Ltd Kolkata</t>
  </si>
  <si>
    <t>Tata Steel Ltd ( WB)</t>
  </si>
  <si>
    <t>Tata Steel Ltd Kandhla</t>
  </si>
  <si>
    <t>TATA STEELS</t>
  </si>
  <si>
    <t>The New India Assurance Co .Ltd</t>
  </si>
  <si>
    <t>TPS Automation Pvt Ltd Delhi</t>
  </si>
  <si>
    <t>Tulsi Steels Ghaziabad</t>
  </si>
  <si>
    <t>Unico Engineering Karnal</t>
  </si>
  <si>
    <t>UPSEB</t>
  </si>
  <si>
    <t>V D  Gupta  Muzaffar Nagar</t>
  </si>
  <si>
    <t>Vardhman Furniture Karnal</t>
  </si>
  <si>
    <t>Venus Trasport Co Ahmdabad</t>
  </si>
  <si>
    <t>Vikram Transport, Delhi</t>
  </si>
  <si>
    <t>Vipin Brick Fields Kandela</t>
  </si>
  <si>
    <t>VISHAL KUMAR MEHTA,</t>
  </si>
  <si>
    <t>Voith [Paper Fabric India  Ltd Faridabad(NP)</t>
  </si>
  <si>
    <t>Vora Engineering Co, Pvt Ltd</t>
  </si>
  <si>
    <t>VRL LOGISTICS LTD., AHMEDABAD</t>
  </si>
  <si>
    <t>WELD ONE TECHNOLOGIES, MEERUT</t>
  </si>
  <si>
    <t>Yadav Golden  Transport Private Ltd Rewari</t>
  </si>
  <si>
    <t>Yadav Road Lines, Saharanpur</t>
  </si>
  <si>
    <t>Yakshat  Trading Co. Samalkha (NP)</t>
  </si>
  <si>
    <t>Yash Logistics India, Faridabad</t>
  </si>
  <si>
    <t>Zenith Rollers Private Limited Noida(NP)</t>
  </si>
  <si>
    <t>Amount</t>
  </si>
  <si>
    <t>S No.</t>
  </si>
  <si>
    <t xml:space="preserve">Domestic machines </t>
  </si>
  <si>
    <t>New Imorted machine</t>
  </si>
  <si>
    <t>Old Imorted machine</t>
  </si>
  <si>
    <t>-</t>
  </si>
  <si>
    <t>Allowed</t>
  </si>
  <si>
    <t>Machines Name</t>
  </si>
  <si>
    <t>Paper Machine Frame</t>
  </si>
  <si>
    <t>Rolls 4.95 mtr.</t>
  </si>
  <si>
    <t>Gravity Disk Thickner</t>
  </si>
  <si>
    <t>Press Roll</t>
  </si>
  <si>
    <t>Vaccum Pump</t>
  </si>
  <si>
    <t>Felt Suction Box top</t>
  </si>
  <si>
    <t>BTJ Paper Making Conc. Regulator</t>
  </si>
  <si>
    <t>Gravity Thickner Model ZNP2514</t>
  </si>
  <si>
    <t>Stock Preparation Equipments</t>
  </si>
  <si>
    <t>Suction press roll Spares</t>
  </si>
  <si>
    <t>Pressure Screen Basket</t>
  </si>
  <si>
    <t>Complete New Rewinder-4400mm/1500mm</t>
  </si>
  <si>
    <t>Double Disk Refiner, Fine Screen &amp; Agitators</t>
  </si>
  <si>
    <t>Dryer Cylinder with Bearing and Bearing Houseing</t>
  </si>
  <si>
    <t>High Density  Cleaner</t>
  </si>
  <si>
    <t>Stock Preparation Equipments(Part of Pump section)</t>
  </si>
  <si>
    <t>Approved</t>
  </si>
  <si>
    <t>Not Approved</t>
  </si>
  <si>
    <t>PLANT &amp; MACHINERY SUMMARY</t>
  </si>
  <si>
    <t>Description</t>
  </si>
  <si>
    <t>Domestic machines</t>
  </si>
  <si>
    <t>New Imported machine</t>
  </si>
  <si>
    <t>Imported Refurbished machine</t>
  </si>
  <si>
    <t>Total Amount</t>
  </si>
  <si>
    <t>---</t>
  </si>
  <si>
    <t>Total amount approved by IE</t>
  </si>
  <si>
    <t>Total amount not approved by IE</t>
  </si>
  <si>
    <t>Total amount incurred by the company</t>
  </si>
  <si>
    <t>Total amount showed in the CA Certificate</t>
  </si>
  <si>
    <t>ELECTRICAL INSTALATION SUMMARY</t>
  </si>
  <si>
    <t>Electrical Insttaltion</t>
  </si>
  <si>
    <t>Bill Amount</t>
  </si>
  <si>
    <t>Suction press roll Spares and Stock Preparation Equipments(Part of Pump section)</t>
  </si>
  <si>
    <t>Freight on Plant and machinery</t>
  </si>
  <si>
    <t>IGST on capital Goods reversal</t>
  </si>
  <si>
    <t>Maruti Industries Ahmadabad</t>
  </si>
  <si>
    <t>Sale of goods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</si>
</sst>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_ * #,##0_ ;_ * \-#,##0_ ;_ * &quot;-&quot;??_ ;_ @_ 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sz val="11"/>
      <name val="Calibri"/>
      <family val="2"/>
      <scheme val="minor"/>
    </font>
    <font>
      <b/>
      <sz val="11.5"/>
      <color theme="0"/>
      <name val="Arial"/>
      <family val="2"/>
    </font>
    <font>
      <sz val="11.5"/>
      <color theme="1"/>
      <name val="Arial"/>
      <family val="2"/>
    </font>
    <font>
      <b/>
      <sz val="11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FFFFFF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4"/>
      <color theme="1"/>
      <name val="Arial"/>
      <family val="2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rgb="FFFFFFFF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color rgb="FFC0000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EEAF6"/>
        <bgColor indexed="64"/>
      </patternFill>
    </fill>
    <fill>
      <patternFill patternType="solid">
        <fgColor theme="3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4" fillId="5" borderId="0" applyNumberFormat="0" applyBorder="0" applyAlignment="0" applyProtection="0"/>
    <xf numFmtId="0" fontId="15" fillId="6" borderId="0" applyNumberFormat="0" applyBorder="0" applyAlignment="0" applyProtection="0"/>
  </cellStyleXfs>
  <cellXfs count="178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vertical="center"/>
    </xf>
    <xf numFmtId="0" fontId="0" fillId="0" borderId="2" xfId="0" applyBorder="1" applyAlignment="1">
      <alignment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164" fontId="5" fillId="3" borderId="1" xfId="1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43" fontId="3" fillId="3" borderId="1" xfId="1" applyFont="1" applyFill="1" applyBorder="1" applyAlignment="1">
      <alignment horizontal="center" vertical="center" wrapText="1"/>
    </xf>
    <xf numFmtId="164" fontId="3" fillId="3" borderId="6" xfId="1" applyNumberFormat="1" applyFont="1" applyFill="1" applyBorder="1" applyAlignment="1">
      <alignment horizontal="center" vertical="center" wrapText="1"/>
    </xf>
    <xf numFmtId="43" fontId="0" fillId="0" borderId="1" xfId="1" applyFont="1" applyBorder="1" applyAlignment="1">
      <alignment horizontal="center" vertical="center"/>
    </xf>
    <xf numFmtId="43" fontId="2" fillId="0" borderId="1" xfId="1" applyFont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43" fontId="9" fillId="0" borderId="1" xfId="1" applyFont="1" applyFill="1" applyBorder="1" applyAlignment="1">
      <alignment vertical="top" wrapText="1"/>
    </xf>
    <xf numFmtId="49" fontId="0" fillId="0" borderId="1" xfId="0" applyNumberFormat="1" applyFont="1" applyBorder="1" applyAlignment="1">
      <alignment vertical="top"/>
    </xf>
    <xf numFmtId="49" fontId="0" fillId="0" borderId="1" xfId="0" applyNumberFormat="1" applyFont="1" applyBorder="1" applyAlignment="1">
      <alignment horizontal="left" vertical="top"/>
    </xf>
    <xf numFmtId="43" fontId="10" fillId="0" borderId="1" xfId="1" applyFont="1" applyFill="1" applyBorder="1" applyAlignment="1">
      <alignment vertical="top" wrapText="1"/>
    </xf>
    <xf numFmtId="0" fontId="0" fillId="0" borderId="1" xfId="0" applyFont="1" applyBorder="1" applyAlignment="1">
      <alignment horizontal="left" vertical="top"/>
    </xf>
    <xf numFmtId="14" fontId="0" fillId="0" borderId="1" xfId="0" applyNumberFormat="1" applyFont="1" applyBorder="1" applyAlignment="1">
      <alignment horizontal="right" vertical="top"/>
    </xf>
    <xf numFmtId="0" fontId="8" fillId="4" borderId="1" xfId="0" applyFont="1" applyFill="1" applyBorder="1" applyAlignment="1">
      <alignment horizontal="center" vertical="top"/>
    </xf>
    <xf numFmtId="0" fontId="8" fillId="4" borderId="1" xfId="0" applyFont="1" applyFill="1" applyBorder="1" applyAlignment="1">
      <alignment horizontal="center" vertical="top" wrapText="1"/>
    </xf>
    <xf numFmtId="4" fontId="8" fillId="4" borderId="4" xfId="0" applyNumberFormat="1" applyFont="1" applyFill="1" applyBorder="1" applyAlignment="1">
      <alignment vertical="top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 vertical="center" wrapText="1"/>
    </xf>
    <xf numFmtId="4" fontId="0" fillId="0" borderId="1" xfId="0" applyNumberFormat="1" applyBorder="1" applyAlignment="1">
      <alignment vertical="top"/>
    </xf>
    <xf numFmtId="0" fontId="8" fillId="4" borderId="5" xfId="0" applyFont="1" applyFill="1" applyBorder="1" applyAlignment="1">
      <alignment horizontal="center" vertical="top"/>
    </xf>
    <xf numFmtId="4" fontId="8" fillId="4" borderId="1" xfId="0" applyNumberFormat="1" applyFont="1" applyFill="1" applyBorder="1" applyAlignment="1">
      <alignment vertical="top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0" fontId="13" fillId="0" borderId="1" xfId="0" applyFont="1" applyBorder="1" applyAlignment="1">
      <alignment horizontal="left" vertical="center" wrapText="1"/>
    </xf>
    <xf numFmtId="0" fontId="13" fillId="0" borderId="1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 vertical="top" wrapText="1"/>
    </xf>
    <xf numFmtId="0" fontId="7" fillId="0" borderId="1" xfId="1" applyNumberFormat="1" applyFont="1" applyBorder="1" applyAlignment="1">
      <alignment horizontal="center" vertical="center" wrapText="1"/>
    </xf>
    <xf numFmtId="43" fontId="0" fillId="0" borderId="1" xfId="1" applyFont="1" applyBorder="1"/>
    <xf numFmtId="17" fontId="0" fillId="0" borderId="1" xfId="0" applyNumberFormat="1" applyBorder="1"/>
    <xf numFmtId="0" fontId="8" fillId="4" borderId="1" xfId="0" applyFont="1" applyFill="1" applyBorder="1"/>
    <xf numFmtId="0" fontId="6" fillId="4" borderId="7" xfId="0" applyFont="1" applyFill="1" applyBorder="1" applyAlignment="1">
      <alignment horizontal="center" vertical="center" wrapText="1"/>
    </xf>
    <xf numFmtId="0" fontId="0" fillId="0" borderId="0" xfId="0" applyFont="1"/>
    <xf numFmtId="0" fontId="0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43" fontId="0" fillId="0" borderId="1" xfId="1" applyFont="1" applyFill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15" fontId="0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/>
    </xf>
    <xf numFmtId="43" fontId="0" fillId="3" borderId="1" xfId="3" applyNumberFormat="1" applyFont="1" applyFill="1" applyBorder="1" applyAlignment="1">
      <alignment horizontal="center" vertical="center"/>
    </xf>
    <xf numFmtId="2" fontId="0" fillId="3" borderId="1" xfId="3" applyNumberFormat="1" applyFont="1" applyFill="1" applyBorder="1" applyAlignment="1">
      <alignment horizontal="center" vertical="center"/>
    </xf>
    <xf numFmtId="15" fontId="0" fillId="0" borderId="1" xfId="0" applyNumberFormat="1" applyFont="1" applyBorder="1" applyAlignment="1">
      <alignment horizontal="center" vertical="center"/>
    </xf>
    <xf numFmtId="164" fontId="0" fillId="3" borderId="1" xfId="1" applyNumberFormat="1" applyFont="1" applyFill="1" applyBorder="1" applyAlignment="1">
      <alignment horizontal="center" vertical="center"/>
    </xf>
    <xf numFmtId="1" fontId="0" fillId="3" borderId="1" xfId="0" applyNumberFormat="1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 wrapText="1"/>
    </xf>
    <xf numFmtId="2" fontId="8" fillId="4" borderId="1" xfId="0" applyNumberFormat="1" applyFont="1" applyFill="1" applyBorder="1" applyAlignment="1">
      <alignment horizontal="center" vertical="center" wrapText="1"/>
    </xf>
    <xf numFmtId="43" fontId="0" fillId="3" borderId="1" xfId="1" applyFont="1" applyFill="1" applyBorder="1" applyAlignment="1">
      <alignment horizontal="center" vertical="center"/>
    </xf>
    <xf numFmtId="2" fontId="0" fillId="3" borderId="1" xfId="0" applyNumberFormat="1" applyFont="1" applyFill="1" applyBorder="1" applyAlignment="1">
      <alignment horizontal="center" vertical="center"/>
    </xf>
    <xf numFmtId="43" fontId="0" fillId="3" borderId="1" xfId="2" applyNumberFormat="1" applyFont="1" applyFill="1" applyBorder="1" applyAlignment="1">
      <alignment horizontal="center" vertical="center"/>
    </xf>
    <xf numFmtId="2" fontId="0" fillId="3" borderId="1" xfId="2" applyNumberFormat="1" applyFont="1" applyFill="1" applyBorder="1" applyAlignment="1">
      <alignment horizontal="center" vertical="center"/>
    </xf>
    <xf numFmtId="164" fontId="0" fillId="3" borderId="1" xfId="2" applyNumberFormat="1" applyFont="1" applyFill="1" applyBorder="1" applyAlignment="1">
      <alignment horizontal="center" vertical="center"/>
    </xf>
    <xf numFmtId="1" fontId="0" fillId="3" borderId="1" xfId="2" applyNumberFormat="1" applyFont="1" applyFill="1" applyBorder="1" applyAlignment="1">
      <alignment horizontal="center" vertical="center"/>
    </xf>
    <xf numFmtId="0" fontId="16" fillId="7" borderId="1" xfId="0" applyFont="1" applyFill="1" applyBorder="1"/>
    <xf numFmtId="0" fontId="0" fillId="0" borderId="1" xfId="0" applyFont="1" applyBorder="1"/>
    <xf numFmtId="0" fontId="17" fillId="4" borderId="1" xfId="0" applyFont="1" applyFill="1" applyBorder="1" applyAlignment="1">
      <alignment horizontal="center" vertical="center" wrapText="1"/>
    </xf>
    <xf numFmtId="2" fontId="17" fillId="4" borderId="1" xfId="0" applyNumberFormat="1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43" fontId="18" fillId="0" borderId="1" xfId="1" applyFont="1" applyFill="1" applyBorder="1" applyAlignment="1">
      <alignment horizontal="center" vertical="center" wrapText="1"/>
    </xf>
    <xf numFmtId="49" fontId="18" fillId="0" borderId="1" xfId="0" applyNumberFormat="1" applyFont="1" applyBorder="1" applyAlignment="1">
      <alignment horizontal="center" vertical="center" wrapText="1"/>
    </xf>
    <xf numFmtId="15" fontId="18" fillId="0" borderId="1" xfId="0" applyNumberFormat="1" applyFont="1" applyBorder="1" applyAlignment="1">
      <alignment horizontal="center" vertical="center" wrapText="1"/>
    </xf>
    <xf numFmtId="49" fontId="18" fillId="0" borderId="1" xfId="0" applyNumberFormat="1" applyFont="1" applyBorder="1" applyAlignment="1">
      <alignment horizontal="center" vertical="center"/>
    </xf>
    <xf numFmtId="43" fontId="18" fillId="3" borderId="1" xfId="3" applyNumberFormat="1" applyFont="1" applyFill="1" applyBorder="1" applyAlignment="1">
      <alignment horizontal="center" vertical="center"/>
    </xf>
    <xf numFmtId="2" fontId="18" fillId="3" borderId="1" xfId="3" applyNumberFormat="1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9" fillId="7" borderId="1" xfId="0" applyFont="1" applyFill="1" applyBorder="1"/>
    <xf numFmtId="0" fontId="0" fillId="0" borderId="1" xfId="0" applyBorder="1" applyAlignment="1">
      <alignment horizontal="left"/>
    </xf>
    <xf numFmtId="0" fontId="8" fillId="4" borderId="0" xfId="0" applyFont="1" applyFill="1"/>
    <xf numFmtId="43" fontId="0" fillId="0" borderId="5" xfId="1" applyFont="1" applyBorder="1"/>
    <xf numFmtId="0" fontId="0" fillId="0" borderId="11" xfId="0" applyFill="1" applyBorder="1"/>
    <xf numFmtId="43" fontId="0" fillId="0" borderId="1" xfId="0" applyNumberFormat="1" applyBorder="1" applyAlignment="1">
      <alignment horizontal="center" vertical="center"/>
    </xf>
    <xf numFmtId="43" fontId="8" fillId="4" borderId="1" xfId="0" applyNumberFormat="1" applyFont="1" applyFill="1" applyBorder="1" applyAlignment="1">
      <alignment horizontal="center" vertical="center"/>
    </xf>
    <xf numFmtId="43" fontId="0" fillId="0" borderId="0" xfId="0" applyNumberFormat="1"/>
    <xf numFmtId="0" fontId="0" fillId="0" borderId="1" xfId="0" applyFill="1" applyBorder="1" applyAlignment="1">
      <alignment horizontal="center" vertical="center"/>
    </xf>
    <xf numFmtId="0" fontId="8" fillId="4" borderId="7" xfId="0" applyFont="1" applyFill="1" applyBorder="1" applyAlignment="1">
      <alignment horizontal="center" vertical="center"/>
    </xf>
    <xf numFmtId="0" fontId="8" fillId="4" borderId="0" xfId="0" applyFont="1" applyFill="1" applyBorder="1"/>
    <xf numFmtId="0" fontId="2" fillId="9" borderId="1" xfId="0" applyFont="1" applyFill="1" applyBorder="1" applyAlignment="1">
      <alignment vertical="center"/>
    </xf>
    <xf numFmtId="43" fontId="2" fillId="9" borderId="1" xfId="0" applyNumberFormat="1" applyFont="1" applyFill="1" applyBorder="1" applyAlignment="1">
      <alignment vertical="center"/>
    </xf>
    <xf numFmtId="0" fontId="5" fillId="10" borderId="1" xfId="0" applyFont="1" applyFill="1" applyBorder="1" applyAlignment="1">
      <alignment horizontal="center" vertical="center" wrapText="1"/>
    </xf>
    <xf numFmtId="49" fontId="0" fillId="3" borderId="1" xfId="0" applyNumberFormat="1" applyFont="1" applyFill="1" applyBorder="1" applyAlignment="1">
      <alignment horizontal="center" vertical="center" wrapText="1"/>
    </xf>
    <xf numFmtId="49" fontId="0" fillId="3" borderId="1" xfId="0" applyNumberFormat="1" applyFont="1" applyFill="1" applyBorder="1" applyAlignment="1">
      <alignment horizontal="center" vertical="center"/>
    </xf>
    <xf numFmtId="164" fontId="0" fillId="3" borderId="1" xfId="1" applyNumberFormat="1" applyFont="1" applyFill="1" applyBorder="1" applyAlignment="1">
      <alignment horizontal="center" vertical="center" wrapText="1"/>
    </xf>
    <xf numFmtId="164" fontId="0" fillId="0" borderId="1" xfId="1" applyNumberFormat="1" applyFont="1" applyBorder="1"/>
    <xf numFmtId="0" fontId="20" fillId="4" borderId="15" xfId="0" applyFont="1" applyFill="1" applyBorder="1" applyAlignment="1">
      <alignment horizontal="center" vertical="center"/>
    </xf>
    <xf numFmtId="0" fontId="20" fillId="4" borderId="16" xfId="0" applyFont="1" applyFill="1" applyBorder="1" applyAlignment="1">
      <alignment horizontal="center" vertical="center"/>
    </xf>
    <xf numFmtId="0" fontId="20" fillId="4" borderId="16" xfId="0" applyFont="1" applyFill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4" fontId="10" fillId="0" borderId="16" xfId="0" applyNumberFormat="1" applyFont="1" applyBorder="1" applyAlignment="1">
      <alignment horizontal="center" vertical="center"/>
    </xf>
    <xf numFmtId="0" fontId="21" fillId="0" borderId="16" xfId="0" applyFont="1" applyBorder="1" applyAlignment="1">
      <alignment horizontal="center" vertical="center" wrapText="1"/>
    </xf>
    <xf numFmtId="0" fontId="22" fillId="0" borderId="16" xfId="0" applyFont="1" applyBorder="1" applyAlignment="1">
      <alignment horizontal="center" vertical="center" wrapText="1"/>
    </xf>
    <xf numFmtId="4" fontId="9" fillId="11" borderId="16" xfId="0" applyNumberFormat="1" applyFont="1" applyFill="1" applyBorder="1" applyAlignment="1">
      <alignment horizontal="center" vertical="center"/>
    </xf>
    <xf numFmtId="0" fontId="9" fillId="11" borderId="16" xfId="0" applyFont="1" applyFill="1" applyBorder="1" applyAlignment="1">
      <alignment horizontal="center" vertical="center" wrapText="1"/>
    </xf>
    <xf numFmtId="0" fontId="21" fillId="11" borderId="16" xfId="0" applyFont="1" applyFill="1" applyBorder="1" applyAlignment="1">
      <alignment horizontal="center" vertical="center" wrapText="1"/>
    </xf>
    <xf numFmtId="0" fontId="22" fillId="11" borderId="16" xfId="0" applyFont="1" applyFill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/>
    </xf>
    <xf numFmtId="0" fontId="20" fillId="4" borderId="18" xfId="0" applyFont="1" applyFill="1" applyBorder="1" applyAlignment="1">
      <alignment horizontal="center" vertical="center"/>
    </xf>
    <xf numFmtId="43" fontId="6" fillId="4" borderId="1" xfId="1" applyFont="1" applyFill="1" applyBorder="1" applyAlignment="1">
      <alignment horizontal="center" vertical="center" wrapText="1"/>
    </xf>
    <xf numFmtId="43" fontId="0" fillId="0" borderId="0" xfId="1" applyFont="1"/>
    <xf numFmtId="4" fontId="0" fillId="0" borderId="0" xfId="0" applyNumberFormat="1"/>
    <xf numFmtId="4" fontId="2" fillId="0" borderId="0" xfId="0" applyNumberFormat="1" applyFont="1"/>
    <xf numFmtId="0" fontId="20" fillId="4" borderId="14" xfId="0" applyFont="1" applyFill="1" applyBorder="1" applyAlignment="1">
      <alignment horizontal="center" vertical="center"/>
    </xf>
    <xf numFmtId="164" fontId="0" fillId="10" borderId="1" xfId="1" applyNumberFormat="1" applyFont="1" applyFill="1" applyBorder="1" applyAlignment="1">
      <alignment horizontal="center" vertical="center" wrapText="1"/>
    </xf>
    <xf numFmtId="43" fontId="0" fillId="0" borderId="0" xfId="0" applyNumberFormat="1" applyFont="1"/>
    <xf numFmtId="0" fontId="20" fillId="4" borderId="19" xfId="0" applyFont="1" applyFill="1" applyBorder="1" applyAlignment="1">
      <alignment horizontal="center" vertical="center" wrapText="1"/>
    </xf>
    <xf numFmtId="0" fontId="20" fillId="4" borderId="14" xfId="0" applyFont="1" applyFill="1" applyBorder="1" applyAlignment="1">
      <alignment horizontal="center" vertical="center" wrapText="1"/>
    </xf>
    <xf numFmtId="0" fontId="0" fillId="0" borderId="0" xfId="0" quotePrefix="1"/>
    <xf numFmtId="43" fontId="0" fillId="0" borderId="5" xfId="1" applyFont="1" applyFill="1" applyBorder="1"/>
    <xf numFmtId="4" fontId="10" fillId="0" borderId="0" xfId="0" applyNumberFormat="1" applyFont="1"/>
    <xf numFmtId="43" fontId="2" fillId="8" borderId="1" xfId="1" applyFont="1" applyFill="1" applyBorder="1"/>
    <xf numFmtId="0" fontId="0" fillId="12" borderId="1" xfId="0" applyFill="1" applyBorder="1"/>
    <xf numFmtId="0" fontId="20" fillId="4" borderId="13" xfId="0" applyFont="1" applyFill="1" applyBorder="1" applyAlignment="1">
      <alignment horizontal="center" vertical="center" wrapText="1"/>
    </xf>
    <xf numFmtId="0" fontId="20" fillId="4" borderId="1" xfId="0" applyFont="1" applyFill="1" applyBorder="1" applyAlignment="1">
      <alignment horizontal="center" vertical="center" wrapText="1"/>
    </xf>
    <xf numFmtId="0" fontId="20" fillId="4" borderId="19" xfId="0" applyFont="1" applyFill="1" applyBorder="1" applyAlignment="1">
      <alignment horizontal="center" vertical="center"/>
    </xf>
    <xf numFmtId="0" fontId="10" fillId="0" borderId="16" xfId="0" applyFont="1" applyBorder="1" applyAlignment="1">
      <alignment vertical="center"/>
    </xf>
    <xf numFmtId="4" fontId="20" fillId="4" borderId="16" xfId="0" applyNumberFormat="1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top"/>
    </xf>
    <xf numFmtId="0" fontId="8" fillId="4" borderId="3" xfId="0" applyFont="1" applyFill="1" applyBorder="1" applyAlignment="1">
      <alignment horizontal="center" vertical="top"/>
    </xf>
    <xf numFmtId="0" fontId="8" fillId="4" borderId="5" xfId="0" applyFont="1" applyFill="1" applyBorder="1" applyAlignment="1">
      <alignment horizontal="center" vertical="top"/>
    </xf>
    <xf numFmtId="0" fontId="0" fillId="0" borderId="2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20" fillId="4" borderId="12" xfId="0" applyFont="1" applyFill="1" applyBorder="1" applyAlignment="1">
      <alignment horizontal="center" vertical="center"/>
    </xf>
    <xf numFmtId="0" fontId="20" fillId="4" borderId="14" xfId="0" applyFont="1" applyFill="1" applyBorder="1" applyAlignment="1">
      <alignment horizontal="center" vertical="center"/>
    </xf>
    <xf numFmtId="0" fontId="2" fillId="8" borderId="4" xfId="0" applyFont="1" applyFill="1" applyBorder="1" applyAlignment="1">
      <alignment horizontal="center"/>
    </xf>
    <xf numFmtId="0" fontId="2" fillId="8" borderId="5" xfId="0" applyFont="1" applyFill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9" borderId="4" xfId="0" applyFont="1" applyFill="1" applyBorder="1" applyAlignment="1">
      <alignment horizontal="center" vertical="center"/>
    </xf>
    <xf numFmtId="0" fontId="2" fillId="9" borderId="3" xfId="0" applyFont="1" applyFill="1" applyBorder="1" applyAlignment="1">
      <alignment horizontal="center" vertical="center"/>
    </xf>
    <xf numFmtId="0" fontId="2" fillId="9" borderId="5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11" fillId="4" borderId="8" xfId="0" applyFont="1" applyFill="1" applyBorder="1" applyAlignment="1">
      <alignment horizontal="center" vertical="center" wrapText="1"/>
    </xf>
    <xf numFmtId="0" fontId="11" fillId="4" borderId="9" xfId="0" applyFont="1" applyFill="1" applyBorder="1" applyAlignment="1">
      <alignment horizontal="center" vertical="center" wrapText="1"/>
    </xf>
    <xf numFmtId="0" fontId="11" fillId="4" borderId="10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9" fillId="11" borderId="12" xfId="0" applyFont="1" applyFill="1" applyBorder="1" applyAlignment="1">
      <alignment horizontal="center" vertical="center"/>
    </xf>
    <xf numFmtId="0" fontId="9" fillId="11" borderId="14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/>
    </xf>
    <xf numFmtId="0" fontId="20" fillId="4" borderId="13" xfId="0" applyFont="1" applyFill="1" applyBorder="1" applyAlignment="1">
      <alignment horizontal="center" vertical="center"/>
    </xf>
  </cellXfs>
  <cellStyles count="4">
    <cellStyle name="Comma" xfId="1" builtinId="3"/>
    <cellStyle name="Good" xfId="2" builtinId="26"/>
    <cellStyle name="Neutral" xfId="3" builtinId="2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'Production Chart'!$D$4</c:f>
              <c:strCache>
                <c:ptCount val="1"/>
                <c:pt idx="0">
                  <c:v>Production(M.T)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'Production Chart'!$C$5:$C$11</c15:sqref>
                  </c15:fullRef>
                </c:ext>
              </c:extLst>
              <c:f>'Production Chart'!$C$5:$C$10</c:f>
              <c:strCache>
                <c:ptCount val="6"/>
                <c:pt idx="0">
                  <c:v>Jan-24</c:v>
                </c:pt>
                <c:pt idx="1">
                  <c:v>Feb-24</c:v>
                </c:pt>
                <c:pt idx="2">
                  <c:v>Mar-24</c:v>
                </c:pt>
                <c:pt idx="3">
                  <c:v>Apr-24</c:v>
                </c:pt>
                <c:pt idx="4">
                  <c:v>May-24</c:v>
                </c:pt>
                <c:pt idx="5">
                  <c:v>Jun-24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'Production Chart'!$D$5:$D$11</c15:sqref>
                  </c15:fullRef>
                </c:ext>
              </c:extLst>
              <c:f>'Production Chart'!$D$5:$D$10</c:f>
              <c:numCache>
                <c:formatCode>General</c:formatCode>
                <c:ptCount val="6"/>
                <c:pt idx="0">
                  <c:v>9576.6370000000006</c:v>
                </c:pt>
                <c:pt idx="1">
                  <c:v>8726.2980000000007</c:v>
                </c:pt>
                <c:pt idx="2">
                  <c:v>10317.602999999999</c:v>
                </c:pt>
                <c:pt idx="3">
                  <c:v>8756.2369999999992</c:v>
                </c:pt>
                <c:pt idx="4">
                  <c:v>10331.578</c:v>
                </c:pt>
                <c:pt idx="5">
                  <c:v>10226.575000000001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261853128"/>
        <c:axId val="261598392"/>
      </c:barChart>
      <c:dateAx>
        <c:axId val="26185312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61598392"/>
        <c:crosses val="autoZero"/>
        <c:auto val="1"/>
        <c:lblOffset val="100"/>
        <c:baseTimeUnit val="months"/>
      </c:dateAx>
      <c:valAx>
        <c:axId val="261598392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61853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295275</xdr:colOff>
      <xdr:row>3</xdr:row>
      <xdr:rowOff>9525</xdr:rowOff>
    </xdr:from>
    <xdr:to>
      <xdr:col>13</xdr:col>
      <xdr:colOff>333375</xdr:colOff>
      <xdr:row>19</xdr:row>
      <xdr:rowOff>80962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G15"/>
  <sheetViews>
    <sheetView topLeftCell="B1" zoomScale="70" zoomScaleNormal="70" workbookViewId="0">
      <selection activeCell="F12" sqref="F12"/>
    </sheetView>
  </sheetViews>
  <sheetFormatPr defaultRowHeight="15" x14ac:dyDescent="0.25"/>
  <cols>
    <col min="2" max="2" width="15.7109375" bestFit="1" customWidth="1"/>
    <col min="3" max="3" width="37.140625" customWidth="1"/>
    <col min="4" max="4" width="16.140625" customWidth="1"/>
    <col min="5" max="5" width="18.85546875" customWidth="1"/>
    <col min="6" max="6" width="13.140625" customWidth="1"/>
    <col min="7" max="7" width="21.42578125" customWidth="1"/>
    <col min="8" max="8" width="10.85546875" customWidth="1"/>
    <col min="9" max="9" width="35.140625" bestFit="1" customWidth="1"/>
    <col min="10" max="10" width="12.42578125" customWidth="1"/>
    <col min="11" max="11" width="12.140625" customWidth="1"/>
    <col min="12" max="12" width="11.5703125" customWidth="1"/>
  </cols>
  <sheetData>
    <row r="4" spans="2:7" ht="30" x14ac:dyDescent="0.25">
      <c r="B4" s="14" t="s">
        <v>16</v>
      </c>
      <c r="C4" s="14" t="s">
        <v>1</v>
      </c>
      <c r="D4" s="15" t="s">
        <v>25</v>
      </c>
      <c r="E4" s="15" t="s">
        <v>26</v>
      </c>
      <c r="F4" s="15" t="s">
        <v>27</v>
      </c>
      <c r="G4" s="49" t="s">
        <v>309</v>
      </c>
    </row>
    <row r="5" spans="2:7" x14ac:dyDescent="0.25">
      <c r="B5" s="18">
        <v>1</v>
      </c>
      <c r="C5" s="16" t="s">
        <v>17</v>
      </c>
      <c r="D5" s="17" t="s">
        <v>566</v>
      </c>
      <c r="E5" s="18" t="s">
        <v>566</v>
      </c>
      <c r="F5" s="20" t="s">
        <v>566</v>
      </c>
      <c r="G5" s="20" t="s">
        <v>566</v>
      </c>
    </row>
    <row r="6" spans="2:7" x14ac:dyDescent="0.25">
      <c r="B6" s="18">
        <v>2</v>
      </c>
      <c r="C6" s="16" t="s">
        <v>18</v>
      </c>
      <c r="D6" s="45">
        <v>5.5</v>
      </c>
      <c r="E6" s="18">
        <v>5.43</v>
      </c>
      <c r="F6" s="6">
        <v>5.89</v>
      </c>
      <c r="G6" s="6">
        <v>5.83</v>
      </c>
    </row>
    <row r="7" spans="2:7" x14ac:dyDescent="0.25">
      <c r="B7" s="18">
        <v>3</v>
      </c>
      <c r="C7" s="16" t="s">
        <v>19</v>
      </c>
      <c r="D7" s="17">
        <v>70.900000000000006</v>
      </c>
      <c r="E7" s="18">
        <v>66.73</v>
      </c>
      <c r="F7" s="88">
        <f>'machine Summury '!F17</f>
        <v>62.103235306000045</v>
      </c>
      <c r="G7" s="6">
        <v>75.760000000000005</v>
      </c>
    </row>
    <row r="8" spans="2:7" x14ac:dyDescent="0.25">
      <c r="B8" s="18">
        <v>4</v>
      </c>
      <c r="C8" s="16" t="s">
        <v>20</v>
      </c>
      <c r="D8" s="17">
        <v>0.2</v>
      </c>
      <c r="E8" s="18">
        <v>0</v>
      </c>
      <c r="F8" s="6">
        <v>0</v>
      </c>
      <c r="G8" s="91">
        <v>0</v>
      </c>
    </row>
    <row r="9" spans="2:7" x14ac:dyDescent="0.25">
      <c r="B9" s="18">
        <v>5</v>
      </c>
      <c r="C9" s="16" t="s">
        <v>21</v>
      </c>
      <c r="D9" s="17">
        <v>1.08</v>
      </c>
      <c r="E9" s="18">
        <v>1.08</v>
      </c>
      <c r="F9" s="6">
        <v>1.08</v>
      </c>
      <c r="G9" s="6">
        <v>1.08</v>
      </c>
    </row>
    <row r="10" spans="2:7" x14ac:dyDescent="0.25">
      <c r="B10" s="18">
        <v>6</v>
      </c>
      <c r="C10" s="16" t="s">
        <v>22</v>
      </c>
      <c r="D10" s="17" t="s">
        <v>566</v>
      </c>
      <c r="E10" s="18" t="s">
        <v>566</v>
      </c>
      <c r="F10" s="6" t="s">
        <v>566</v>
      </c>
      <c r="G10" s="6" t="s">
        <v>566</v>
      </c>
    </row>
    <row r="11" spans="2:7" x14ac:dyDescent="0.25">
      <c r="B11" s="18">
        <v>7</v>
      </c>
      <c r="C11" s="16" t="s">
        <v>23</v>
      </c>
      <c r="D11" s="17" t="s">
        <v>566</v>
      </c>
      <c r="E11" s="6" t="s">
        <v>566</v>
      </c>
      <c r="F11" s="6" t="s">
        <v>566</v>
      </c>
      <c r="G11" s="6" t="s">
        <v>566</v>
      </c>
    </row>
    <row r="12" spans="2:7" x14ac:dyDescent="0.25">
      <c r="B12" s="134" t="s">
        <v>24</v>
      </c>
      <c r="C12" s="135"/>
      <c r="D12" s="15">
        <f>SUM(D5:D11)</f>
        <v>77.680000000000007</v>
      </c>
      <c r="E12" s="15">
        <f>SUM(E5:E11)</f>
        <v>73.239999999999995</v>
      </c>
      <c r="F12" s="115">
        <f>SUM(F5:F11)</f>
        <v>69.073235306000043</v>
      </c>
      <c r="G12" s="15">
        <f>SUM(G5:G11)</f>
        <v>82.67</v>
      </c>
    </row>
    <row r="15" spans="2:7" x14ac:dyDescent="0.25">
      <c r="F15" s="116"/>
    </row>
  </sheetData>
  <mergeCells count="1">
    <mergeCell ref="B12:C12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42"/>
  <sheetViews>
    <sheetView workbookViewId="0">
      <selection activeCell="E31" sqref="E31"/>
    </sheetView>
  </sheetViews>
  <sheetFormatPr defaultRowHeight="15" x14ac:dyDescent="0.25"/>
  <cols>
    <col min="3" max="3" width="42.42578125" customWidth="1"/>
    <col min="4" max="4" width="44.5703125" customWidth="1"/>
  </cols>
  <sheetData>
    <row r="2" spans="1:4" ht="15.75" thickBot="1" x14ac:dyDescent="0.3"/>
    <row r="3" spans="1:4" ht="30" customHeight="1" x14ac:dyDescent="0.25">
      <c r="B3" s="168" t="s">
        <v>266</v>
      </c>
      <c r="C3" s="169"/>
      <c r="D3" s="170"/>
    </row>
    <row r="4" spans="1:4" x14ac:dyDescent="0.25">
      <c r="B4" s="37" t="s">
        <v>0</v>
      </c>
      <c r="C4" s="37" t="s">
        <v>267</v>
      </c>
      <c r="D4" s="37" t="s">
        <v>268</v>
      </c>
    </row>
    <row r="5" spans="1:4" x14ac:dyDescent="0.25">
      <c r="A5">
        <v>1</v>
      </c>
      <c r="B5" s="38">
        <v>1</v>
      </c>
      <c r="C5" s="39" t="s">
        <v>275</v>
      </c>
      <c r="D5" s="40" t="s">
        <v>269</v>
      </c>
    </row>
    <row r="6" spans="1:4" x14ac:dyDescent="0.25">
      <c r="B6" s="38">
        <v>2</v>
      </c>
      <c r="C6" s="39" t="s">
        <v>270</v>
      </c>
      <c r="D6" s="40" t="s">
        <v>271</v>
      </c>
    </row>
    <row r="7" spans="1:4" x14ac:dyDescent="0.25">
      <c r="B7" s="38">
        <v>3</v>
      </c>
      <c r="C7" s="39" t="s">
        <v>272</v>
      </c>
      <c r="D7" s="40" t="s">
        <v>273</v>
      </c>
    </row>
    <row r="8" spans="1:4" x14ac:dyDescent="0.25">
      <c r="B8" s="38">
        <v>4</v>
      </c>
      <c r="C8" s="39" t="s">
        <v>274</v>
      </c>
      <c r="D8" s="40" t="s">
        <v>276</v>
      </c>
    </row>
    <row r="9" spans="1:4" x14ac:dyDescent="0.25">
      <c r="B9" s="38">
        <v>5</v>
      </c>
      <c r="C9" s="39" t="s">
        <v>277</v>
      </c>
      <c r="D9" s="40" t="s">
        <v>278</v>
      </c>
    </row>
    <row r="10" spans="1:4" x14ac:dyDescent="0.25">
      <c r="B10" s="38">
        <v>6</v>
      </c>
      <c r="C10" s="41" t="s">
        <v>279</v>
      </c>
      <c r="D10" s="42" t="s">
        <v>280</v>
      </c>
    </row>
    <row r="11" spans="1:4" x14ac:dyDescent="0.25">
      <c r="B11" s="38">
        <v>7</v>
      </c>
      <c r="C11" s="41" t="s">
        <v>281</v>
      </c>
      <c r="D11" s="42" t="s">
        <v>282</v>
      </c>
    </row>
    <row r="12" spans="1:4" x14ac:dyDescent="0.25">
      <c r="B12" s="38">
        <v>8</v>
      </c>
      <c r="C12" s="41" t="s">
        <v>283</v>
      </c>
      <c r="D12" s="42" t="s">
        <v>284</v>
      </c>
    </row>
    <row r="13" spans="1:4" x14ac:dyDescent="0.25">
      <c r="B13" s="38">
        <v>9</v>
      </c>
      <c r="C13" s="32" t="s">
        <v>56</v>
      </c>
      <c r="D13" s="43" t="s">
        <v>55</v>
      </c>
    </row>
    <row r="14" spans="1:4" x14ac:dyDescent="0.25">
      <c r="B14" s="38">
        <v>10</v>
      </c>
      <c r="C14" s="32" t="s">
        <v>58</v>
      </c>
      <c r="D14" s="43" t="s">
        <v>57</v>
      </c>
    </row>
    <row r="15" spans="1:4" x14ac:dyDescent="0.25">
      <c r="B15" s="38">
        <v>11</v>
      </c>
      <c r="C15" s="32" t="s">
        <v>60</v>
      </c>
      <c r="D15" s="43" t="s">
        <v>59</v>
      </c>
    </row>
    <row r="16" spans="1:4" x14ac:dyDescent="0.25">
      <c r="B16" s="38">
        <v>12</v>
      </c>
      <c r="C16" s="32" t="s">
        <v>62</v>
      </c>
      <c r="D16" s="43" t="s">
        <v>61</v>
      </c>
    </row>
    <row r="17" spans="2:4" x14ac:dyDescent="0.25">
      <c r="B17" s="38">
        <v>13</v>
      </c>
      <c r="C17" s="32" t="s">
        <v>64</v>
      </c>
      <c r="D17" s="43" t="s">
        <v>63</v>
      </c>
    </row>
    <row r="18" spans="2:4" x14ac:dyDescent="0.25">
      <c r="B18" s="38">
        <v>14</v>
      </c>
      <c r="C18" s="32" t="s">
        <v>86</v>
      </c>
      <c r="D18" s="44" t="s">
        <v>85</v>
      </c>
    </row>
    <row r="19" spans="2:4" x14ac:dyDescent="0.25">
      <c r="B19" s="38">
        <v>15</v>
      </c>
      <c r="C19" s="32" t="s">
        <v>95</v>
      </c>
      <c r="D19" s="171" t="s">
        <v>94</v>
      </c>
    </row>
    <row r="20" spans="2:4" x14ac:dyDescent="0.25">
      <c r="B20" s="38">
        <v>16</v>
      </c>
      <c r="C20" s="32" t="s">
        <v>96</v>
      </c>
      <c r="D20" s="172"/>
    </row>
    <row r="21" spans="2:4" x14ac:dyDescent="0.25">
      <c r="B21" s="38">
        <v>17</v>
      </c>
      <c r="C21" s="32" t="s">
        <v>101</v>
      </c>
      <c r="D21" s="44" t="s">
        <v>100</v>
      </c>
    </row>
    <row r="22" spans="2:4" x14ac:dyDescent="0.25">
      <c r="B22" s="38">
        <v>18</v>
      </c>
      <c r="C22" s="32" t="s">
        <v>133</v>
      </c>
      <c r="D22" s="44" t="s">
        <v>132</v>
      </c>
    </row>
    <row r="23" spans="2:4" x14ac:dyDescent="0.25">
      <c r="B23" s="38">
        <v>19</v>
      </c>
      <c r="C23" s="32" t="s">
        <v>135</v>
      </c>
      <c r="D23" s="44" t="s">
        <v>134</v>
      </c>
    </row>
    <row r="24" spans="2:4" x14ac:dyDescent="0.25">
      <c r="B24" s="38">
        <v>20</v>
      </c>
      <c r="C24" s="32" t="s">
        <v>137</v>
      </c>
      <c r="D24" s="44" t="s">
        <v>136</v>
      </c>
    </row>
    <row r="25" spans="2:4" x14ac:dyDescent="0.25">
      <c r="B25" s="38">
        <v>21</v>
      </c>
      <c r="C25" s="32" t="s">
        <v>139</v>
      </c>
      <c r="D25" s="44" t="s">
        <v>138</v>
      </c>
    </row>
    <row r="26" spans="2:4" x14ac:dyDescent="0.25">
      <c r="B26" s="38">
        <v>22</v>
      </c>
      <c r="C26" s="32" t="s">
        <v>141</v>
      </c>
      <c r="D26" s="44" t="s">
        <v>140</v>
      </c>
    </row>
    <row r="27" spans="2:4" x14ac:dyDescent="0.25">
      <c r="B27" s="38">
        <v>23</v>
      </c>
      <c r="C27" s="32" t="s">
        <v>152</v>
      </c>
      <c r="D27" s="44" t="s">
        <v>151</v>
      </c>
    </row>
    <row r="28" spans="2:4" x14ac:dyDescent="0.25">
      <c r="B28" s="38">
        <v>24</v>
      </c>
      <c r="C28" s="32" t="s">
        <v>154</v>
      </c>
      <c r="D28" s="44" t="s">
        <v>153</v>
      </c>
    </row>
    <row r="29" spans="2:4" x14ac:dyDescent="0.25">
      <c r="B29" s="38">
        <v>25</v>
      </c>
      <c r="C29" s="32" t="s">
        <v>156</v>
      </c>
      <c r="D29" s="44" t="s">
        <v>155</v>
      </c>
    </row>
    <row r="30" spans="2:4" x14ac:dyDescent="0.25">
      <c r="B30" s="38">
        <v>26</v>
      </c>
      <c r="C30" s="32" t="s">
        <v>158</v>
      </c>
      <c r="D30" s="44" t="s">
        <v>157</v>
      </c>
    </row>
    <row r="31" spans="2:4" x14ac:dyDescent="0.25">
      <c r="B31" s="38">
        <v>27</v>
      </c>
      <c r="C31" s="44" t="s">
        <v>285</v>
      </c>
      <c r="D31" s="44" t="s">
        <v>286</v>
      </c>
    </row>
    <row r="32" spans="2:4" x14ac:dyDescent="0.25">
      <c r="B32" s="38">
        <v>28</v>
      </c>
      <c r="C32" s="44" t="s">
        <v>287</v>
      </c>
      <c r="D32" s="44" t="s">
        <v>286</v>
      </c>
    </row>
    <row r="33" spans="2:4" x14ac:dyDescent="0.25">
      <c r="B33" s="38">
        <v>29</v>
      </c>
      <c r="C33" s="44" t="s">
        <v>288</v>
      </c>
      <c r="D33" s="44" t="s">
        <v>286</v>
      </c>
    </row>
    <row r="34" spans="2:4" x14ac:dyDescent="0.25">
      <c r="B34" s="38">
        <v>30</v>
      </c>
      <c r="C34" s="44" t="s">
        <v>289</v>
      </c>
      <c r="D34" s="44" t="s">
        <v>290</v>
      </c>
    </row>
    <row r="35" spans="2:4" x14ac:dyDescent="0.25">
      <c r="B35" s="38">
        <v>31</v>
      </c>
      <c r="C35" s="44" t="s">
        <v>291</v>
      </c>
      <c r="D35" s="44" t="s">
        <v>292</v>
      </c>
    </row>
    <row r="36" spans="2:4" x14ac:dyDescent="0.25">
      <c r="B36" s="38">
        <v>32</v>
      </c>
      <c r="C36" s="44" t="s">
        <v>293</v>
      </c>
      <c r="D36" s="44" t="s">
        <v>294</v>
      </c>
    </row>
    <row r="37" spans="2:4" ht="30" x14ac:dyDescent="0.25">
      <c r="B37" s="38">
        <v>33</v>
      </c>
      <c r="C37" s="44" t="s">
        <v>295</v>
      </c>
      <c r="D37" s="44" t="s">
        <v>296</v>
      </c>
    </row>
    <row r="38" spans="2:4" x14ac:dyDescent="0.25">
      <c r="B38" s="38">
        <v>34</v>
      </c>
      <c r="C38" s="44" t="s">
        <v>297</v>
      </c>
      <c r="D38" s="44" t="s">
        <v>298</v>
      </c>
    </row>
    <row r="39" spans="2:4" x14ac:dyDescent="0.25">
      <c r="B39" s="38">
        <v>35</v>
      </c>
      <c r="C39" s="44" t="s">
        <v>299</v>
      </c>
      <c r="D39" s="44" t="s">
        <v>300</v>
      </c>
    </row>
    <row r="40" spans="2:4" x14ac:dyDescent="0.25">
      <c r="B40" s="38">
        <v>36</v>
      </c>
      <c r="C40" s="44" t="s">
        <v>301</v>
      </c>
      <c r="D40" s="44" t="s">
        <v>302</v>
      </c>
    </row>
    <row r="41" spans="2:4" x14ac:dyDescent="0.25">
      <c r="B41" s="38">
        <v>37</v>
      </c>
      <c r="C41" s="44" t="s">
        <v>303</v>
      </c>
      <c r="D41" s="44" t="s">
        <v>304</v>
      </c>
    </row>
    <row r="42" spans="2:4" x14ac:dyDescent="0.25">
      <c r="B42" s="38">
        <v>38</v>
      </c>
      <c r="C42" s="44" t="s">
        <v>305</v>
      </c>
      <c r="D42" s="44" t="s">
        <v>306</v>
      </c>
    </row>
  </sheetData>
  <mergeCells count="2">
    <mergeCell ref="B3:D3"/>
    <mergeCell ref="D19:D20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D11"/>
  <sheetViews>
    <sheetView workbookViewId="0">
      <selection activeCell="C4" sqref="C4"/>
    </sheetView>
  </sheetViews>
  <sheetFormatPr defaultRowHeight="15" x14ac:dyDescent="0.25"/>
  <cols>
    <col min="4" max="4" width="15.5703125" bestFit="1" customWidth="1"/>
  </cols>
  <sheetData>
    <row r="4" spans="3:4" x14ac:dyDescent="0.25">
      <c r="C4" s="48" t="s">
        <v>307</v>
      </c>
      <c r="D4" s="48" t="s">
        <v>308</v>
      </c>
    </row>
    <row r="5" spans="3:4" x14ac:dyDescent="0.25">
      <c r="C5" s="47">
        <v>45292</v>
      </c>
      <c r="D5" s="19">
        <v>9576.6370000000006</v>
      </c>
    </row>
    <row r="6" spans="3:4" x14ac:dyDescent="0.25">
      <c r="C6" s="47">
        <v>45323</v>
      </c>
      <c r="D6" s="19">
        <v>8726.2980000000007</v>
      </c>
    </row>
    <row r="7" spans="3:4" x14ac:dyDescent="0.25">
      <c r="C7" s="47">
        <v>45352</v>
      </c>
      <c r="D7" s="19">
        <v>10317.602999999999</v>
      </c>
    </row>
    <row r="8" spans="3:4" x14ac:dyDescent="0.25">
      <c r="C8" s="47">
        <v>45383</v>
      </c>
      <c r="D8" s="19">
        <v>8756.2369999999992</v>
      </c>
    </row>
    <row r="9" spans="3:4" x14ac:dyDescent="0.25">
      <c r="C9" s="47">
        <v>45413</v>
      </c>
      <c r="D9" s="19">
        <v>10331.578</v>
      </c>
    </row>
    <row r="10" spans="3:4" x14ac:dyDescent="0.25">
      <c r="C10" s="47">
        <v>45444</v>
      </c>
      <c r="D10" s="19">
        <v>10226.575000000001</v>
      </c>
    </row>
    <row r="11" spans="3:4" x14ac:dyDescent="0.25">
      <c r="C11" s="48" t="s">
        <v>10</v>
      </c>
      <c r="D11" s="48">
        <f>SUM(D5:D10)</f>
        <v>57934.928</v>
      </c>
    </row>
  </sheetData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F21"/>
  <sheetViews>
    <sheetView workbookViewId="0">
      <selection activeCell="G9" sqref="G9"/>
    </sheetView>
  </sheetViews>
  <sheetFormatPr defaultRowHeight="15" x14ac:dyDescent="0.25"/>
  <cols>
    <col min="2" max="2" width="5.5703125" bestFit="1" customWidth="1"/>
    <col min="3" max="3" width="29.140625" bestFit="1" customWidth="1"/>
    <col min="4" max="4" width="16" bestFit="1" customWidth="1"/>
    <col min="5" max="5" width="9.7109375" customWidth="1"/>
    <col min="6" max="6" width="15.28515625" bestFit="1" customWidth="1"/>
  </cols>
  <sheetData>
    <row r="4" spans="2:6" x14ac:dyDescent="0.25">
      <c r="B4" s="22" t="s">
        <v>562</v>
      </c>
      <c r="C4" s="22" t="s">
        <v>353</v>
      </c>
      <c r="D4" s="22" t="s">
        <v>561</v>
      </c>
      <c r="E4" s="87"/>
    </row>
    <row r="5" spans="2:6" x14ac:dyDescent="0.25">
      <c r="B5" s="6">
        <v>1</v>
      </c>
      <c r="C5" s="6" t="s">
        <v>563</v>
      </c>
      <c r="D5" s="88">
        <f>'P&amp;M as per invoice by company '!E298</f>
        <v>531014172.06000036</v>
      </c>
      <c r="E5" t="s">
        <v>567</v>
      </c>
    </row>
    <row r="6" spans="2:6" x14ac:dyDescent="0.25">
      <c r="B6" s="6">
        <v>2</v>
      </c>
      <c r="C6" s="6" t="s">
        <v>564</v>
      </c>
      <c r="D6" s="88">
        <f>'Corrected Impoerted mc'!H14</f>
        <v>90018181</v>
      </c>
      <c r="E6" t="s">
        <v>567</v>
      </c>
    </row>
    <row r="7" spans="2:6" x14ac:dyDescent="0.25">
      <c r="B7" s="6">
        <v>3</v>
      </c>
      <c r="C7" s="6" t="s">
        <v>565</v>
      </c>
      <c r="D7" s="88">
        <f>Disallowed!K8</f>
        <v>46164126.420000002</v>
      </c>
      <c r="E7" t="s">
        <v>351</v>
      </c>
    </row>
    <row r="8" spans="2:6" x14ac:dyDescent="0.25">
      <c r="B8" s="175" t="s">
        <v>10</v>
      </c>
      <c r="C8" s="176"/>
      <c r="D8" s="89">
        <f>SUM(D5:D7)</f>
        <v>667196479.48000038</v>
      </c>
    </row>
    <row r="10" spans="2:6" ht="15.75" thickBot="1" x14ac:dyDescent="0.3">
      <c r="D10" s="90"/>
      <c r="F10" s="90"/>
    </row>
    <row r="11" spans="2:6" ht="16.5" thickTop="1" thickBot="1" x14ac:dyDescent="0.3">
      <c r="B11" s="154" t="s">
        <v>587</v>
      </c>
      <c r="C11" s="177"/>
      <c r="D11" s="177"/>
      <c r="E11" s="155"/>
    </row>
    <row r="12" spans="2:6" ht="16.5" thickTop="1" thickBot="1" x14ac:dyDescent="0.3">
      <c r="B12" s="101" t="s">
        <v>562</v>
      </c>
      <c r="C12" s="102" t="s">
        <v>588</v>
      </c>
      <c r="D12" s="102" t="s">
        <v>561</v>
      </c>
      <c r="E12" s="103" t="s">
        <v>348</v>
      </c>
    </row>
    <row r="13" spans="2:6" ht="16.5" thickTop="1" thickBot="1" x14ac:dyDescent="0.3">
      <c r="B13" s="104">
        <v>1</v>
      </c>
      <c r="C13" s="105" t="s">
        <v>589</v>
      </c>
      <c r="D13" s="106">
        <f>D5</f>
        <v>531014172.06000036</v>
      </c>
      <c r="E13" s="107" t="s">
        <v>585</v>
      </c>
    </row>
    <row r="14" spans="2:6" ht="16.5" thickTop="1" thickBot="1" x14ac:dyDescent="0.3">
      <c r="B14" s="104">
        <v>2</v>
      </c>
      <c r="C14" s="105" t="s">
        <v>590</v>
      </c>
      <c r="D14" s="106">
        <f>D6</f>
        <v>90018181</v>
      </c>
      <c r="E14" s="107" t="s">
        <v>585</v>
      </c>
      <c r="F14" s="118"/>
    </row>
    <row r="15" spans="2:6" ht="31.5" thickTop="1" thickBot="1" x14ac:dyDescent="0.3">
      <c r="B15" s="104">
        <v>3</v>
      </c>
      <c r="C15" s="105" t="s">
        <v>591</v>
      </c>
      <c r="D15" s="106">
        <f>D7</f>
        <v>46164126.420000002</v>
      </c>
      <c r="E15" s="108" t="s">
        <v>586</v>
      </c>
    </row>
    <row r="16" spans="2:6" ht="16.5" thickTop="1" thickBot="1" x14ac:dyDescent="0.3">
      <c r="B16" s="173" t="s">
        <v>592</v>
      </c>
      <c r="C16" s="174"/>
      <c r="D16" s="109">
        <f>SUM(D13:D15)</f>
        <v>667196479.48000038</v>
      </c>
      <c r="E16" s="110" t="s">
        <v>593</v>
      </c>
      <c r="F16" s="117">
        <f>(D13+D14)-D15</f>
        <v>574868226.64000046</v>
      </c>
    </row>
    <row r="17" spans="2:6" ht="16.5" thickTop="1" thickBot="1" x14ac:dyDescent="0.3">
      <c r="B17" s="173" t="s">
        <v>594</v>
      </c>
      <c r="C17" s="174"/>
      <c r="D17" s="109">
        <f>D13+D14</f>
        <v>621032353.06000042</v>
      </c>
      <c r="E17" s="111" t="s">
        <v>585</v>
      </c>
      <c r="F17" s="116">
        <f>D17/10^7</f>
        <v>62.103235306000045</v>
      </c>
    </row>
    <row r="18" spans="2:6" ht="31.5" thickTop="1" thickBot="1" x14ac:dyDescent="0.3">
      <c r="B18" s="173" t="s">
        <v>595</v>
      </c>
      <c r="C18" s="174"/>
      <c r="D18" s="109">
        <f>D15</f>
        <v>46164126.420000002</v>
      </c>
      <c r="E18" s="112" t="s">
        <v>586</v>
      </c>
    </row>
    <row r="19" spans="2:6" ht="16.5" thickTop="1" thickBot="1" x14ac:dyDescent="0.3">
      <c r="B19" s="173" t="s">
        <v>596</v>
      </c>
      <c r="C19" s="174"/>
      <c r="D19" s="109">
        <v>667196479.48000002</v>
      </c>
      <c r="E19" s="110" t="s">
        <v>593</v>
      </c>
    </row>
    <row r="20" spans="2:6" ht="16.5" thickTop="1" thickBot="1" x14ac:dyDescent="0.3">
      <c r="B20" s="173" t="s">
        <v>597</v>
      </c>
      <c r="C20" s="174"/>
      <c r="D20" s="109">
        <v>757600000</v>
      </c>
      <c r="E20" s="110" t="s">
        <v>593</v>
      </c>
    </row>
    <row r="21" spans="2:6" ht="15.75" thickTop="1" x14ac:dyDescent="0.25"/>
  </sheetData>
  <mergeCells count="7">
    <mergeCell ref="B19:C19"/>
    <mergeCell ref="B20:C20"/>
    <mergeCell ref="B8:C8"/>
    <mergeCell ref="B11:E11"/>
    <mergeCell ref="B16:C16"/>
    <mergeCell ref="B17:C17"/>
    <mergeCell ref="B18:C18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4:H12"/>
  <sheetViews>
    <sheetView topLeftCell="D1" workbookViewId="0">
      <selection activeCell="F9" sqref="F9"/>
    </sheetView>
  </sheetViews>
  <sheetFormatPr defaultRowHeight="15" x14ac:dyDescent="0.25"/>
  <cols>
    <col min="4" max="4" width="5.5703125" customWidth="1"/>
    <col min="5" max="5" width="47.140625" bestFit="1" customWidth="1"/>
    <col min="6" max="6" width="14.42578125" bestFit="1" customWidth="1"/>
    <col min="7" max="7" width="15.140625" customWidth="1"/>
  </cols>
  <sheetData>
    <row r="4" spans="4:8" ht="15.75" thickBot="1" x14ac:dyDescent="0.3"/>
    <row r="5" spans="4:8" ht="16.5" thickTop="1" thickBot="1" x14ac:dyDescent="0.3">
      <c r="D5" s="154" t="s">
        <v>598</v>
      </c>
      <c r="E5" s="177"/>
      <c r="F5" s="177"/>
      <c r="G5" s="155"/>
    </row>
    <row r="6" spans="4:8" ht="16.5" thickTop="1" thickBot="1" x14ac:dyDescent="0.3">
      <c r="D6" s="101" t="s">
        <v>562</v>
      </c>
      <c r="E6" s="102" t="s">
        <v>588</v>
      </c>
      <c r="F6" s="114" t="s">
        <v>561</v>
      </c>
      <c r="G6" s="103" t="s">
        <v>348</v>
      </c>
    </row>
    <row r="7" spans="4:8" ht="16.5" thickTop="1" thickBot="1" x14ac:dyDescent="0.3">
      <c r="D7" s="104">
        <v>1</v>
      </c>
      <c r="E7" s="113" t="s">
        <v>599</v>
      </c>
      <c r="F7" s="23">
        <v>10828659</v>
      </c>
      <c r="G7" s="107" t="s">
        <v>585</v>
      </c>
    </row>
    <row r="8" spans="4:8" ht="16.5" thickTop="1" thickBot="1" x14ac:dyDescent="0.3">
      <c r="D8" s="173" t="s">
        <v>592</v>
      </c>
      <c r="E8" s="174"/>
      <c r="F8" s="109">
        <f>SUM(F7:F7)</f>
        <v>10828659</v>
      </c>
      <c r="G8" s="110" t="s">
        <v>593</v>
      </c>
    </row>
    <row r="9" spans="4:8" ht="16.5" thickTop="1" thickBot="1" x14ac:dyDescent="0.3">
      <c r="D9" s="173" t="s">
        <v>594</v>
      </c>
      <c r="E9" s="174"/>
      <c r="F9" s="109">
        <f>SUM(F8:F8)</f>
        <v>10828659</v>
      </c>
      <c r="G9" s="111" t="s">
        <v>585</v>
      </c>
      <c r="H9" s="90">
        <f>F9/10^7</f>
        <v>1.0828659</v>
      </c>
    </row>
    <row r="10" spans="4:8" ht="16.5" thickTop="1" thickBot="1" x14ac:dyDescent="0.3">
      <c r="D10" s="173" t="s">
        <v>596</v>
      </c>
      <c r="E10" s="174"/>
      <c r="F10" s="109">
        <f>SUM(F9:F9)</f>
        <v>10828659</v>
      </c>
      <c r="G10" s="110" t="s">
        <v>593</v>
      </c>
    </row>
    <row r="11" spans="4:8" ht="16.5" thickTop="1" thickBot="1" x14ac:dyDescent="0.3">
      <c r="D11" s="173" t="s">
        <v>597</v>
      </c>
      <c r="E11" s="174"/>
      <c r="F11" s="109">
        <f>SUM(F10:F10)</f>
        <v>10828659</v>
      </c>
      <c r="G11" s="110" t="s">
        <v>593</v>
      </c>
    </row>
    <row r="12" spans="4:8" ht="15.75" thickTop="1" x14ac:dyDescent="0.25"/>
  </sheetData>
  <mergeCells count="5">
    <mergeCell ref="D11:E11"/>
    <mergeCell ref="D5:G5"/>
    <mergeCell ref="D8:E8"/>
    <mergeCell ref="D9:E9"/>
    <mergeCell ref="D10:E1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L7"/>
  <sheetViews>
    <sheetView topLeftCell="I1" workbookViewId="0">
      <selection activeCell="K5" sqref="K5"/>
    </sheetView>
  </sheetViews>
  <sheetFormatPr defaultRowHeight="15" x14ac:dyDescent="0.25"/>
  <cols>
    <col min="3" max="3" width="6.140625" bestFit="1" customWidth="1"/>
    <col min="4" max="4" width="11" customWidth="1"/>
    <col min="5" max="5" width="13.42578125" customWidth="1"/>
    <col min="6" max="6" width="14.7109375" customWidth="1"/>
    <col min="7" max="7" width="13" customWidth="1"/>
    <col min="8" max="8" width="14.42578125" customWidth="1"/>
    <col min="9" max="9" width="14.5703125" customWidth="1"/>
    <col min="10" max="10" width="20" customWidth="1"/>
    <col min="11" max="11" width="18" customWidth="1"/>
    <col min="12" max="12" width="25.28515625" customWidth="1"/>
  </cols>
  <sheetData>
    <row r="2" spans="3:12" x14ac:dyDescent="0.25">
      <c r="C2" s="139" t="s">
        <v>11</v>
      </c>
      <c r="D2" s="140"/>
    </row>
    <row r="4" spans="3:12" ht="40.5" x14ac:dyDescent="0.25">
      <c r="C4" s="1" t="s">
        <v>0</v>
      </c>
      <c r="D4" s="1" t="s">
        <v>1</v>
      </c>
      <c r="E4" s="1" t="s">
        <v>2</v>
      </c>
      <c r="F4" s="1" t="s">
        <v>3</v>
      </c>
      <c r="G4" s="1" t="s">
        <v>4</v>
      </c>
      <c r="H4" s="1" t="s">
        <v>5</v>
      </c>
      <c r="I4" s="1" t="s">
        <v>6</v>
      </c>
      <c r="J4" s="1" t="s">
        <v>7</v>
      </c>
      <c r="K4" s="1" t="s">
        <v>15</v>
      </c>
      <c r="L4" s="1" t="s">
        <v>8</v>
      </c>
    </row>
    <row r="5" spans="3:12" x14ac:dyDescent="0.25">
      <c r="C5" s="2">
        <v>1</v>
      </c>
      <c r="D5" s="3" t="s">
        <v>9</v>
      </c>
      <c r="E5" s="4" t="s">
        <v>14</v>
      </c>
      <c r="F5" s="5" t="s">
        <v>12</v>
      </c>
      <c r="G5" s="12">
        <v>5338.46</v>
      </c>
      <c r="H5" s="12">
        <f>G5*10.764</f>
        <v>57463.183439999993</v>
      </c>
      <c r="I5" s="7">
        <v>22</v>
      </c>
      <c r="J5" s="6" t="s">
        <v>13</v>
      </c>
      <c r="K5" s="96">
        <v>1025</v>
      </c>
      <c r="L5" s="8">
        <f>K5*H5</f>
        <v>58899763.025999993</v>
      </c>
    </row>
    <row r="6" spans="3:12" x14ac:dyDescent="0.25">
      <c r="C6" s="136" t="s">
        <v>10</v>
      </c>
      <c r="D6" s="137"/>
      <c r="E6" s="137"/>
      <c r="F6" s="138"/>
      <c r="G6" s="9"/>
      <c r="H6" s="13">
        <f>SUM(H5:H5)</f>
        <v>57463.183439999993</v>
      </c>
      <c r="I6" s="10"/>
      <c r="J6" s="10"/>
      <c r="K6" s="10"/>
      <c r="L6" s="11">
        <f>SUM(L5:L5)</f>
        <v>58899763.025999993</v>
      </c>
    </row>
    <row r="7" spans="3:12" x14ac:dyDescent="0.25">
      <c r="L7" s="90">
        <f>L6/10^7</f>
        <v>5.8899763025999992</v>
      </c>
    </row>
  </sheetData>
  <mergeCells count="2">
    <mergeCell ref="C6:F6"/>
    <mergeCell ref="C2:D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H183"/>
  <sheetViews>
    <sheetView zoomScaleNormal="100" workbookViewId="0">
      <selection activeCell="G180" sqref="G180"/>
    </sheetView>
  </sheetViews>
  <sheetFormatPr defaultRowHeight="15" x14ac:dyDescent="0.25"/>
  <cols>
    <col min="2" max="2" width="9.140625" bestFit="1" customWidth="1"/>
    <col min="3" max="3" width="38.140625" bestFit="1" customWidth="1"/>
    <col min="4" max="4" width="57.5703125" bestFit="1" customWidth="1"/>
    <col min="5" max="5" width="35" bestFit="1" customWidth="1"/>
    <col min="6" max="6" width="18.42578125" bestFit="1" customWidth="1"/>
    <col min="7" max="7" width="10" bestFit="1" customWidth="1"/>
  </cols>
  <sheetData>
    <row r="4" spans="2:7" x14ac:dyDescent="0.25">
      <c r="B4" s="29" t="s">
        <v>50</v>
      </c>
      <c r="C4" s="30" t="s">
        <v>51</v>
      </c>
      <c r="D4" s="30" t="s">
        <v>52</v>
      </c>
      <c r="E4" s="30" t="s">
        <v>53</v>
      </c>
      <c r="F4" s="31" t="s">
        <v>54</v>
      </c>
      <c r="G4" s="30" t="s">
        <v>265</v>
      </c>
    </row>
    <row r="5" spans="2:7" x14ac:dyDescent="0.25">
      <c r="B5" s="141">
        <v>1</v>
      </c>
      <c r="C5" s="32" t="s">
        <v>55</v>
      </c>
      <c r="D5" s="32" t="s">
        <v>56</v>
      </c>
      <c r="E5" s="33" t="s">
        <v>55</v>
      </c>
      <c r="F5" s="34">
        <v>601.78</v>
      </c>
      <c r="G5" s="19"/>
    </row>
    <row r="6" spans="2:7" x14ac:dyDescent="0.25">
      <c r="B6" s="142"/>
      <c r="C6" s="32" t="s">
        <v>57</v>
      </c>
      <c r="D6" s="32" t="s">
        <v>58</v>
      </c>
      <c r="E6" s="33" t="s">
        <v>57</v>
      </c>
      <c r="F6" s="34">
        <v>76.14</v>
      </c>
      <c r="G6" s="19"/>
    </row>
    <row r="7" spans="2:7" x14ac:dyDescent="0.25">
      <c r="B7" s="142"/>
      <c r="C7" s="32" t="s">
        <v>59</v>
      </c>
      <c r="D7" s="32" t="s">
        <v>60</v>
      </c>
      <c r="E7" s="33" t="s">
        <v>59</v>
      </c>
      <c r="F7" s="34">
        <v>678.23</v>
      </c>
      <c r="G7" s="19"/>
    </row>
    <row r="8" spans="2:7" x14ac:dyDescent="0.25">
      <c r="B8" s="142"/>
      <c r="C8" s="32" t="s">
        <v>61</v>
      </c>
      <c r="D8" s="32" t="s">
        <v>62</v>
      </c>
      <c r="E8" s="33" t="s">
        <v>61</v>
      </c>
      <c r="F8" s="34">
        <v>124.77</v>
      </c>
      <c r="G8" s="19"/>
    </row>
    <row r="9" spans="2:7" x14ac:dyDescent="0.25">
      <c r="B9" s="142"/>
      <c r="C9" s="32" t="s">
        <v>63</v>
      </c>
      <c r="D9" s="32" t="s">
        <v>64</v>
      </c>
      <c r="E9" s="33" t="s">
        <v>63</v>
      </c>
      <c r="F9" s="34">
        <v>155.9</v>
      </c>
      <c r="G9" s="19"/>
    </row>
    <row r="10" spans="2:7" x14ac:dyDescent="0.25">
      <c r="B10" s="142"/>
      <c r="C10" s="32" t="s">
        <v>63</v>
      </c>
      <c r="D10" s="32" t="s">
        <v>65</v>
      </c>
      <c r="E10" s="33" t="s">
        <v>63</v>
      </c>
      <c r="F10" s="34">
        <v>2.35</v>
      </c>
      <c r="G10" s="19"/>
    </row>
    <row r="11" spans="2:7" x14ac:dyDescent="0.25">
      <c r="B11" s="142"/>
      <c r="C11" s="32" t="s">
        <v>63</v>
      </c>
      <c r="D11" s="32" t="s">
        <v>66</v>
      </c>
      <c r="E11" s="33" t="s">
        <v>63</v>
      </c>
      <c r="F11" s="34">
        <v>6.81</v>
      </c>
      <c r="G11" s="19"/>
    </row>
    <row r="12" spans="2:7" x14ac:dyDescent="0.25">
      <c r="B12" s="142"/>
      <c r="C12" s="32" t="s">
        <v>67</v>
      </c>
      <c r="D12" s="32" t="s">
        <v>68</v>
      </c>
      <c r="E12" s="33" t="s">
        <v>67</v>
      </c>
      <c r="F12" s="34">
        <v>75</v>
      </c>
      <c r="G12" s="19"/>
    </row>
    <row r="13" spans="2:7" x14ac:dyDescent="0.25">
      <c r="B13" s="142"/>
      <c r="C13" s="32" t="s">
        <v>69</v>
      </c>
      <c r="D13" s="32" t="s">
        <v>70</v>
      </c>
      <c r="E13" s="144" t="s">
        <v>69</v>
      </c>
      <c r="F13" s="34">
        <v>15.68</v>
      </c>
      <c r="G13" s="19"/>
    </row>
    <row r="14" spans="2:7" x14ac:dyDescent="0.25">
      <c r="B14" s="142"/>
      <c r="C14" s="32" t="s">
        <v>69</v>
      </c>
      <c r="D14" s="32" t="s">
        <v>71</v>
      </c>
      <c r="E14" s="145"/>
      <c r="F14" s="34">
        <v>17.54</v>
      </c>
      <c r="G14" s="19"/>
    </row>
    <row r="15" spans="2:7" x14ac:dyDescent="0.25">
      <c r="B15" s="142"/>
      <c r="C15" s="32"/>
      <c r="D15" s="32" t="s">
        <v>72</v>
      </c>
      <c r="E15" s="145"/>
      <c r="F15" s="34">
        <v>0.27</v>
      </c>
      <c r="G15" s="19"/>
    </row>
    <row r="16" spans="2:7" x14ac:dyDescent="0.25">
      <c r="B16" s="142"/>
      <c r="C16" s="32"/>
      <c r="D16" s="32" t="s">
        <v>73</v>
      </c>
      <c r="E16" s="145"/>
      <c r="F16" s="34">
        <v>21.57</v>
      </c>
      <c r="G16" s="19"/>
    </row>
    <row r="17" spans="2:7" x14ac:dyDescent="0.25">
      <c r="B17" s="142"/>
      <c r="C17" s="32"/>
      <c r="D17" s="32" t="s">
        <v>74</v>
      </c>
      <c r="E17" s="145"/>
      <c r="F17" s="34">
        <v>4.96</v>
      </c>
      <c r="G17" s="19"/>
    </row>
    <row r="18" spans="2:7" x14ac:dyDescent="0.25">
      <c r="B18" s="142"/>
      <c r="C18" s="32"/>
      <c r="D18" s="32" t="s">
        <v>75</v>
      </c>
      <c r="E18" s="145"/>
      <c r="F18" s="34">
        <v>18.66</v>
      </c>
      <c r="G18" s="19"/>
    </row>
    <row r="19" spans="2:7" x14ac:dyDescent="0.25">
      <c r="B19" s="142"/>
      <c r="C19" s="32"/>
      <c r="D19" s="32" t="s">
        <v>76</v>
      </c>
      <c r="E19" s="145"/>
      <c r="F19" s="34">
        <v>3.94</v>
      </c>
      <c r="G19" s="19"/>
    </row>
    <row r="20" spans="2:7" x14ac:dyDescent="0.25">
      <c r="B20" s="142"/>
      <c r="C20" s="32"/>
      <c r="D20" s="32" t="s">
        <v>77</v>
      </c>
      <c r="E20" s="145"/>
      <c r="F20" s="34">
        <v>9.06</v>
      </c>
      <c r="G20" s="19"/>
    </row>
    <row r="21" spans="2:7" x14ac:dyDescent="0.25">
      <c r="B21" s="142"/>
      <c r="C21" s="32"/>
      <c r="D21" s="32" t="s">
        <v>78</v>
      </c>
      <c r="E21" s="145"/>
      <c r="F21" s="34">
        <v>22.88</v>
      </c>
      <c r="G21" s="19"/>
    </row>
    <row r="22" spans="2:7" x14ac:dyDescent="0.25">
      <c r="B22" s="142"/>
      <c r="C22" s="32"/>
      <c r="D22" s="32" t="s">
        <v>79</v>
      </c>
      <c r="E22" s="145"/>
      <c r="F22" s="34">
        <v>43.52</v>
      </c>
      <c r="G22" s="19"/>
    </row>
    <row r="23" spans="2:7" x14ac:dyDescent="0.25">
      <c r="B23" s="142"/>
      <c r="C23" s="32"/>
      <c r="D23" s="32" t="s">
        <v>80</v>
      </c>
      <c r="E23" s="145"/>
      <c r="F23" s="34">
        <v>6.56</v>
      </c>
      <c r="G23" s="19"/>
    </row>
    <row r="24" spans="2:7" x14ac:dyDescent="0.25">
      <c r="B24" s="143"/>
      <c r="C24" s="32"/>
      <c r="D24" s="32" t="s">
        <v>81</v>
      </c>
      <c r="E24" s="146"/>
      <c r="F24" s="34">
        <v>3.41</v>
      </c>
      <c r="G24" s="19"/>
    </row>
    <row r="25" spans="2:7" x14ac:dyDescent="0.25">
      <c r="B25" s="141">
        <v>2</v>
      </c>
      <c r="C25" s="32" t="s">
        <v>82</v>
      </c>
      <c r="D25" s="32" t="s">
        <v>83</v>
      </c>
      <c r="E25" s="144" t="s">
        <v>82</v>
      </c>
      <c r="F25" s="34">
        <v>31.44</v>
      </c>
      <c r="G25" s="19"/>
    </row>
    <row r="26" spans="2:7" x14ac:dyDescent="0.25">
      <c r="B26" s="143"/>
      <c r="C26" s="32"/>
      <c r="D26" s="32" t="s">
        <v>84</v>
      </c>
      <c r="E26" s="146"/>
      <c r="F26" s="34">
        <v>47.5</v>
      </c>
      <c r="G26" s="19"/>
    </row>
    <row r="27" spans="2:7" x14ac:dyDescent="0.25">
      <c r="B27" s="141">
        <v>3</v>
      </c>
      <c r="C27" s="32" t="s">
        <v>85</v>
      </c>
      <c r="D27" s="32" t="s">
        <v>86</v>
      </c>
      <c r="E27" s="32" t="s">
        <v>85</v>
      </c>
      <c r="F27" s="34">
        <v>407.85</v>
      </c>
      <c r="G27" s="19"/>
    </row>
    <row r="28" spans="2:7" x14ac:dyDescent="0.25">
      <c r="B28" s="142"/>
      <c r="C28" s="32" t="s">
        <v>87</v>
      </c>
      <c r="D28" s="32" t="s">
        <v>88</v>
      </c>
      <c r="E28" s="144" t="s">
        <v>87</v>
      </c>
      <c r="F28" s="34">
        <v>36.67</v>
      </c>
      <c r="G28" s="19"/>
    </row>
    <row r="29" spans="2:7" x14ac:dyDescent="0.25">
      <c r="B29" s="142"/>
      <c r="C29" s="32"/>
      <c r="D29" s="32" t="s">
        <v>89</v>
      </c>
      <c r="E29" s="145"/>
      <c r="F29" s="34">
        <v>74.58</v>
      </c>
      <c r="G29" s="19"/>
    </row>
    <row r="30" spans="2:7" x14ac:dyDescent="0.25">
      <c r="B30" s="142"/>
      <c r="C30" s="32"/>
      <c r="D30" s="32" t="s">
        <v>90</v>
      </c>
      <c r="E30" s="145"/>
      <c r="F30" s="34">
        <v>8</v>
      </c>
      <c r="G30" s="19"/>
    </row>
    <row r="31" spans="2:7" x14ac:dyDescent="0.25">
      <c r="B31" s="142"/>
      <c r="C31" s="32"/>
      <c r="D31" s="32" t="s">
        <v>91</v>
      </c>
      <c r="E31" s="145"/>
      <c r="F31" s="34">
        <v>16.32</v>
      </c>
      <c r="G31" s="19"/>
    </row>
    <row r="32" spans="2:7" x14ac:dyDescent="0.25">
      <c r="B32" s="142"/>
      <c r="C32" s="32"/>
      <c r="D32" s="32" t="s">
        <v>92</v>
      </c>
      <c r="E32" s="145"/>
      <c r="F32" s="34">
        <v>4.9000000000000004</v>
      </c>
      <c r="G32" s="19"/>
    </row>
    <row r="33" spans="2:7" x14ac:dyDescent="0.25">
      <c r="B33" s="143"/>
      <c r="C33" s="32"/>
      <c r="D33" s="32" t="s">
        <v>93</v>
      </c>
      <c r="E33" s="146"/>
      <c r="F33" s="34">
        <v>5.0199999999999996</v>
      </c>
      <c r="G33" s="19"/>
    </row>
    <row r="34" spans="2:7" x14ac:dyDescent="0.25">
      <c r="B34" s="141">
        <v>4</v>
      </c>
      <c r="C34" s="32" t="s">
        <v>94</v>
      </c>
      <c r="D34" s="32" t="s">
        <v>95</v>
      </c>
      <c r="E34" s="144" t="s">
        <v>94</v>
      </c>
      <c r="F34" s="34">
        <v>12.3</v>
      </c>
      <c r="G34" s="19"/>
    </row>
    <row r="35" spans="2:7" x14ac:dyDescent="0.25">
      <c r="B35" s="143"/>
      <c r="C35" s="32"/>
      <c r="D35" s="32" t="s">
        <v>96</v>
      </c>
      <c r="E35" s="146"/>
      <c r="F35" s="34">
        <v>10.53</v>
      </c>
      <c r="G35" s="19"/>
    </row>
    <row r="36" spans="2:7" x14ac:dyDescent="0.25">
      <c r="B36" s="141">
        <v>5</v>
      </c>
      <c r="C36" s="32" t="s">
        <v>97</v>
      </c>
      <c r="D36" s="32" t="s">
        <v>98</v>
      </c>
      <c r="E36" s="144" t="s">
        <v>97</v>
      </c>
      <c r="F36" s="34">
        <v>21.29</v>
      </c>
      <c r="G36" s="19"/>
    </row>
    <row r="37" spans="2:7" x14ac:dyDescent="0.25">
      <c r="B37" s="143"/>
      <c r="C37" s="32"/>
      <c r="D37" s="32" t="s">
        <v>99</v>
      </c>
      <c r="E37" s="146"/>
      <c r="F37" s="34">
        <v>31.25</v>
      </c>
      <c r="G37" s="19"/>
    </row>
    <row r="38" spans="2:7" x14ac:dyDescent="0.25">
      <c r="B38" s="141">
        <v>6</v>
      </c>
      <c r="C38" s="32" t="s">
        <v>100</v>
      </c>
      <c r="D38" s="32" t="s">
        <v>101</v>
      </c>
      <c r="E38" s="32" t="s">
        <v>100</v>
      </c>
      <c r="F38" s="34">
        <v>67.22</v>
      </c>
      <c r="G38" s="19"/>
    </row>
    <row r="39" spans="2:7" x14ac:dyDescent="0.25">
      <c r="B39" s="142"/>
      <c r="C39" s="32" t="s">
        <v>102</v>
      </c>
      <c r="D39" s="32" t="s">
        <v>103</v>
      </c>
      <c r="E39" s="144" t="s">
        <v>102</v>
      </c>
      <c r="F39" s="34">
        <v>19.010000000000002</v>
      </c>
      <c r="G39" s="19"/>
    </row>
    <row r="40" spans="2:7" x14ac:dyDescent="0.25">
      <c r="B40" s="142"/>
      <c r="C40" s="32"/>
      <c r="D40" s="32" t="s">
        <v>104</v>
      </c>
      <c r="E40" s="145"/>
      <c r="F40" s="34">
        <v>56.05</v>
      </c>
      <c r="G40" s="19"/>
    </row>
    <row r="41" spans="2:7" x14ac:dyDescent="0.25">
      <c r="B41" s="142"/>
      <c r="C41" s="32"/>
      <c r="D41" s="32" t="s">
        <v>105</v>
      </c>
      <c r="E41" s="145"/>
      <c r="F41" s="34">
        <v>16.600000000000001</v>
      </c>
      <c r="G41" s="19"/>
    </row>
    <row r="42" spans="2:7" x14ac:dyDescent="0.25">
      <c r="B42" s="143"/>
      <c r="C42" s="32"/>
      <c r="D42" s="32" t="s">
        <v>106</v>
      </c>
      <c r="E42" s="146"/>
      <c r="F42" s="34">
        <v>176.73</v>
      </c>
      <c r="G42" s="19"/>
    </row>
    <row r="43" spans="2:7" x14ac:dyDescent="0.25">
      <c r="B43" s="141">
        <v>7</v>
      </c>
      <c r="C43" s="32" t="s">
        <v>107</v>
      </c>
      <c r="D43" s="32" t="s">
        <v>108</v>
      </c>
      <c r="E43" s="32" t="s">
        <v>107</v>
      </c>
      <c r="F43" s="34">
        <v>210.81</v>
      </c>
      <c r="G43" s="19"/>
    </row>
    <row r="44" spans="2:7" x14ac:dyDescent="0.25">
      <c r="B44" s="142"/>
      <c r="C44" s="32" t="s">
        <v>109</v>
      </c>
      <c r="D44" s="32" t="s">
        <v>110</v>
      </c>
      <c r="E44" s="32" t="s">
        <v>109</v>
      </c>
      <c r="F44" s="34">
        <v>11.95</v>
      </c>
      <c r="G44" s="19"/>
    </row>
    <row r="45" spans="2:7" x14ac:dyDescent="0.25">
      <c r="B45" s="142"/>
      <c r="C45" s="32" t="s">
        <v>111</v>
      </c>
      <c r="D45" s="32" t="s">
        <v>112</v>
      </c>
      <c r="E45" s="32" t="s">
        <v>111</v>
      </c>
      <c r="F45" s="34">
        <v>49.21</v>
      </c>
      <c r="G45" s="19"/>
    </row>
    <row r="46" spans="2:7" x14ac:dyDescent="0.25">
      <c r="B46" s="142"/>
      <c r="C46" s="32" t="s">
        <v>113</v>
      </c>
      <c r="D46" s="32" t="s">
        <v>114</v>
      </c>
      <c r="E46" s="144" t="s">
        <v>113</v>
      </c>
      <c r="F46" s="34">
        <v>9.59</v>
      </c>
      <c r="G46" s="19"/>
    </row>
    <row r="47" spans="2:7" x14ac:dyDescent="0.25">
      <c r="B47" s="142"/>
      <c r="C47" s="32"/>
      <c r="D47" s="32" t="s">
        <v>115</v>
      </c>
      <c r="E47" s="145"/>
      <c r="F47" s="34">
        <v>6.98</v>
      </c>
      <c r="G47" s="19"/>
    </row>
    <row r="48" spans="2:7" x14ac:dyDescent="0.25">
      <c r="B48" s="142"/>
      <c r="C48" s="32"/>
      <c r="D48" s="32" t="s">
        <v>116</v>
      </c>
      <c r="E48" s="145"/>
      <c r="F48" s="34">
        <v>3.02</v>
      </c>
      <c r="G48" s="19"/>
    </row>
    <row r="49" spans="2:7" x14ac:dyDescent="0.25">
      <c r="B49" s="142"/>
      <c r="C49" s="32"/>
      <c r="D49" s="32" t="s">
        <v>117</v>
      </c>
      <c r="E49" s="146"/>
      <c r="F49" s="34">
        <v>18.96</v>
      </c>
      <c r="G49" s="19"/>
    </row>
    <row r="50" spans="2:7" x14ac:dyDescent="0.25">
      <c r="B50" s="142"/>
      <c r="C50" s="32" t="s">
        <v>118</v>
      </c>
      <c r="D50" s="32" t="s">
        <v>119</v>
      </c>
      <c r="E50" s="32" t="s">
        <v>118</v>
      </c>
      <c r="F50" s="34">
        <v>174.83</v>
      </c>
      <c r="G50" s="19"/>
    </row>
    <row r="51" spans="2:7" x14ac:dyDescent="0.25">
      <c r="B51" s="142"/>
      <c r="C51" s="32" t="s">
        <v>120</v>
      </c>
      <c r="D51" s="32"/>
      <c r="E51" s="32" t="s">
        <v>120</v>
      </c>
      <c r="F51" s="34"/>
      <c r="G51" s="19"/>
    </row>
    <row r="52" spans="2:7" x14ac:dyDescent="0.25">
      <c r="B52" s="142"/>
      <c r="C52" s="32" t="s">
        <v>121</v>
      </c>
      <c r="D52" s="32" t="s">
        <v>122</v>
      </c>
      <c r="E52" s="32" t="s">
        <v>121</v>
      </c>
      <c r="F52" s="34">
        <v>54.73</v>
      </c>
      <c r="G52" s="19"/>
    </row>
    <row r="53" spans="2:7" x14ac:dyDescent="0.25">
      <c r="B53" s="142"/>
      <c r="C53" s="32" t="s">
        <v>123</v>
      </c>
      <c r="D53" s="32" t="s">
        <v>124</v>
      </c>
      <c r="E53" s="144" t="s">
        <v>123</v>
      </c>
      <c r="F53" s="34">
        <v>25.66</v>
      </c>
      <c r="G53" s="19"/>
    </row>
    <row r="54" spans="2:7" x14ac:dyDescent="0.25">
      <c r="B54" s="142"/>
      <c r="C54" s="32"/>
      <c r="D54" s="32" t="s">
        <v>125</v>
      </c>
      <c r="E54" s="145"/>
      <c r="F54" s="34">
        <v>143.72999999999999</v>
      </c>
      <c r="G54" s="19"/>
    </row>
    <row r="55" spans="2:7" x14ac:dyDescent="0.25">
      <c r="B55" s="142"/>
      <c r="C55" s="32"/>
      <c r="D55" s="32" t="s">
        <v>126</v>
      </c>
      <c r="E55" s="145"/>
      <c r="F55" s="34">
        <v>8.64</v>
      </c>
      <c r="G55" s="19"/>
    </row>
    <row r="56" spans="2:7" x14ac:dyDescent="0.25">
      <c r="B56" s="142"/>
      <c r="C56" s="32"/>
      <c r="D56" s="32" t="s">
        <v>127</v>
      </c>
      <c r="E56" s="145"/>
      <c r="F56" s="34">
        <v>53.84</v>
      </c>
      <c r="G56" s="19"/>
    </row>
    <row r="57" spans="2:7" x14ac:dyDescent="0.25">
      <c r="B57" s="142"/>
      <c r="C57" s="32"/>
      <c r="D57" s="32" t="s">
        <v>128</v>
      </c>
      <c r="E57" s="145"/>
      <c r="F57" s="34">
        <v>34.04</v>
      </c>
      <c r="G57" s="19"/>
    </row>
    <row r="58" spans="2:7" x14ac:dyDescent="0.25">
      <c r="B58" s="142"/>
      <c r="C58" s="32"/>
      <c r="D58" s="32" t="s">
        <v>129</v>
      </c>
      <c r="E58" s="145"/>
      <c r="F58" s="34">
        <v>30.74</v>
      </c>
      <c r="G58" s="19"/>
    </row>
    <row r="59" spans="2:7" x14ac:dyDescent="0.25">
      <c r="B59" s="142"/>
      <c r="C59" s="32"/>
      <c r="D59" s="32" t="s">
        <v>130</v>
      </c>
      <c r="E59" s="145"/>
      <c r="F59" s="34">
        <v>28.45</v>
      </c>
      <c r="G59" s="19"/>
    </row>
    <row r="60" spans="2:7" x14ac:dyDescent="0.25">
      <c r="B60" s="143"/>
      <c r="C60" s="32"/>
      <c r="D60" s="32" t="s">
        <v>131</v>
      </c>
      <c r="E60" s="146"/>
      <c r="F60" s="34">
        <v>4.4400000000000004</v>
      </c>
      <c r="G60" s="19"/>
    </row>
    <row r="61" spans="2:7" x14ac:dyDescent="0.25">
      <c r="B61" s="141">
        <v>8</v>
      </c>
      <c r="C61" s="32" t="s">
        <v>132</v>
      </c>
      <c r="D61" s="32" t="s">
        <v>133</v>
      </c>
      <c r="E61" s="32" t="s">
        <v>132</v>
      </c>
      <c r="F61" s="34">
        <v>68.209999999999994</v>
      </c>
      <c r="G61" s="19"/>
    </row>
    <row r="62" spans="2:7" x14ac:dyDescent="0.25">
      <c r="B62" s="143"/>
      <c r="C62" s="32" t="s">
        <v>134</v>
      </c>
      <c r="D62" s="32" t="s">
        <v>135</v>
      </c>
      <c r="E62" s="32" t="s">
        <v>134</v>
      </c>
      <c r="F62" s="34">
        <v>16</v>
      </c>
      <c r="G62" s="19"/>
    </row>
    <row r="63" spans="2:7" x14ac:dyDescent="0.25">
      <c r="B63" s="141">
        <v>9</v>
      </c>
      <c r="C63" s="32" t="s">
        <v>136</v>
      </c>
      <c r="D63" s="32" t="s">
        <v>137</v>
      </c>
      <c r="E63" s="32" t="s">
        <v>136</v>
      </c>
      <c r="F63" s="34">
        <v>106.47</v>
      </c>
      <c r="G63" s="19"/>
    </row>
    <row r="64" spans="2:7" x14ac:dyDescent="0.25">
      <c r="B64" s="143"/>
      <c r="C64" s="32" t="s">
        <v>138</v>
      </c>
      <c r="D64" s="32" t="s">
        <v>139</v>
      </c>
      <c r="E64" s="32" t="s">
        <v>138</v>
      </c>
      <c r="F64" s="34">
        <v>6.64</v>
      </c>
      <c r="G64" s="19"/>
    </row>
    <row r="65" spans="2:7" x14ac:dyDescent="0.25">
      <c r="B65" s="141">
        <v>10</v>
      </c>
      <c r="C65" s="32" t="s">
        <v>140</v>
      </c>
      <c r="D65" s="32" t="s">
        <v>141</v>
      </c>
      <c r="E65" s="32" t="s">
        <v>140</v>
      </c>
      <c r="F65" s="34">
        <v>229.46</v>
      </c>
      <c r="G65" s="19"/>
    </row>
    <row r="66" spans="2:7" x14ac:dyDescent="0.25">
      <c r="B66" s="142"/>
      <c r="C66" s="32" t="s">
        <v>142</v>
      </c>
      <c r="D66" s="32" t="s">
        <v>143</v>
      </c>
      <c r="E66" s="153" t="s">
        <v>142</v>
      </c>
      <c r="F66" s="34">
        <v>15.42</v>
      </c>
      <c r="G66" s="19"/>
    </row>
    <row r="67" spans="2:7" x14ac:dyDescent="0.25">
      <c r="B67" s="142"/>
      <c r="C67" s="32"/>
      <c r="D67" s="32" t="s">
        <v>144</v>
      </c>
      <c r="E67" s="153"/>
      <c r="F67" s="34">
        <v>13.65</v>
      </c>
      <c r="G67" s="19"/>
    </row>
    <row r="68" spans="2:7" x14ac:dyDescent="0.25">
      <c r="B68" s="142"/>
      <c r="C68" s="32"/>
      <c r="D68" s="32" t="s">
        <v>145</v>
      </c>
      <c r="E68" s="153"/>
      <c r="F68" s="34">
        <v>9.23</v>
      </c>
      <c r="G68" s="19"/>
    </row>
    <row r="69" spans="2:7" x14ac:dyDescent="0.25">
      <c r="B69" s="142"/>
      <c r="C69" s="32"/>
      <c r="D69" s="32" t="s">
        <v>146</v>
      </c>
      <c r="E69" s="153"/>
      <c r="F69" s="34">
        <v>3.37</v>
      </c>
      <c r="G69" s="19"/>
    </row>
    <row r="70" spans="2:7" x14ac:dyDescent="0.25">
      <c r="B70" s="143"/>
      <c r="C70" s="32"/>
      <c r="D70" s="32" t="s">
        <v>147</v>
      </c>
      <c r="E70" s="153"/>
      <c r="F70" s="34">
        <v>15.11</v>
      </c>
      <c r="G70" s="19"/>
    </row>
    <row r="71" spans="2:7" x14ac:dyDescent="0.25">
      <c r="B71" s="141">
        <v>11</v>
      </c>
      <c r="C71" s="32" t="s">
        <v>148</v>
      </c>
      <c r="D71" s="32" t="s">
        <v>149</v>
      </c>
      <c r="E71" s="144" t="s">
        <v>148</v>
      </c>
      <c r="F71" s="34">
        <v>75.27</v>
      </c>
      <c r="G71" s="19"/>
    </row>
    <row r="72" spans="2:7" x14ac:dyDescent="0.25">
      <c r="B72" s="143"/>
      <c r="C72" s="32"/>
      <c r="D72" s="32" t="s">
        <v>150</v>
      </c>
      <c r="E72" s="146"/>
      <c r="F72" s="34">
        <v>74.61</v>
      </c>
      <c r="G72" s="19"/>
    </row>
    <row r="73" spans="2:7" x14ac:dyDescent="0.25">
      <c r="B73" s="141">
        <v>12</v>
      </c>
      <c r="C73" s="32" t="s">
        <v>151</v>
      </c>
      <c r="D73" s="32" t="s">
        <v>152</v>
      </c>
      <c r="E73" s="32" t="s">
        <v>151</v>
      </c>
      <c r="F73" s="34">
        <v>9.77</v>
      </c>
      <c r="G73" s="19"/>
    </row>
    <row r="74" spans="2:7" x14ac:dyDescent="0.25">
      <c r="B74" s="143"/>
      <c r="C74" s="32" t="s">
        <v>153</v>
      </c>
      <c r="D74" s="32" t="s">
        <v>154</v>
      </c>
      <c r="E74" s="32" t="s">
        <v>153</v>
      </c>
      <c r="F74" s="34">
        <v>49.46</v>
      </c>
      <c r="G74" s="19"/>
    </row>
    <row r="75" spans="2:7" x14ac:dyDescent="0.25">
      <c r="B75" s="141">
        <v>13</v>
      </c>
      <c r="C75" s="32" t="s">
        <v>155</v>
      </c>
      <c r="D75" s="32" t="s">
        <v>156</v>
      </c>
      <c r="E75" s="32" t="s">
        <v>155</v>
      </c>
      <c r="F75" s="34">
        <v>102.68</v>
      </c>
      <c r="G75" s="19"/>
    </row>
    <row r="76" spans="2:7" x14ac:dyDescent="0.25">
      <c r="B76" s="142"/>
      <c r="C76" s="32" t="s">
        <v>157</v>
      </c>
      <c r="D76" s="32" t="s">
        <v>158</v>
      </c>
      <c r="E76" s="32" t="s">
        <v>157</v>
      </c>
      <c r="F76" s="34">
        <v>87.82</v>
      </c>
      <c r="G76" s="19"/>
    </row>
    <row r="77" spans="2:7" x14ac:dyDescent="0.25">
      <c r="B77" s="142"/>
      <c r="C77" s="32"/>
      <c r="D77" s="32" t="s">
        <v>159</v>
      </c>
      <c r="E77" s="150" t="s">
        <v>160</v>
      </c>
      <c r="F77" s="34">
        <v>21.75</v>
      </c>
      <c r="G77" s="19"/>
    </row>
    <row r="78" spans="2:7" x14ac:dyDescent="0.25">
      <c r="B78" s="142"/>
      <c r="C78" s="32" t="s">
        <v>160</v>
      </c>
      <c r="D78" s="32" t="s">
        <v>161</v>
      </c>
      <c r="E78" s="151"/>
      <c r="F78" s="34">
        <v>1.1100000000000001</v>
      </c>
      <c r="G78" s="19"/>
    </row>
    <row r="79" spans="2:7" x14ac:dyDescent="0.25">
      <c r="B79" s="142"/>
      <c r="C79" s="32"/>
      <c r="D79" s="32" t="s">
        <v>162</v>
      </c>
      <c r="E79" s="151"/>
      <c r="F79" s="34">
        <v>7.21</v>
      </c>
      <c r="G79" s="19"/>
    </row>
    <row r="80" spans="2:7" x14ac:dyDescent="0.25">
      <c r="B80" s="142"/>
      <c r="C80" s="32"/>
      <c r="D80" s="32" t="s">
        <v>163</v>
      </c>
      <c r="E80" s="151"/>
      <c r="F80" s="34">
        <v>5.82</v>
      </c>
      <c r="G80" s="19"/>
    </row>
    <row r="81" spans="2:7" x14ac:dyDescent="0.25">
      <c r="B81" s="142"/>
      <c r="C81" s="32"/>
      <c r="D81" s="32" t="s">
        <v>164</v>
      </c>
      <c r="E81" s="151"/>
      <c r="F81" s="34">
        <v>3.58</v>
      </c>
      <c r="G81" s="19"/>
    </row>
    <row r="82" spans="2:7" x14ac:dyDescent="0.25">
      <c r="B82" s="142"/>
      <c r="C82" s="32"/>
      <c r="D82" s="32" t="s">
        <v>165</v>
      </c>
      <c r="E82" s="151"/>
      <c r="F82" s="34">
        <v>1.79</v>
      </c>
      <c r="G82" s="19"/>
    </row>
    <row r="83" spans="2:7" x14ac:dyDescent="0.25">
      <c r="B83" s="142"/>
      <c r="C83" s="32"/>
      <c r="D83" s="32" t="s">
        <v>166</v>
      </c>
      <c r="E83" s="151"/>
      <c r="F83" s="34">
        <v>0.04</v>
      </c>
      <c r="G83" s="19"/>
    </row>
    <row r="84" spans="2:7" x14ac:dyDescent="0.25">
      <c r="B84" s="142"/>
      <c r="C84" s="32"/>
      <c r="D84" s="32" t="s">
        <v>167</v>
      </c>
      <c r="E84" s="151"/>
      <c r="F84" s="34">
        <v>5.75</v>
      </c>
      <c r="G84" s="19"/>
    </row>
    <row r="85" spans="2:7" x14ac:dyDescent="0.25">
      <c r="B85" s="142"/>
      <c r="C85" s="32"/>
      <c r="D85" s="32" t="s">
        <v>168</v>
      </c>
      <c r="E85" s="151"/>
      <c r="F85" s="34">
        <v>2.15</v>
      </c>
      <c r="G85" s="19"/>
    </row>
    <row r="86" spans="2:7" x14ac:dyDescent="0.25">
      <c r="B86" s="142"/>
      <c r="C86" s="32"/>
      <c r="D86" s="32" t="s">
        <v>169</v>
      </c>
      <c r="E86" s="151"/>
      <c r="F86" s="34">
        <v>0.69</v>
      </c>
      <c r="G86" s="19"/>
    </row>
    <row r="87" spans="2:7" x14ac:dyDescent="0.25">
      <c r="B87" s="142"/>
      <c r="C87" s="32"/>
      <c r="D87" s="32" t="s">
        <v>170</v>
      </c>
      <c r="E87" s="151"/>
      <c r="F87" s="34">
        <v>2.23</v>
      </c>
      <c r="G87" s="19"/>
    </row>
    <row r="88" spans="2:7" x14ac:dyDescent="0.25">
      <c r="B88" s="142"/>
      <c r="C88" s="32"/>
      <c r="D88" s="32" t="s">
        <v>171</v>
      </c>
      <c r="E88" s="151"/>
      <c r="F88" s="34">
        <v>2.0499999999999998</v>
      </c>
      <c r="G88" s="19"/>
    </row>
    <row r="89" spans="2:7" x14ac:dyDescent="0.25">
      <c r="B89" s="142"/>
      <c r="C89" s="32"/>
      <c r="D89" s="32" t="s">
        <v>172</v>
      </c>
      <c r="E89" s="151"/>
      <c r="F89" s="34">
        <v>3.44</v>
      </c>
      <c r="G89" s="19"/>
    </row>
    <row r="90" spans="2:7" x14ac:dyDescent="0.25">
      <c r="B90" s="142"/>
      <c r="C90" s="32"/>
      <c r="D90" s="32" t="s">
        <v>173</v>
      </c>
      <c r="E90" s="151"/>
      <c r="F90" s="34">
        <v>1.94</v>
      </c>
      <c r="G90" s="19"/>
    </row>
    <row r="91" spans="2:7" x14ac:dyDescent="0.25">
      <c r="B91" s="142"/>
      <c r="C91" s="32"/>
      <c r="D91" s="32" t="s">
        <v>174</v>
      </c>
      <c r="E91" s="151"/>
      <c r="F91" s="34">
        <v>5.85</v>
      </c>
      <c r="G91" s="19"/>
    </row>
    <row r="92" spans="2:7" x14ac:dyDescent="0.25">
      <c r="B92" s="142"/>
      <c r="C92" s="32"/>
      <c r="D92" s="32" t="s">
        <v>175</v>
      </c>
      <c r="E92" s="151"/>
      <c r="F92" s="34">
        <v>0.96</v>
      </c>
      <c r="G92" s="19"/>
    </row>
    <row r="93" spans="2:7" x14ac:dyDescent="0.25">
      <c r="B93" s="142"/>
      <c r="C93" s="32"/>
      <c r="D93" s="32" t="s">
        <v>176</v>
      </c>
      <c r="E93" s="151"/>
      <c r="F93" s="34">
        <v>2.37</v>
      </c>
      <c r="G93" s="19"/>
    </row>
    <row r="94" spans="2:7" x14ac:dyDescent="0.25">
      <c r="B94" s="142"/>
      <c r="C94" s="32"/>
      <c r="D94" s="32" t="s">
        <v>177</v>
      </c>
      <c r="E94" s="151"/>
      <c r="F94" s="34">
        <v>2.42</v>
      </c>
      <c r="G94" s="19"/>
    </row>
    <row r="95" spans="2:7" x14ac:dyDescent="0.25">
      <c r="B95" s="142"/>
      <c r="C95" s="32"/>
      <c r="D95" s="32" t="s">
        <v>178</v>
      </c>
      <c r="E95" s="151"/>
      <c r="F95" s="34">
        <v>2.73</v>
      </c>
      <c r="G95" s="19"/>
    </row>
    <row r="96" spans="2:7" x14ac:dyDescent="0.25">
      <c r="B96" s="142"/>
      <c r="C96" s="32"/>
      <c r="D96" s="32" t="s">
        <v>179</v>
      </c>
      <c r="E96" s="151"/>
      <c r="F96" s="34">
        <v>7.83</v>
      </c>
      <c r="G96" s="19"/>
    </row>
    <row r="97" spans="2:7" x14ac:dyDescent="0.25">
      <c r="B97" s="142"/>
      <c r="C97" s="32"/>
      <c r="D97" s="32" t="s">
        <v>180</v>
      </c>
      <c r="E97" s="151"/>
      <c r="F97" s="34">
        <v>0.53</v>
      </c>
      <c r="G97" s="19"/>
    </row>
    <row r="98" spans="2:7" x14ac:dyDescent="0.25">
      <c r="B98" s="142"/>
      <c r="C98" s="32"/>
      <c r="D98" s="32" t="s">
        <v>181</v>
      </c>
      <c r="E98" s="151"/>
      <c r="F98" s="34">
        <v>0.95</v>
      </c>
      <c r="G98" s="19"/>
    </row>
    <row r="99" spans="2:7" x14ac:dyDescent="0.25">
      <c r="B99" s="142"/>
      <c r="C99" s="32"/>
      <c r="D99" s="32" t="s">
        <v>182</v>
      </c>
      <c r="E99" s="151"/>
      <c r="F99" s="34">
        <v>0.17</v>
      </c>
      <c r="G99" s="19"/>
    </row>
    <row r="100" spans="2:7" x14ac:dyDescent="0.25">
      <c r="B100" s="142"/>
      <c r="C100" s="32"/>
      <c r="D100" s="32" t="s">
        <v>183</v>
      </c>
      <c r="E100" s="151"/>
      <c r="F100" s="34">
        <v>0.28000000000000003</v>
      </c>
      <c r="G100" s="19"/>
    </row>
    <row r="101" spans="2:7" x14ac:dyDescent="0.25">
      <c r="B101" s="142"/>
      <c r="C101" s="32"/>
      <c r="D101" s="32" t="s">
        <v>184</v>
      </c>
      <c r="E101" s="151"/>
      <c r="F101" s="34">
        <v>0.84</v>
      </c>
      <c r="G101" s="19"/>
    </row>
    <row r="102" spans="2:7" x14ac:dyDescent="0.25">
      <c r="B102" s="142"/>
      <c r="C102" s="32"/>
      <c r="D102" s="32" t="s">
        <v>185</v>
      </c>
      <c r="E102" s="151"/>
      <c r="F102" s="34">
        <v>0.35</v>
      </c>
      <c r="G102" s="19"/>
    </row>
    <row r="103" spans="2:7" x14ac:dyDescent="0.25">
      <c r="B103" s="142"/>
      <c r="C103" s="32"/>
      <c r="D103" s="32" t="s">
        <v>186</v>
      </c>
      <c r="E103" s="151"/>
      <c r="F103" s="34">
        <v>0.18</v>
      </c>
      <c r="G103" s="19"/>
    </row>
    <row r="104" spans="2:7" x14ac:dyDescent="0.25">
      <c r="B104" s="142"/>
      <c r="C104" s="32"/>
      <c r="D104" s="32" t="s">
        <v>187</v>
      </c>
      <c r="E104" s="151"/>
      <c r="F104" s="34">
        <v>1.35</v>
      </c>
      <c r="G104" s="19"/>
    </row>
    <row r="105" spans="2:7" x14ac:dyDescent="0.25">
      <c r="B105" s="142"/>
      <c r="C105" s="32"/>
      <c r="D105" s="32" t="s">
        <v>188</v>
      </c>
      <c r="E105" s="151"/>
      <c r="F105" s="34">
        <v>2.9</v>
      </c>
      <c r="G105" s="19"/>
    </row>
    <row r="106" spans="2:7" x14ac:dyDescent="0.25">
      <c r="B106" s="142"/>
      <c r="C106" s="32"/>
      <c r="D106" s="32" t="s">
        <v>189</v>
      </c>
      <c r="E106" s="151"/>
      <c r="F106" s="34">
        <v>0.9</v>
      </c>
      <c r="G106" s="19"/>
    </row>
    <row r="107" spans="2:7" x14ac:dyDescent="0.25">
      <c r="B107" s="142"/>
      <c r="C107" s="32"/>
      <c r="D107" s="32" t="s">
        <v>190</v>
      </c>
      <c r="E107" s="151"/>
      <c r="F107" s="34">
        <v>3.4</v>
      </c>
      <c r="G107" s="19"/>
    </row>
    <row r="108" spans="2:7" x14ac:dyDescent="0.25">
      <c r="B108" s="142"/>
      <c r="C108" s="32"/>
      <c r="D108" s="32" t="s">
        <v>191</v>
      </c>
      <c r="E108" s="151"/>
      <c r="F108" s="34">
        <v>0.14000000000000001</v>
      </c>
      <c r="G108" s="19"/>
    </row>
    <row r="109" spans="2:7" x14ac:dyDescent="0.25">
      <c r="B109" s="142"/>
      <c r="C109" s="32"/>
      <c r="D109" s="32" t="s">
        <v>192</v>
      </c>
      <c r="E109" s="151"/>
      <c r="F109" s="34">
        <v>0.05</v>
      </c>
      <c r="G109" s="19"/>
    </row>
    <row r="110" spans="2:7" x14ac:dyDescent="0.25">
      <c r="B110" s="142"/>
      <c r="C110" s="32"/>
      <c r="D110" s="32" t="s">
        <v>193</v>
      </c>
      <c r="E110" s="151"/>
      <c r="F110" s="34">
        <v>0.35</v>
      </c>
      <c r="G110" s="19"/>
    </row>
    <row r="111" spans="2:7" x14ac:dyDescent="0.25">
      <c r="B111" s="142"/>
      <c r="C111" s="32"/>
      <c r="D111" s="32" t="s">
        <v>194</v>
      </c>
      <c r="E111" s="151"/>
      <c r="F111" s="34">
        <v>0.48</v>
      </c>
      <c r="G111" s="19"/>
    </row>
    <row r="112" spans="2:7" x14ac:dyDescent="0.25">
      <c r="B112" s="142"/>
      <c r="C112" s="32"/>
      <c r="D112" s="32" t="s">
        <v>195</v>
      </c>
      <c r="E112" s="151"/>
      <c r="F112" s="34">
        <v>3.14</v>
      </c>
      <c r="G112" s="19"/>
    </row>
    <row r="113" spans="2:7" x14ac:dyDescent="0.25">
      <c r="B113" s="142"/>
      <c r="C113" s="32"/>
      <c r="D113" s="32" t="s">
        <v>196</v>
      </c>
      <c r="E113" s="151"/>
      <c r="F113" s="34">
        <v>0.64</v>
      </c>
      <c r="G113" s="19"/>
    </row>
    <row r="114" spans="2:7" x14ac:dyDescent="0.25">
      <c r="B114" s="142"/>
      <c r="C114" s="32"/>
      <c r="D114" s="32" t="s">
        <v>197</v>
      </c>
      <c r="E114" s="151"/>
      <c r="F114" s="34">
        <v>1.89</v>
      </c>
      <c r="G114" s="19"/>
    </row>
    <row r="115" spans="2:7" x14ac:dyDescent="0.25">
      <c r="B115" s="142"/>
      <c r="C115" s="32"/>
      <c r="D115" s="32" t="s">
        <v>198</v>
      </c>
      <c r="E115" s="151"/>
      <c r="F115" s="34">
        <v>0.45</v>
      </c>
      <c r="G115" s="19"/>
    </row>
    <row r="116" spans="2:7" x14ac:dyDescent="0.25">
      <c r="B116" s="142"/>
      <c r="C116" s="32"/>
      <c r="D116" s="32" t="s">
        <v>199</v>
      </c>
      <c r="E116" s="151"/>
      <c r="F116" s="34">
        <v>0.93</v>
      </c>
      <c r="G116" s="19"/>
    </row>
    <row r="117" spans="2:7" x14ac:dyDescent="0.25">
      <c r="B117" s="142"/>
      <c r="C117" s="32"/>
      <c r="D117" s="32" t="s">
        <v>200</v>
      </c>
      <c r="E117" s="151"/>
      <c r="F117" s="34">
        <v>0.02</v>
      </c>
      <c r="G117" s="19"/>
    </row>
    <row r="118" spans="2:7" x14ac:dyDescent="0.25">
      <c r="B118" s="142"/>
      <c r="C118" s="32"/>
      <c r="D118" s="32" t="s">
        <v>201</v>
      </c>
      <c r="E118" s="151"/>
      <c r="F118" s="34">
        <v>0.87</v>
      </c>
      <c r="G118" s="19"/>
    </row>
    <row r="119" spans="2:7" x14ac:dyDescent="0.25">
      <c r="B119" s="142"/>
      <c r="C119" s="32"/>
      <c r="D119" s="32" t="s">
        <v>202</v>
      </c>
      <c r="E119" s="151"/>
      <c r="F119" s="34">
        <v>0.02</v>
      </c>
      <c r="G119" s="19"/>
    </row>
    <row r="120" spans="2:7" x14ac:dyDescent="0.25">
      <c r="B120" s="142"/>
      <c r="C120" s="32"/>
      <c r="D120" s="32" t="s">
        <v>203</v>
      </c>
      <c r="E120" s="151"/>
      <c r="F120" s="34">
        <v>3.68</v>
      </c>
      <c r="G120" s="19"/>
    </row>
    <row r="121" spans="2:7" x14ac:dyDescent="0.25">
      <c r="B121" s="142"/>
      <c r="C121" s="32"/>
      <c r="D121" s="32" t="s">
        <v>204</v>
      </c>
      <c r="E121" s="151"/>
      <c r="F121" s="34">
        <v>0.1</v>
      </c>
      <c r="G121" s="19"/>
    </row>
    <row r="122" spans="2:7" x14ac:dyDescent="0.25">
      <c r="B122" s="142"/>
      <c r="C122" s="32"/>
      <c r="D122" s="32" t="s">
        <v>205</v>
      </c>
      <c r="E122" s="151"/>
      <c r="F122" s="34">
        <v>0.84</v>
      </c>
      <c r="G122" s="19"/>
    </row>
    <row r="123" spans="2:7" x14ac:dyDescent="0.25">
      <c r="B123" s="142"/>
      <c r="C123" s="32"/>
      <c r="D123" s="32" t="s">
        <v>206</v>
      </c>
      <c r="E123" s="151"/>
      <c r="F123" s="34">
        <v>2.41</v>
      </c>
      <c r="G123" s="19"/>
    </row>
    <row r="124" spans="2:7" x14ac:dyDescent="0.25">
      <c r="B124" s="142"/>
      <c r="C124" s="32"/>
      <c r="D124" s="32" t="s">
        <v>207</v>
      </c>
      <c r="E124" s="151"/>
      <c r="F124" s="34">
        <v>0.01</v>
      </c>
      <c r="G124" s="19"/>
    </row>
    <row r="125" spans="2:7" x14ac:dyDescent="0.25">
      <c r="B125" s="142"/>
      <c r="C125" s="32"/>
      <c r="D125" s="32" t="s">
        <v>208</v>
      </c>
      <c r="E125" s="151"/>
      <c r="F125" s="34">
        <v>0.28000000000000003</v>
      </c>
      <c r="G125" s="19"/>
    </row>
    <row r="126" spans="2:7" x14ac:dyDescent="0.25">
      <c r="B126" s="142"/>
      <c r="C126" s="32"/>
      <c r="D126" s="32" t="s">
        <v>209</v>
      </c>
      <c r="E126" s="151"/>
      <c r="F126" s="34">
        <v>0.14000000000000001</v>
      </c>
      <c r="G126" s="19"/>
    </row>
    <row r="127" spans="2:7" x14ac:dyDescent="0.25">
      <c r="B127" s="142"/>
      <c r="C127" s="32"/>
      <c r="D127" s="32" t="s">
        <v>210</v>
      </c>
      <c r="E127" s="151"/>
      <c r="F127" s="34">
        <v>1.79</v>
      </c>
      <c r="G127" s="19"/>
    </row>
    <row r="128" spans="2:7" x14ac:dyDescent="0.25">
      <c r="B128" s="142"/>
      <c r="C128" s="32"/>
      <c r="D128" s="32" t="s">
        <v>211</v>
      </c>
      <c r="E128" s="151"/>
      <c r="F128" s="34">
        <v>0.08</v>
      </c>
      <c r="G128" s="19"/>
    </row>
    <row r="129" spans="2:7" x14ac:dyDescent="0.25">
      <c r="B129" s="142"/>
      <c r="C129" s="32"/>
      <c r="D129" s="32" t="s">
        <v>212</v>
      </c>
      <c r="E129" s="151"/>
      <c r="F129" s="34">
        <v>0.14000000000000001</v>
      </c>
      <c r="G129" s="19"/>
    </row>
    <row r="130" spans="2:7" x14ac:dyDescent="0.25">
      <c r="B130" s="142"/>
      <c r="C130" s="32"/>
      <c r="D130" s="32" t="s">
        <v>213</v>
      </c>
      <c r="E130" s="151"/>
      <c r="F130" s="34">
        <v>0.39</v>
      </c>
      <c r="G130" s="19"/>
    </row>
    <row r="131" spans="2:7" x14ac:dyDescent="0.25">
      <c r="B131" s="142"/>
      <c r="C131" s="32"/>
      <c r="D131" s="32" t="s">
        <v>214</v>
      </c>
      <c r="E131" s="151"/>
      <c r="F131" s="34">
        <v>4.5199999999999996</v>
      </c>
      <c r="G131" s="19"/>
    </row>
    <row r="132" spans="2:7" x14ac:dyDescent="0.25">
      <c r="B132" s="142"/>
      <c r="C132" s="32"/>
      <c r="D132" s="32" t="s">
        <v>215</v>
      </c>
      <c r="E132" s="151"/>
      <c r="F132" s="34">
        <v>1.19</v>
      </c>
      <c r="G132" s="19"/>
    </row>
    <row r="133" spans="2:7" x14ac:dyDescent="0.25">
      <c r="B133" s="142"/>
      <c r="C133" s="32"/>
      <c r="D133" s="32" t="s">
        <v>216</v>
      </c>
      <c r="E133" s="151"/>
      <c r="F133" s="34">
        <v>6.21</v>
      </c>
      <c r="G133" s="19"/>
    </row>
    <row r="134" spans="2:7" x14ac:dyDescent="0.25">
      <c r="B134" s="142"/>
      <c r="C134" s="32"/>
      <c r="D134" s="32" t="s">
        <v>217</v>
      </c>
      <c r="E134" s="151"/>
      <c r="F134" s="34">
        <v>8.9</v>
      </c>
      <c r="G134" s="19"/>
    </row>
    <row r="135" spans="2:7" x14ac:dyDescent="0.25">
      <c r="B135" s="142"/>
      <c r="C135" s="32"/>
      <c r="D135" s="32" t="s">
        <v>218</v>
      </c>
      <c r="E135" s="151"/>
      <c r="F135" s="34">
        <v>0.41</v>
      </c>
      <c r="G135" s="19"/>
    </row>
    <row r="136" spans="2:7" x14ac:dyDescent="0.25">
      <c r="B136" s="142"/>
      <c r="C136" s="32"/>
      <c r="D136" s="32" t="s">
        <v>219</v>
      </c>
      <c r="E136" s="151"/>
      <c r="F136" s="34">
        <v>13.81</v>
      </c>
      <c r="G136" s="19"/>
    </row>
    <row r="137" spans="2:7" x14ac:dyDescent="0.25">
      <c r="B137" s="142"/>
      <c r="C137" s="32"/>
      <c r="D137" s="32" t="s">
        <v>220</v>
      </c>
      <c r="E137" s="151"/>
      <c r="F137" s="34">
        <v>1.87</v>
      </c>
      <c r="G137" s="19"/>
    </row>
    <row r="138" spans="2:7" x14ac:dyDescent="0.25">
      <c r="B138" s="142"/>
      <c r="C138" s="32"/>
      <c r="D138" s="32" t="s">
        <v>221</v>
      </c>
      <c r="E138" s="151"/>
      <c r="F138" s="34">
        <v>5</v>
      </c>
      <c r="G138" s="19"/>
    </row>
    <row r="139" spans="2:7" x14ac:dyDescent="0.25">
      <c r="B139" s="142"/>
      <c r="C139" s="32"/>
      <c r="D139" s="32" t="s">
        <v>222</v>
      </c>
      <c r="E139" s="151"/>
      <c r="F139" s="34">
        <v>0.17</v>
      </c>
      <c r="G139" s="19"/>
    </row>
    <row r="140" spans="2:7" x14ac:dyDescent="0.25">
      <c r="B140" s="142"/>
      <c r="C140" s="32"/>
      <c r="D140" s="32" t="s">
        <v>223</v>
      </c>
      <c r="E140" s="151"/>
      <c r="F140" s="34">
        <v>0.55000000000000004</v>
      </c>
      <c r="G140" s="19"/>
    </row>
    <row r="141" spans="2:7" x14ac:dyDescent="0.25">
      <c r="B141" s="142"/>
      <c r="C141" s="32"/>
      <c r="D141" s="32" t="s">
        <v>224</v>
      </c>
      <c r="E141" s="151"/>
      <c r="F141" s="34">
        <v>0.13</v>
      </c>
      <c r="G141" s="19"/>
    </row>
    <row r="142" spans="2:7" x14ac:dyDescent="0.25">
      <c r="B142" s="142"/>
      <c r="C142" s="32"/>
      <c r="D142" s="32" t="s">
        <v>225</v>
      </c>
      <c r="E142" s="151"/>
      <c r="F142" s="34">
        <v>0.2</v>
      </c>
      <c r="G142" s="19"/>
    </row>
    <row r="143" spans="2:7" x14ac:dyDescent="0.25">
      <c r="B143" s="142"/>
      <c r="C143" s="32"/>
      <c r="D143" s="32" t="s">
        <v>226</v>
      </c>
      <c r="E143" s="151"/>
      <c r="F143" s="34">
        <v>1.01</v>
      </c>
      <c r="G143" s="19"/>
    </row>
    <row r="144" spans="2:7" x14ac:dyDescent="0.25">
      <c r="B144" s="142"/>
      <c r="C144" s="32"/>
      <c r="D144" s="32" t="s">
        <v>227</v>
      </c>
      <c r="E144" s="151"/>
      <c r="F144" s="34">
        <v>0.95</v>
      </c>
      <c r="G144" s="19"/>
    </row>
    <row r="145" spans="2:7" x14ac:dyDescent="0.25">
      <c r="B145" s="142"/>
      <c r="C145" s="32"/>
      <c r="D145" s="32" t="s">
        <v>228</v>
      </c>
      <c r="E145" s="151"/>
      <c r="F145" s="34">
        <v>4.3</v>
      </c>
      <c r="G145" s="19"/>
    </row>
    <row r="146" spans="2:7" x14ac:dyDescent="0.25">
      <c r="B146" s="142"/>
      <c r="C146" s="32"/>
      <c r="D146" s="32" t="s">
        <v>229</v>
      </c>
      <c r="E146" s="151"/>
      <c r="F146" s="34">
        <v>10.34</v>
      </c>
      <c r="G146" s="19"/>
    </row>
    <row r="147" spans="2:7" x14ac:dyDescent="0.25">
      <c r="B147" s="142"/>
      <c r="C147" s="32"/>
      <c r="D147" s="32" t="s">
        <v>230</v>
      </c>
      <c r="E147" s="151"/>
      <c r="F147" s="34">
        <v>0.9</v>
      </c>
      <c r="G147" s="19"/>
    </row>
    <row r="148" spans="2:7" x14ac:dyDescent="0.25">
      <c r="B148" s="142"/>
      <c r="C148" s="32"/>
      <c r="D148" s="32" t="s">
        <v>231</v>
      </c>
      <c r="E148" s="151"/>
      <c r="F148" s="34">
        <v>3.77</v>
      </c>
      <c r="G148" s="19"/>
    </row>
    <row r="149" spans="2:7" x14ac:dyDescent="0.25">
      <c r="B149" s="142"/>
      <c r="C149" s="32"/>
      <c r="D149" s="32" t="s">
        <v>232</v>
      </c>
      <c r="E149" s="151"/>
      <c r="F149" s="34">
        <v>1.52</v>
      </c>
      <c r="G149" s="19"/>
    </row>
    <row r="150" spans="2:7" x14ac:dyDescent="0.25">
      <c r="B150" s="142"/>
      <c r="C150" s="32"/>
      <c r="D150" s="32" t="s">
        <v>233</v>
      </c>
      <c r="E150" s="151"/>
      <c r="F150" s="34">
        <v>1.33</v>
      </c>
      <c r="G150" s="19"/>
    </row>
    <row r="151" spans="2:7" x14ac:dyDescent="0.25">
      <c r="B151" s="142"/>
      <c r="C151" s="32"/>
      <c r="D151" s="32" t="s">
        <v>234</v>
      </c>
      <c r="E151" s="151"/>
      <c r="F151" s="34">
        <v>1.01</v>
      </c>
      <c r="G151" s="19"/>
    </row>
    <row r="152" spans="2:7" x14ac:dyDescent="0.25">
      <c r="B152" s="142"/>
      <c r="C152" s="32"/>
      <c r="D152" s="32" t="s">
        <v>235</v>
      </c>
      <c r="E152" s="151"/>
      <c r="F152" s="34">
        <v>0.2</v>
      </c>
      <c r="G152" s="19"/>
    </row>
    <row r="153" spans="2:7" x14ac:dyDescent="0.25">
      <c r="B153" s="142"/>
      <c r="C153" s="32"/>
      <c r="D153" s="32" t="s">
        <v>236</v>
      </c>
      <c r="E153" s="151"/>
      <c r="F153" s="34">
        <v>0.95</v>
      </c>
      <c r="G153" s="19"/>
    </row>
    <row r="154" spans="2:7" x14ac:dyDescent="0.25">
      <c r="B154" s="142"/>
      <c r="C154" s="32"/>
      <c r="D154" s="32" t="s">
        <v>237</v>
      </c>
      <c r="E154" s="151"/>
      <c r="F154" s="34">
        <v>1.65</v>
      </c>
      <c r="G154" s="19"/>
    </row>
    <row r="155" spans="2:7" x14ac:dyDescent="0.25">
      <c r="B155" s="142"/>
      <c r="C155" s="32"/>
      <c r="D155" s="32" t="s">
        <v>238</v>
      </c>
      <c r="E155" s="151"/>
      <c r="F155" s="34">
        <v>0.18</v>
      </c>
      <c r="G155" s="19"/>
    </row>
    <row r="156" spans="2:7" x14ac:dyDescent="0.25">
      <c r="B156" s="142"/>
      <c r="C156" s="32"/>
      <c r="D156" s="32" t="s">
        <v>239</v>
      </c>
      <c r="E156" s="151"/>
      <c r="F156" s="34">
        <v>0.15</v>
      </c>
      <c r="G156" s="19"/>
    </row>
    <row r="157" spans="2:7" x14ac:dyDescent="0.25">
      <c r="B157" s="142"/>
      <c r="C157" s="32"/>
      <c r="D157" s="32" t="s">
        <v>240</v>
      </c>
      <c r="E157" s="151"/>
      <c r="F157" s="34">
        <v>0.04</v>
      </c>
      <c r="G157" s="19"/>
    </row>
    <row r="158" spans="2:7" x14ac:dyDescent="0.25">
      <c r="B158" s="142"/>
      <c r="C158" s="32"/>
      <c r="D158" s="32" t="s">
        <v>241</v>
      </c>
      <c r="E158" s="151"/>
      <c r="F158" s="34">
        <v>1.49</v>
      </c>
      <c r="G158" s="19"/>
    </row>
    <row r="159" spans="2:7" x14ac:dyDescent="0.25">
      <c r="B159" s="142"/>
      <c r="C159" s="32"/>
      <c r="D159" s="32" t="s">
        <v>242</v>
      </c>
      <c r="E159" s="151"/>
      <c r="F159" s="34">
        <v>0.44</v>
      </c>
      <c r="G159" s="19"/>
    </row>
    <row r="160" spans="2:7" x14ac:dyDescent="0.25">
      <c r="B160" s="142"/>
      <c r="C160" s="32"/>
      <c r="D160" s="32" t="s">
        <v>243</v>
      </c>
      <c r="E160" s="151"/>
      <c r="F160" s="34">
        <v>1.25</v>
      </c>
      <c r="G160" s="19"/>
    </row>
    <row r="161" spans="2:7" x14ac:dyDescent="0.25">
      <c r="B161" s="142"/>
      <c r="C161" s="32"/>
      <c r="D161" s="32" t="s">
        <v>244</v>
      </c>
      <c r="E161" s="151"/>
      <c r="F161" s="34">
        <v>4.0999999999999996</v>
      </c>
      <c r="G161" s="19"/>
    </row>
    <row r="162" spans="2:7" x14ac:dyDescent="0.25">
      <c r="B162" s="142"/>
      <c r="C162" s="32"/>
      <c r="D162" s="32" t="s">
        <v>245</v>
      </c>
      <c r="E162" s="151"/>
      <c r="F162" s="34">
        <v>1.66</v>
      </c>
      <c r="G162" s="19"/>
    </row>
    <row r="163" spans="2:7" x14ac:dyDescent="0.25">
      <c r="B163" s="142"/>
      <c r="C163" s="32"/>
      <c r="D163" s="32" t="s">
        <v>246</v>
      </c>
      <c r="E163" s="151"/>
      <c r="F163" s="34">
        <v>2.5499999999999998</v>
      </c>
      <c r="G163" s="19"/>
    </row>
    <row r="164" spans="2:7" x14ac:dyDescent="0.25">
      <c r="B164" s="142"/>
      <c r="C164" s="32"/>
      <c r="D164" s="32" t="s">
        <v>247</v>
      </c>
      <c r="E164" s="151"/>
      <c r="F164" s="34">
        <v>0.09</v>
      </c>
      <c r="G164" s="19"/>
    </row>
    <row r="165" spans="2:7" x14ac:dyDescent="0.25">
      <c r="B165" s="142"/>
      <c r="C165" s="32"/>
      <c r="D165" s="32" t="s">
        <v>248</v>
      </c>
      <c r="E165" s="151"/>
      <c r="F165" s="34">
        <v>4.2699999999999996</v>
      </c>
      <c r="G165" s="19"/>
    </row>
    <row r="166" spans="2:7" x14ac:dyDescent="0.25">
      <c r="B166" s="142"/>
      <c r="C166" s="32"/>
      <c r="D166" s="32" t="s">
        <v>249</v>
      </c>
      <c r="E166" s="151"/>
      <c r="F166" s="34">
        <v>6.9</v>
      </c>
      <c r="G166" s="19"/>
    </row>
    <row r="167" spans="2:7" x14ac:dyDescent="0.25">
      <c r="B167" s="142"/>
      <c r="C167" s="32"/>
      <c r="D167" s="32" t="s">
        <v>250</v>
      </c>
      <c r="E167" s="151"/>
      <c r="F167" s="34">
        <v>0.32</v>
      </c>
      <c r="G167" s="19"/>
    </row>
    <row r="168" spans="2:7" x14ac:dyDescent="0.25">
      <c r="B168" s="142"/>
      <c r="C168" s="32"/>
      <c r="D168" s="32" t="s">
        <v>251</v>
      </c>
      <c r="E168" s="151"/>
      <c r="F168" s="34">
        <v>0.6</v>
      </c>
      <c r="G168" s="19"/>
    </row>
    <row r="169" spans="2:7" x14ac:dyDescent="0.25">
      <c r="B169" s="142"/>
      <c r="C169" s="32"/>
      <c r="D169" s="32" t="s">
        <v>252</v>
      </c>
      <c r="E169" s="151"/>
      <c r="F169" s="34">
        <v>0.02</v>
      </c>
      <c r="G169" s="19"/>
    </row>
    <row r="170" spans="2:7" x14ac:dyDescent="0.25">
      <c r="B170" s="142"/>
      <c r="C170" s="32"/>
      <c r="D170" s="32" t="s">
        <v>253</v>
      </c>
      <c r="E170" s="151"/>
      <c r="F170" s="34">
        <v>0.2</v>
      </c>
      <c r="G170" s="19"/>
    </row>
    <row r="171" spans="2:7" x14ac:dyDescent="0.25">
      <c r="B171" s="142"/>
      <c r="C171" s="32"/>
      <c r="D171" s="32" t="s">
        <v>254</v>
      </c>
      <c r="E171" s="151"/>
      <c r="F171" s="34">
        <v>0.34</v>
      </c>
      <c r="G171" s="19"/>
    </row>
    <row r="172" spans="2:7" x14ac:dyDescent="0.25">
      <c r="B172" s="143"/>
      <c r="C172" s="32"/>
      <c r="D172" s="32" t="s">
        <v>255</v>
      </c>
      <c r="E172" s="152"/>
      <c r="F172" s="34">
        <v>0.6</v>
      </c>
      <c r="G172" s="19"/>
    </row>
    <row r="173" spans="2:7" x14ac:dyDescent="0.25">
      <c r="B173" s="141">
        <v>14</v>
      </c>
      <c r="C173" s="32" t="s">
        <v>256</v>
      </c>
      <c r="D173" s="32" t="s">
        <v>257</v>
      </c>
      <c r="E173" s="144" t="s">
        <v>256</v>
      </c>
      <c r="F173" s="34">
        <v>28.5</v>
      </c>
      <c r="G173" s="19"/>
    </row>
    <row r="174" spans="2:7" x14ac:dyDescent="0.25">
      <c r="B174" s="142"/>
      <c r="C174" s="32"/>
      <c r="D174" s="32" t="s">
        <v>258</v>
      </c>
      <c r="E174" s="145"/>
      <c r="F174" s="34">
        <v>1.1000000000000001</v>
      </c>
      <c r="G174" s="19"/>
    </row>
    <row r="175" spans="2:7" x14ac:dyDescent="0.25">
      <c r="B175" s="143"/>
      <c r="C175" s="32"/>
      <c r="D175" s="32" t="s">
        <v>259</v>
      </c>
      <c r="E175" s="146"/>
      <c r="F175" s="34">
        <v>0.33</v>
      </c>
      <c r="G175" s="19"/>
    </row>
    <row r="176" spans="2:7" x14ac:dyDescent="0.25">
      <c r="B176" s="141">
        <v>15</v>
      </c>
      <c r="C176" s="32" t="s">
        <v>260</v>
      </c>
      <c r="D176" s="32" t="s">
        <v>261</v>
      </c>
      <c r="E176" s="144" t="s">
        <v>260</v>
      </c>
      <c r="F176" s="34">
        <v>482.85</v>
      </c>
      <c r="G176" s="19"/>
    </row>
    <row r="177" spans="2:8" x14ac:dyDescent="0.25">
      <c r="B177" s="142"/>
      <c r="C177" s="32"/>
      <c r="D177" s="32" t="s">
        <v>262</v>
      </c>
      <c r="E177" s="145"/>
      <c r="F177" s="34">
        <v>12.2</v>
      </c>
      <c r="G177" s="19"/>
    </row>
    <row r="178" spans="2:8" x14ac:dyDescent="0.25">
      <c r="B178" s="142"/>
      <c r="C178" s="32"/>
      <c r="D178" s="32" t="s">
        <v>263</v>
      </c>
      <c r="E178" s="145"/>
      <c r="F178" s="34">
        <v>13.89</v>
      </c>
      <c r="G178" s="19"/>
    </row>
    <row r="179" spans="2:8" x14ac:dyDescent="0.25">
      <c r="B179" s="143"/>
      <c r="C179" s="32"/>
      <c r="D179" s="32" t="s">
        <v>264</v>
      </c>
      <c r="E179" s="146"/>
      <c r="F179" s="34">
        <v>2.16</v>
      </c>
      <c r="G179" s="19"/>
    </row>
    <row r="180" spans="2:8" x14ac:dyDescent="0.25">
      <c r="B180" s="147" t="s">
        <v>10</v>
      </c>
      <c r="C180" s="148"/>
      <c r="D180" s="149"/>
      <c r="E180" s="35"/>
      <c r="F180" s="36">
        <f>SUM(F5:F179)</f>
        <v>5434.6000000000013</v>
      </c>
      <c r="G180">
        <f>F180*100000</f>
        <v>543460000.00000012</v>
      </c>
      <c r="H180">
        <f>G180/10^7</f>
        <v>54.346000000000011</v>
      </c>
    </row>
    <row r="183" spans="2:8" x14ac:dyDescent="0.25">
      <c r="E183">
        <v>1730</v>
      </c>
      <c r="F183">
        <v>4230</v>
      </c>
      <c r="G183">
        <f>F183-E183</f>
        <v>2500</v>
      </c>
    </row>
  </sheetData>
  <mergeCells count="29">
    <mergeCell ref="B5:B24"/>
    <mergeCell ref="E13:E24"/>
    <mergeCell ref="B25:B26"/>
    <mergeCell ref="E25:E26"/>
    <mergeCell ref="B27:B33"/>
    <mergeCell ref="E28:E33"/>
    <mergeCell ref="B65:B70"/>
    <mergeCell ref="E66:E70"/>
    <mergeCell ref="B34:B35"/>
    <mergeCell ref="E34:E35"/>
    <mergeCell ref="B36:B37"/>
    <mergeCell ref="E36:E37"/>
    <mergeCell ref="B38:B42"/>
    <mergeCell ref="E39:E42"/>
    <mergeCell ref="B43:B60"/>
    <mergeCell ref="E46:E49"/>
    <mergeCell ref="E53:E60"/>
    <mergeCell ref="B61:B62"/>
    <mergeCell ref="B63:B64"/>
    <mergeCell ref="B176:B179"/>
    <mergeCell ref="E176:E179"/>
    <mergeCell ref="B180:D180"/>
    <mergeCell ref="B71:B72"/>
    <mergeCell ref="E71:E72"/>
    <mergeCell ref="B73:B74"/>
    <mergeCell ref="B75:B172"/>
    <mergeCell ref="E77:E172"/>
    <mergeCell ref="B173:B175"/>
    <mergeCell ref="E173:E17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309"/>
  <sheetViews>
    <sheetView tabSelected="1" workbookViewId="0">
      <selection activeCell="C8" sqref="C8"/>
    </sheetView>
  </sheetViews>
  <sheetFormatPr defaultRowHeight="15" x14ac:dyDescent="0.25"/>
  <cols>
    <col min="2" max="2" width="5.5703125" customWidth="1"/>
    <col min="3" max="3" width="61.140625" bestFit="1" customWidth="1"/>
    <col min="4" max="4" width="14.42578125" bestFit="1" customWidth="1"/>
    <col min="5" max="5" width="9.7109375" bestFit="1" customWidth="1"/>
  </cols>
  <sheetData>
    <row r="1" spans="2:5" ht="15.75" thickBot="1" x14ac:dyDescent="0.3"/>
    <row r="2" spans="2:5" ht="16.5" thickTop="1" thickBot="1" x14ac:dyDescent="0.3">
      <c r="B2" s="131" t="s">
        <v>562</v>
      </c>
      <c r="C2" s="119" t="s">
        <v>334</v>
      </c>
      <c r="D2" s="119" t="s">
        <v>561</v>
      </c>
      <c r="E2" s="123" t="s">
        <v>348</v>
      </c>
    </row>
    <row r="3" spans="2:5" ht="16.5" thickTop="1" thickBot="1" x14ac:dyDescent="0.3">
      <c r="B3" s="104">
        <v>1</v>
      </c>
      <c r="C3" s="132" t="s">
        <v>356</v>
      </c>
      <c r="D3" s="106">
        <v>1936200</v>
      </c>
      <c r="E3" s="107" t="s">
        <v>585</v>
      </c>
    </row>
    <row r="4" spans="2:5" ht="16.5" thickTop="1" thickBot="1" x14ac:dyDescent="0.3">
      <c r="B4" s="104">
        <v>2</v>
      </c>
      <c r="C4" s="105" t="s">
        <v>357</v>
      </c>
      <c r="D4" s="106">
        <v>2200</v>
      </c>
      <c r="E4" s="107" t="s">
        <v>585</v>
      </c>
    </row>
    <row r="5" spans="2:5" ht="16.5" thickTop="1" thickBot="1" x14ac:dyDescent="0.3">
      <c r="B5" s="104">
        <v>3</v>
      </c>
      <c r="C5" s="105" t="s">
        <v>161</v>
      </c>
      <c r="D5" s="106">
        <v>222600</v>
      </c>
      <c r="E5" s="107" t="s">
        <v>585</v>
      </c>
    </row>
    <row r="6" spans="2:5" ht="16.5" thickTop="1" thickBot="1" x14ac:dyDescent="0.3">
      <c r="B6" s="104">
        <v>4</v>
      </c>
      <c r="C6" s="105" t="s">
        <v>358</v>
      </c>
      <c r="D6" s="106">
        <v>205345.25</v>
      </c>
      <c r="E6" s="107" t="s">
        <v>585</v>
      </c>
    </row>
    <row r="7" spans="2:5" ht="16.5" thickTop="1" thickBot="1" x14ac:dyDescent="0.3">
      <c r="B7" s="104">
        <v>5</v>
      </c>
      <c r="C7" s="105" t="s">
        <v>359</v>
      </c>
      <c r="D7" s="106">
        <v>21000</v>
      </c>
      <c r="E7" s="107" t="s">
        <v>585</v>
      </c>
    </row>
    <row r="8" spans="2:5" ht="16.5" thickTop="1" thickBot="1" x14ac:dyDescent="0.3">
      <c r="B8" s="104">
        <v>6</v>
      </c>
      <c r="C8" s="105" t="s">
        <v>360</v>
      </c>
      <c r="D8" s="106">
        <v>344000</v>
      </c>
      <c r="E8" s="107" t="s">
        <v>585</v>
      </c>
    </row>
    <row r="9" spans="2:5" ht="16.5" thickTop="1" thickBot="1" x14ac:dyDescent="0.3">
      <c r="B9" s="104">
        <v>7</v>
      </c>
      <c r="C9" s="105" t="s">
        <v>285</v>
      </c>
      <c r="D9" s="106">
        <v>6009501.96</v>
      </c>
      <c r="E9" s="107" t="s">
        <v>585</v>
      </c>
    </row>
    <row r="10" spans="2:5" ht="16.5" thickTop="1" thickBot="1" x14ac:dyDescent="0.3">
      <c r="B10" s="104">
        <v>8</v>
      </c>
      <c r="C10" s="105" t="s">
        <v>361</v>
      </c>
      <c r="D10" s="106">
        <v>47492</v>
      </c>
      <c r="E10" s="107" t="s">
        <v>585</v>
      </c>
    </row>
    <row r="11" spans="2:5" ht="16.5" thickTop="1" thickBot="1" x14ac:dyDescent="0.3">
      <c r="B11" s="104">
        <v>9</v>
      </c>
      <c r="C11" s="105" t="s">
        <v>173</v>
      </c>
      <c r="D11" s="106">
        <v>194133</v>
      </c>
      <c r="E11" s="107" t="s">
        <v>585</v>
      </c>
    </row>
    <row r="12" spans="2:5" ht="16.5" thickTop="1" thickBot="1" x14ac:dyDescent="0.3">
      <c r="B12" s="104">
        <v>10</v>
      </c>
      <c r="C12" s="105" t="s">
        <v>174</v>
      </c>
      <c r="D12" s="106">
        <v>585450</v>
      </c>
      <c r="E12" s="107" t="s">
        <v>585</v>
      </c>
    </row>
    <row r="13" spans="2:5" ht="16.5" thickTop="1" thickBot="1" x14ac:dyDescent="0.3">
      <c r="B13" s="104">
        <v>11</v>
      </c>
      <c r="C13" s="105" t="s">
        <v>362</v>
      </c>
      <c r="D13" s="106">
        <v>96000</v>
      </c>
      <c r="E13" s="107" t="s">
        <v>585</v>
      </c>
    </row>
    <row r="14" spans="2:5" ht="16.5" thickTop="1" thickBot="1" x14ac:dyDescent="0.3">
      <c r="B14" s="104">
        <v>12</v>
      </c>
      <c r="C14" s="105" t="s">
        <v>363</v>
      </c>
      <c r="D14" s="106">
        <v>1652990.76</v>
      </c>
      <c r="E14" s="107" t="s">
        <v>585</v>
      </c>
    </row>
    <row r="15" spans="2:5" ht="16.5" thickTop="1" thickBot="1" x14ac:dyDescent="0.3">
      <c r="B15" s="104">
        <v>13</v>
      </c>
      <c r="C15" s="105" t="s">
        <v>364</v>
      </c>
      <c r="D15" s="106">
        <v>21750</v>
      </c>
      <c r="E15" s="107" t="s">
        <v>585</v>
      </c>
    </row>
    <row r="16" spans="2:5" ht="16.5" thickTop="1" thickBot="1" x14ac:dyDescent="0.3">
      <c r="B16" s="104">
        <v>14</v>
      </c>
      <c r="C16" s="105" t="s">
        <v>176</v>
      </c>
      <c r="D16" s="106">
        <v>244656.25</v>
      </c>
      <c r="E16" s="107" t="s">
        <v>585</v>
      </c>
    </row>
    <row r="17" spans="2:5" ht="16.5" thickTop="1" thickBot="1" x14ac:dyDescent="0.3">
      <c r="B17" s="104">
        <v>15</v>
      </c>
      <c r="C17" s="105" t="s">
        <v>64</v>
      </c>
      <c r="D17" s="106">
        <v>14579993</v>
      </c>
      <c r="E17" s="107" t="s">
        <v>585</v>
      </c>
    </row>
    <row r="18" spans="2:5" ht="16.5" thickTop="1" thickBot="1" x14ac:dyDescent="0.3">
      <c r="B18" s="104">
        <v>16</v>
      </c>
      <c r="C18" s="105" t="s">
        <v>177</v>
      </c>
      <c r="D18" s="106">
        <v>241843.75</v>
      </c>
      <c r="E18" s="107" t="s">
        <v>585</v>
      </c>
    </row>
    <row r="19" spans="2:5" ht="16.5" thickTop="1" thickBot="1" x14ac:dyDescent="0.3">
      <c r="B19" s="104">
        <v>17</v>
      </c>
      <c r="C19" s="105" t="s">
        <v>365</v>
      </c>
      <c r="D19" s="106">
        <v>669219.88</v>
      </c>
      <c r="E19" s="107" t="s">
        <v>585</v>
      </c>
    </row>
    <row r="20" spans="2:5" ht="16.5" thickTop="1" thickBot="1" x14ac:dyDescent="0.3">
      <c r="B20" s="104">
        <v>18</v>
      </c>
      <c r="C20" s="105" t="s">
        <v>178</v>
      </c>
      <c r="D20" s="106">
        <v>273340</v>
      </c>
      <c r="E20" s="107" t="s">
        <v>585</v>
      </c>
    </row>
    <row r="21" spans="2:5" ht="16.5" thickTop="1" thickBot="1" x14ac:dyDescent="0.3">
      <c r="B21" s="104">
        <v>19</v>
      </c>
      <c r="C21" s="105" t="s">
        <v>366</v>
      </c>
      <c r="D21" s="106">
        <v>1164.4100000000001</v>
      </c>
      <c r="E21" s="107" t="s">
        <v>585</v>
      </c>
    </row>
    <row r="22" spans="2:5" ht="16.5" thickTop="1" thickBot="1" x14ac:dyDescent="0.3">
      <c r="B22" s="104">
        <v>20</v>
      </c>
      <c r="C22" s="105" t="s">
        <v>367</v>
      </c>
      <c r="D22" s="106">
        <v>782828</v>
      </c>
      <c r="E22" s="107" t="s">
        <v>585</v>
      </c>
    </row>
    <row r="23" spans="2:5" ht="16.5" thickTop="1" thickBot="1" x14ac:dyDescent="0.3">
      <c r="B23" s="104">
        <v>21</v>
      </c>
      <c r="C23" s="105" t="s">
        <v>368</v>
      </c>
      <c r="D23" s="106">
        <v>8011575</v>
      </c>
      <c r="E23" s="107" t="s">
        <v>585</v>
      </c>
    </row>
    <row r="24" spans="2:5" ht="16.5" thickTop="1" thickBot="1" x14ac:dyDescent="0.3">
      <c r="B24" s="104">
        <v>22</v>
      </c>
      <c r="C24" s="105" t="s">
        <v>369</v>
      </c>
      <c r="D24" s="106">
        <v>9595547</v>
      </c>
      <c r="E24" s="107" t="s">
        <v>585</v>
      </c>
    </row>
    <row r="25" spans="2:5" ht="16.5" thickTop="1" thickBot="1" x14ac:dyDescent="0.3">
      <c r="B25" s="104">
        <v>23</v>
      </c>
      <c r="C25" s="105" t="s">
        <v>370</v>
      </c>
      <c r="D25" s="106">
        <v>774851.61</v>
      </c>
      <c r="E25" s="107" t="s">
        <v>585</v>
      </c>
    </row>
    <row r="26" spans="2:5" ht="16.5" thickTop="1" thickBot="1" x14ac:dyDescent="0.3">
      <c r="B26" s="104">
        <v>24</v>
      </c>
      <c r="C26" s="105" t="s">
        <v>371</v>
      </c>
      <c r="D26" s="106">
        <v>53100</v>
      </c>
      <c r="E26" s="107" t="s">
        <v>585</v>
      </c>
    </row>
    <row r="27" spans="2:5" ht="16.5" thickTop="1" thickBot="1" x14ac:dyDescent="0.3">
      <c r="B27" s="104">
        <v>25</v>
      </c>
      <c r="C27" s="105" t="s">
        <v>372</v>
      </c>
      <c r="D27" s="106">
        <v>95354</v>
      </c>
      <c r="E27" s="107" t="s">
        <v>585</v>
      </c>
    </row>
    <row r="28" spans="2:5" ht="16.5" thickTop="1" thickBot="1" x14ac:dyDescent="0.3">
      <c r="B28" s="104">
        <v>26</v>
      </c>
      <c r="C28" s="105" t="s">
        <v>373</v>
      </c>
      <c r="D28" s="106">
        <v>6530</v>
      </c>
      <c r="E28" s="107" t="s">
        <v>585</v>
      </c>
    </row>
    <row r="29" spans="2:5" ht="16.5" thickTop="1" thickBot="1" x14ac:dyDescent="0.3">
      <c r="B29" s="104">
        <v>27</v>
      </c>
      <c r="C29" s="105" t="s">
        <v>374</v>
      </c>
      <c r="D29" s="106">
        <v>100000</v>
      </c>
      <c r="E29" s="107" t="s">
        <v>585</v>
      </c>
    </row>
    <row r="30" spans="2:5" ht="16.5" thickTop="1" thickBot="1" x14ac:dyDescent="0.3">
      <c r="B30" s="104">
        <v>28</v>
      </c>
      <c r="C30" s="105" t="s">
        <v>129</v>
      </c>
      <c r="D30" s="106">
        <v>3073612.67</v>
      </c>
      <c r="E30" s="107" t="s">
        <v>585</v>
      </c>
    </row>
    <row r="31" spans="2:5" ht="16.5" thickTop="1" thickBot="1" x14ac:dyDescent="0.3">
      <c r="B31" s="104">
        <v>29</v>
      </c>
      <c r="C31" s="105" t="s">
        <v>70</v>
      </c>
      <c r="D31" s="106">
        <v>1568118</v>
      </c>
      <c r="E31" s="107" t="s">
        <v>585</v>
      </c>
    </row>
    <row r="32" spans="2:5" ht="16.5" thickTop="1" thickBot="1" x14ac:dyDescent="0.3">
      <c r="B32" s="104">
        <v>30</v>
      </c>
      <c r="C32" s="105" t="s">
        <v>375</v>
      </c>
      <c r="D32" s="106">
        <v>48900</v>
      </c>
      <c r="E32" s="107" t="s">
        <v>585</v>
      </c>
    </row>
    <row r="33" spans="2:5" ht="16.5" thickTop="1" thickBot="1" x14ac:dyDescent="0.3">
      <c r="B33" s="104">
        <v>31</v>
      </c>
      <c r="C33" s="105" t="s">
        <v>376</v>
      </c>
      <c r="D33" s="106">
        <v>100500</v>
      </c>
      <c r="E33" s="107" t="s">
        <v>585</v>
      </c>
    </row>
    <row r="34" spans="2:5" ht="16.5" thickTop="1" thickBot="1" x14ac:dyDescent="0.3">
      <c r="B34" s="104">
        <v>32</v>
      </c>
      <c r="C34" s="105" t="s">
        <v>377</v>
      </c>
      <c r="D34" s="106">
        <v>113925</v>
      </c>
      <c r="E34" s="107" t="s">
        <v>585</v>
      </c>
    </row>
    <row r="35" spans="2:5" ht="16.5" thickTop="1" thickBot="1" x14ac:dyDescent="0.3">
      <c r="B35" s="104">
        <v>33</v>
      </c>
      <c r="C35" s="105" t="s">
        <v>92</v>
      </c>
      <c r="D35" s="106">
        <v>489965</v>
      </c>
      <c r="E35" s="107" t="s">
        <v>585</v>
      </c>
    </row>
    <row r="36" spans="2:5" ht="16.5" thickTop="1" thickBot="1" x14ac:dyDescent="0.3">
      <c r="B36" s="104">
        <v>34</v>
      </c>
      <c r="C36" s="105" t="s">
        <v>378</v>
      </c>
      <c r="D36" s="106">
        <v>77931</v>
      </c>
      <c r="E36" s="107" t="s">
        <v>585</v>
      </c>
    </row>
    <row r="37" spans="2:5" ht="16.5" thickTop="1" thickBot="1" x14ac:dyDescent="0.3">
      <c r="B37" s="104">
        <v>35</v>
      </c>
      <c r="C37" s="105" t="s">
        <v>379</v>
      </c>
      <c r="D37" s="106">
        <v>393620</v>
      </c>
      <c r="E37" s="107" t="s">
        <v>585</v>
      </c>
    </row>
    <row r="38" spans="2:5" ht="16.5" thickTop="1" thickBot="1" x14ac:dyDescent="0.3">
      <c r="B38" s="104">
        <v>36</v>
      </c>
      <c r="C38" s="105" t="s">
        <v>380</v>
      </c>
      <c r="D38" s="106">
        <v>37250</v>
      </c>
      <c r="E38" s="107" t="s">
        <v>585</v>
      </c>
    </row>
    <row r="39" spans="2:5" ht="16.5" thickTop="1" thickBot="1" x14ac:dyDescent="0.3">
      <c r="B39" s="104">
        <v>37</v>
      </c>
      <c r="C39" s="105" t="s">
        <v>381</v>
      </c>
      <c r="D39" s="106">
        <v>6570</v>
      </c>
      <c r="E39" s="107" t="s">
        <v>585</v>
      </c>
    </row>
    <row r="40" spans="2:5" ht="16.5" thickTop="1" thickBot="1" x14ac:dyDescent="0.3">
      <c r="B40" s="104">
        <v>38</v>
      </c>
      <c r="C40" s="105" t="s">
        <v>382</v>
      </c>
      <c r="D40" s="106">
        <v>1220103</v>
      </c>
      <c r="E40" s="107" t="s">
        <v>585</v>
      </c>
    </row>
    <row r="41" spans="2:5" ht="16.5" thickTop="1" thickBot="1" x14ac:dyDescent="0.3">
      <c r="B41" s="104">
        <v>39</v>
      </c>
      <c r="C41" s="105" t="s">
        <v>383</v>
      </c>
      <c r="D41" s="106">
        <v>1793.24</v>
      </c>
      <c r="E41" s="107" t="s">
        <v>585</v>
      </c>
    </row>
    <row r="42" spans="2:5" ht="16.5" thickTop="1" thickBot="1" x14ac:dyDescent="0.3">
      <c r="B42" s="104">
        <v>40</v>
      </c>
      <c r="C42" s="105" t="s">
        <v>182</v>
      </c>
      <c r="D42" s="106">
        <v>17000</v>
      </c>
      <c r="E42" s="107" t="s">
        <v>585</v>
      </c>
    </row>
    <row r="43" spans="2:5" ht="16.5" thickTop="1" thickBot="1" x14ac:dyDescent="0.3">
      <c r="B43" s="104">
        <v>41</v>
      </c>
      <c r="C43" s="105" t="s">
        <v>384</v>
      </c>
      <c r="D43" s="106">
        <v>21050</v>
      </c>
      <c r="E43" s="107" t="s">
        <v>585</v>
      </c>
    </row>
    <row r="44" spans="2:5" ht="16.5" thickTop="1" thickBot="1" x14ac:dyDescent="0.3">
      <c r="B44" s="104">
        <v>42</v>
      </c>
      <c r="C44" s="105" t="s">
        <v>385</v>
      </c>
      <c r="D44" s="106">
        <v>6010</v>
      </c>
      <c r="E44" s="107" t="s">
        <v>585</v>
      </c>
    </row>
    <row r="45" spans="2:5" ht="16.5" thickTop="1" thickBot="1" x14ac:dyDescent="0.3">
      <c r="B45" s="104">
        <v>43</v>
      </c>
      <c r="C45" s="105" t="s">
        <v>386</v>
      </c>
      <c r="D45" s="106">
        <v>4008.47</v>
      </c>
      <c r="E45" s="107" t="s">
        <v>585</v>
      </c>
    </row>
    <row r="46" spans="2:5" ht="16.5" thickTop="1" thickBot="1" x14ac:dyDescent="0.3">
      <c r="B46" s="104">
        <v>44</v>
      </c>
      <c r="C46" s="105" t="s">
        <v>387</v>
      </c>
      <c r="D46" s="106">
        <v>906000</v>
      </c>
      <c r="E46" s="107" t="s">
        <v>585</v>
      </c>
    </row>
    <row r="47" spans="2:5" ht="16.5" thickTop="1" thickBot="1" x14ac:dyDescent="0.3">
      <c r="B47" s="104">
        <v>45</v>
      </c>
      <c r="C47" s="105" t="s">
        <v>388</v>
      </c>
      <c r="D47" s="106">
        <v>8630</v>
      </c>
      <c r="E47" s="107" t="s">
        <v>585</v>
      </c>
    </row>
    <row r="48" spans="2:5" ht="16.5" thickTop="1" thickBot="1" x14ac:dyDescent="0.3">
      <c r="B48" s="104">
        <v>46</v>
      </c>
      <c r="C48" s="105" t="s">
        <v>252</v>
      </c>
      <c r="D48" s="105">
        <v>896.62</v>
      </c>
      <c r="E48" s="107" t="s">
        <v>585</v>
      </c>
    </row>
    <row r="49" spans="2:5" ht="16.5" thickTop="1" thickBot="1" x14ac:dyDescent="0.3">
      <c r="B49" s="104">
        <v>47</v>
      </c>
      <c r="C49" s="105" t="s">
        <v>389</v>
      </c>
      <c r="D49" s="106">
        <v>1184.74</v>
      </c>
      <c r="E49" s="107" t="s">
        <v>585</v>
      </c>
    </row>
    <row r="50" spans="2:5" ht="16.5" thickTop="1" thickBot="1" x14ac:dyDescent="0.3">
      <c r="B50" s="104">
        <v>48</v>
      </c>
      <c r="C50" s="105" t="s">
        <v>141</v>
      </c>
      <c r="D50" s="106">
        <v>22946484</v>
      </c>
      <c r="E50" s="107" t="s">
        <v>585</v>
      </c>
    </row>
    <row r="51" spans="2:5" ht="16.5" thickTop="1" thickBot="1" x14ac:dyDescent="0.3">
      <c r="B51" s="104">
        <v>49</v>
      </c>
      <c r="C51" s="105" t="s">
        <v>390</v>
      </c>
      <c r="D51" s="106">
        <v>864483</v>
      </c>
      <c r="E51" s="107" t="s">
        <v>585</v>
      </c>
    </row>
    <row r="52" spans="2:5" ht="16.5" thickTop="1" thickBot="1" x14ac:dyDescent="0.3">
      <c r="B52" s="104">
        <v>50</v>
      </c>
      <c r="C52" s="105" t="s">
        <v>391</v>
      </c>
      <c r="D52" s="105">
        <v>438.98</v>
      </c>
      <c r="E52" s="107" t="s">
        <v>585</v>
      </c>
    </row>
    <row r="53" spans="2:5" ht="16.5" thickTop="1" thickBot="1" x14ac:dyDescent="0.3">
      <c r="B53" s="104">
        <v>51</v>
      </c>
      <c r="C53" s="105" t="s">
        <v>287</v>
      </c>
      <c r="D53" s="106">
        <v>173079</v>
      </c>
      <c r="E53" s="107" t="s">
        <v>585</v>
      </c>
    </row>
    <row r="54" spans="2:5" ht="16.5" thickTop="1" thickBot="1" x14ac:dyDescent="0.3">
      <c r="B54" s="104">
        <v>52</v>
      </c>
      <c r="C54" s="105" t="s">
        <v>392</v>
      </c>
      <c r="D54" s="106">
        <v>27337.5</v>
      </c>
      <c r="E54" s="107" t="s">
        <v>585</v>
      </c>
    </row>
    <row r="55" spans="2:5" ht="16.5" thickTop="1" thickBot="1" x14ac:dyDescent="0.3">
      <c r="B55" s="104">
        <v>53</v>
      </c>
      <c r="C55" s="105" t="s">
        <v>393</v>
      </c>
      <c r="D55" s="106">
        <v>99268.86</v>
      </c>
      <c r="E55" s="107" t="s">
        <v>585</v>
      </c>
    </row>
    <row r="56" spans="2:5" ht="16.5" thickTop="1" thickBot="1" x14ac:dyDescent="0.3">
      <c r="B56" s="104">
        <v>54</v>
      </c>
      <c r="C56" s="105" t="s">
        <v>394</v>
      </c>
      <c r="D56" s="106">
        <v>390536</v>
      </c>
      <c r="E56" s="107" t="s">
        <v>585</v>
      </c>
    </row>
    <row r="57" spans="2:5" ht="16.5" thickTop="1" thickBot="1" x14ac:dyDescent="0.3">
      <c r="B57" s="104">
        <v>55</v>
      </c>
      <c r="C57" s="105" t="s">
        <v>108</v>
      </c>
      <c r="D57" s="106">
        <v>20354001</v>
      </c>
      <c r="E57" s="107" t="s">
        <v>585</v>
      </c>
    </row>
    <row r="58" spans="2:5" ht="16.5" thickTop="1" thickBot="1" x14ac:dyDescent="0.3">
      <c r="B58" s="104">
        <v>56</v>
      </c>
      <c r="C58" s="105" t="s">
        <v>395</v>
      </c>
      <c r="D58" s="106">
        <v>726500</v>
      </c>
      <c r="E58" s="107" t="s">
        <v>585</v>
      </c>
    </row>
    <row r="59" spans="2:5" ht="16.5" thickTop="1" thickBot="1" x14ac:dyDescent="0.3">
      <c r="B59" s="104">
        <v>57</v>
      </c>
      <c r="C59" s="105" t="s">
        <v>396</v>
      </c>
      <c r="D59" s="106">
        <v>1632470</v>
      </c>
      <c r="E59" s="107" t="s">
        <v>585</v>
      </c>
    </row>
    <row r="60" spans="2:5" ht="16.5" thickTop="1" thickBot="1" x14ac:dyDescent="0.3">
      <c r="B60" s="104">
        <v>58</v>
      </c>
      <c r="C60" s="105" t="s">
        <v>397</v>
      </c>
      <c r="D60" s="106">
        <v>32500</v>
      </c>
      <c r="E60" s="107" t="s">
        <v>585</v>
      </c>
    </row>
    <row r="61" spans="2:5" ht="16.5" thickTop="1" thickBot="1" x14ac:dyDescent="0.3">
      <c r="B61" s="104">
        <v>59</v>
      </c>
      <c r="C61" s="105" t="s">
        <v>398</v>
      </c>
      <c r="D61" s="106">
        <v>625389</v>
      </c>
      <c r="E61" s="107" t="s">
        <v>585</v>
      </c>
    </row>
    <row r="62" spans="2:5" ht="16.5" thickTop="1" thickBot="1" x14ac:dyDescent="0.3">
      <c r="B62" s="104">
        <v>60</v>
      </c>
      <c r="C62" s="105" t="s">
        <v>321</v>
      </c>
      <c r="D62" s="106">
        <v>7613661</v>
      </c>
      <c r="E62" s="107" t="s">
        <v>585</v>
      </c>
    </row>
    <row r="63" spans="2:5" ht="16.5" thickTop="1" thickBot="1" x14ac:dyDescent="0.3">
      <c r="B63" s="104">
        <v>61</v>
      </c>
      <c r="C63" s="105" t="s">
        <v>399</v>
      </c>
      <c r="D63" s="106">
        <v>18034</v>
      </c>
      <c r="E63" s="107" t="s">
        <v>585</v>
      </c>
    </row>
    <row r="64" spans="2:5" ht="16.5" thickTop="1" thickBot="1" x14ac:dyDescent="0.3">
      <c r="B64" s="104">
        <v>62</v>
      </c>
      <c r="C64" s="105" t="s">
        <v>184</v>
      </c>
      <c r="D64" s="106">
        <v>84000</v>
      </c>
      <c r="E64" s="107" t="s">
        <v>585</v>
      </c>
    </row>
    <row r="65" spans="2:5" ht="16.5" thickTop="1" thickBot="1" x14ac:dyDescent="0.3">
      <c r="B65" s="104">
        <v>63</v>
      </c>
      <c r="C65" s="105" t="s">
        <v>400</v>
      </c>
      <c r="D65" s="106">
        <v>35200</v>
      </c>
      <c r="E65" s="107" t="s">
        <v>585</v>
      </c>
    </row>
    <row r="66" spans="2:5" ht="16.5" thickTop="1" thickBot="1" x14ac:dyDescent="0.3">
      <c r="B66" s="104">
        <v>64</v>
      </c>
      <c r="C66" s="105" t="s">
        <v>186</v>
      </c>
      <c r="D66" s="106">
        <v>17500</v>
      </c>
      <c r="E66" s="107" t="s">
        <v>585</v>
      </c>
    </row>
    <row r="67" spans="2:5" ht="16.5" thickTop="1" thickBot="1" x14ac:dyDescent="0.3">
      <c r="B67" s="104">
        <v>65</v>
      </c>
      <c r="C67" s="105" t="s">
        <v>401</v>
      </c>
      <c r="D67" s="106">
        <v>9000</v>
      </c>
      <c r="E67" s="107" t="s">
        <v>585</v>
      </c>
    </row>
    <row r="68" spans="2:5" ht="16.5" thickTop="1" thickBot="1" x14ac:dyDescent="0.3">
      <c r="B68" s="104">
        <v>66</v>
      </c>
      <c r="C68" s="105" t="s">
        <v>402</v>
      </c>
      <c r="D68" s="106">
        <v>7050</v>
      </c>
      <c r="E68" s="107" t="s">
        <v>585</v>
      </c>
    </row>
    <row r="69" spans="2:5" ht="16.5" thickTop="1" thickBot="1" x14ac:dyDescent="0.3">
      <c r="B69" s="104">
        <v>67</v>
      </c>
      <c r="C69" s="105" t="s">
        <v>187</v>
      </c>
      <c r="D69" s="106">
        <v>177020.51</v>
      </c>
      <c r="E69" s="107" t="s">
        <v>585</v>
      </c>
    </row>
    <row r="70" spans="2:5" ht="16.5" thickTop="1" thickBot="1" x14ac:dyDescent="0.3">
      <c r="B70" s="104">
        <v>68</v>
      </c>
      <c r="C70" s="105" t="s">
        <v>188</v>
      </c>
      <c r="D70" s="106">
        <v>344248</v>
      </c>
      <c r="E70" s="107" t="s">
        <v>585</v>
      </c>
    </row>
    <row r="71" spans="2:5" ht="16.5" thickTop="1" thickBot="1" x14ac:dyDescent="0.3">
      <c r="B71" s="104">
        <v>69</v>
      </c>
      <c r="C71" s="105" t="s">
        <v>122</v>
      </c>
      <c r="D71" s="106">
        <v>5786886.29</v>
      </c>
      <c r="E71" s="107" t="s">
        <v>585</v>
      </c>
    </row>
    <row r="72" spans="2:5" ht="16.5" thickTop="1" thickBot="1" x14ac:dyDescent="0.3">
      <c r="B72" s="104">
        <v>70</v>
      </c>
      <c r="C72" s="105" t="s">
        <v>189</v>
      </c>
      <c r="D72" s="106">
        <v>90000</v>
      </c>
      <c r="E72" s="107" t="s">
        <v>585</v>
      </c>
    </row>
    <row r="73" spans="2:5" ht="16.5" thickTop="1" thickBot="1" x14ac:dyDescent="0.3">
      <c r="B73" s="104">
        <v>71</v>
      </c>
      <c r="C73" s="105" t="s">
        <v>403</v>
      </c>
      <c r="D73" s="106">
        <v>6020</v>
      </c>
      <c r="E73" s="107" t="s">
        <v>585</v>
      </c>
    </row>
    <row r="74" spans="2:5" ht="16.5" thickTop="1" thickBot="1" x14ac:dyDescent="0.3">
      <c r="B74" s="104">
        <v>72</v>
      </c>
      <c r="C74" s="105" t="s">
        <v>404</v>
      </c>
      <c r="D74" s="106">
        <v>150000</v>
      </c>
      <c r="E74" s="107" t="s">
        <v>585</v>
      </c>
    </row>
    <row r="75" spans="2:5" ht="16.5" thickTop="1" thickBot="1" x14ac:dyDescent="0.3">
      <c r="B75" s="104">
        <v>73</v>
      </c>
      <c r="C75" s="105" t="s">
        <v>405</v>
      </c>
      <c r="D75" s="106">
        <v>110000</v>
      </c>
      <c r="E75" s="107" t="s">
        <v>585</v>
      </c>
    </row>
    <row r="76" spans="2:5" ht="16.5" thickTop="1" thickBot="1" x14ac:dyDescent="0.3">
      <c r="B76" s="104">
        <v>74</v>
      </c>
      <c r="C76" s="105" t="s">
        <v>406</v>
      </c>
      <c r="D76" s="106">
        <v>32343.29</v>
      </c>
      <c r="E76" s="107" t="s">
        <v>585</v>
      </c>
    </row>
    <row r="77" spans="2:5" ht="16.5" thickTop="1" thickBot="1" x14ac:dyDescent="0.3">
      <c r="B77" s="104">
        <v>75</v>
      </c>
      <c r="C77" s="105" t="s">
        <v>190</v>
      </c>
      <c r="D77" s="106">
        <v>340000</v>
      </c>
      <c r="E77" s="107" t="s">
        <v>585</v>
      </c>
    </row>
    <row r="78" spans="2:5" ht="16.5" thickTop="1" thickBot="1" x14ac:dyDescent="0.3">
      <c r="B78" s="104">
        <v>76</v>
      </c>
      <c r="C78" s="105" t="s">
        <v>137</v>
      </c>
      <c r="D78" s="106">
        <v>10646867</v>
      </c>
      <c r="E78" s="107" t="s">
        <v>585</v>
      </c>
    </row>
    <row r="79" spans="2:5" ht="16.5" thickTop="1" thickBot="1" x14ac:dyDescent="0.3">
      <c r="B79" s="104">
        <v>77</v>
      </c>
      <c r="C79" s="105" t="s">
        <v>602</v>
      </c>
      <c r="D79" s="106">
        <v>5325583.78</v>
      </c>
      <c r="E79" s="107" t="s">
        <v>585</v>
      </c>
    </row>
    <row r="80" spans="2:5" ht="16.5" thickTop="1" thickBot="1" x14ac:dyDescent="0.3">
      <c r="B80" s="104">
        <v>78</v>
      </c>
      <c r="C80" s="105" t="s">
        <v>408</v>
      </c>
      <c r="D80" s="106">
        <v>88349</v>
      </c>
      <c r="E80" s="107" t="s">
        <v>585</v>
      </c>
    </row>
    <row r="81" spans="2:5" ht="16.5" thickTop="1" thickBot="1" x14ac:dyDescent="0.3">
      <c r="B81" s="104">
        <v>79</v>
      </c>
      <c r="C81" s="105" t="s">
        <v>409</v>
      </c>
      <c r="D81" s="106">
        <v>14850</v>
      </c>
      <c r="E81" s="107" t="s">
        <v>585</v>
      </c>
    </row>
    <row r="82" spans="2:5" ht="16.5" thickTop="1" thickBot="1" x14ac:dyDescent="0.3">
      <c r="B82" s="104">
        <v>80</v>
      </c>
      <c r="C82" s="105" t="s">
        <v>191</v>
      </c>
      <c r="D82" s="106">
        <v>13522</v>
      </c>
      <c r="E82" s="107" t="s">
        <v>585</v>
      </c>
    </row>
    <row r="83" spans="2:5" ht="16.5" thickTop="1" thickBot="1" x14ac:dyDescent="0.3">
      <c r="B83" s="104">
        <v>81</v>
      </c>
      <c r="C83" s="105" t="s">
        <v>410</v>
      </c>
      <c r="D83" s="106">
        <v>7527218</v>
      </c>
      <c r="E83" s="107" t="s">
        <v>585</v>
      </c>
    </row>
    <row r="84" spans="2:5" ht="16.5" thickTop="1" thickBot="1" x14ac:dyDescent="0.3">
      <c r="B84" s="104">
        <v>82</v>
      </c>
      <c r="C84" s="105" t="s">
        <v>411</v>
      </c>
      <c r="D84" s="106">
        <v>4680</v>
      </c>
      <c r="E84" s="107" t="s">
        <v>585</v>
      </c>
    </row>
    <row r="85" spans="2:5" ht="16.5" thickTop="1" thickBot="1" x14ac:dyDescent="0.3">
      <c r="B85" s="104">
        <v>83</v>
      </c>
      <c r="C85" s="105" t="s">
        <v>412</v>
      </c>
      <c r="D85" s="106">
        <v>34736</v>
      </c>
      <c r="E85" s="107" t="s">
        <v>585</v>
      </c>
    </row>
    <row r="86" spans="2:5" ht="16.5" thickTop="1" thickBot="1" x14ac:dyDescent="0.3">
      <c r="B86" s="104">
        <v>84</v>
      </c>
      <c r="C86" s="105" t="s">
        <v>413</v>
      </c>
      <c r="D86" s="106">
        <v>11000</v>
      </c>
      <c r="E86" s="107" t="s">
        <v>585</v>
      </c>
    </row>
    <row r="87" spans="2:5" ht="16.5" thickTop="1" thickBot="1" x14ac:dyDescent="0.3">
      <c r="B87" s="104">
        <v>85</v>
      </c>
      <c r="C87" s="105" t="s">
        <v>194</v>
      </c>
      <c r="D87" s="106">
        <v>47562</v>
      </c>
      <c r="E87" s="107" t="s">
        <v>585</v>
      </c>
    </row>
    <row r="88" spans="2:5" ht="16.5" thickTop="1" thickBot="1" x14ac:dyDescent="0.3">
      <c r="B88" s="104">
        <v>86</v>
      </c>
      <c r="C88" s="105" t="s">
        <v>127</v>
      </c>
      <c r="D88" s="106">
        <v>4508243</v>
      </c>
      <c r="E88" s="107" t="s">
        <v>585</v>
      </c>
    </row>
    <row r="89" spans="2:5" ht="16.5" thickTop="1" thickBot="1" x14ac:dyDescent="0.3">
      <c r="B89" s="104">
        <v>87</v>
      </c>
      <c r="C89" s="105" t="s">
        <v>414</v>
      </c>
      <c r="D89" s="106">
        <v>2174578</v>
      </c>
      <c r="E89" s="107" t="s">
        <v>585</v>
      </c>
    </row>
    <row r="90" spans="2:5" ht="16.5" thickTop="1" thickBot="1" x14ac:dyDescent="0.3">
      <c r="B90" s="104">
        <v>88</v>
      </c>
      <c r="C90" s="105" t="s">
        <v>415</v>
      </c>
      <c r="D90" s="106">
        <v>2152235</v>
      </c>
      <c r="E90" s="107" t="s">
        <v>585</v>
      </c>
    </row>
    <row r="91" spans="2:5" ht="16.5" thickTop="1" thickBot="1" x14ac:dyDescent="0.3">
      <c r="B91" s="104">
        <v>89</v>
      </c>
      <c r="C91" s="105" t="s">
        <v>195</v>
      </c>
      <c r="D91" s="106">
        <v>313500</v>
      </c>
      <c r="E91" s="107" t="s">
        <v>585</v>
      </c>
    </row>
    <row r="92" spans="2:5" ht="16.5" thickTop="1" thickBot="1" x14ac:dyDescent="0.3">
      <c r="B92" s="104">
        <v>90</v>
      </c>
      <c r="C92" s="105" t="s">
        <v>196</v>
      </c>
      <c r="D92" s="106">
        <v>63708</v>
      </c>
      <c r="E92" s="107" t="s">
        <v>585</v>
      </c>
    </row>
    <row r="93" spans="2:5" ht="16.5" thickTop="1" thickBot="1" x14ac:dyDescent="0.3">
      <c r="B93" s="104">
        <v>91</v>
      </c>
      <c r="C93" s="105" t="s">
        <v>416</v>
      </c>
      <c r="D93" s="106">
        <v>7200</v>
      </c>
      <c r="E93" s="107" t="s">
        <v>585</v>
      </c>
    </row>
    <row r="94" spans="2:5" ht="16.5" thickTop="1" thickBot="1" x14ac:dyDescent="0.3">
      <c r="B94" s="104">
        <v>92</v>
      </c>
      <c r="C94" s="105" t="s">
        <v>417</v>
      </c>
      <c r="D94" s="106">
        <v>6550</v>
      </c>
      <c r="E94" s="107" t="s">
        <v>585</v>
      </c>
    </row>
    <row r="95" spans="2:5" ht="16.5" thickTop="1" thickBot="1" x14ac:dyDescent="0.3">
      <c r="B95" s="104">
        <v>93</v>
      </c>
      <c r="C95" s="105" t="s">
        <v>74</v>
      </c>
      <c r="D95" s="106">
        <v>558794.25</v>
      </c>
      <c r="E95" s="107" t="s">
        <v>585</v>
      </c>
    </row>
    <row r="96" spans="2:5" ht="16.5" thickTop="1" thickBot="1" x14ac:dyDescent="0.3">
      <c r="B96" s="104">
        <v>94</v>
      </c>
      <c r="C96" s="105" t="s">
        <v>418</v>
      </c>
      <c r="D96" s="106">
        <v>32874</v>
      </c>
      <c r="E96" s="107" t="s">
        <v>585</v>
      </c>
    </row>
    <row r="97" spans="2:5" ht="16.5" thickTop="1" thickBot="1" x14ac:dyDescent="0.3">
      <c r="B97" s="104">
        <v>95</v>
      </c>
      <c r="C97" s="105" t="s">
        <v>419</v>
      </c>
      <c r="D97" s="106">
        <v>444000</v>
      </c>
      <c r="E97" s="107" t="s">
        <v>585</v>
      </c>
    </row>
    <row r="98" spans="2:5" ht="16.5" thickTop="1" thickBot="1" x14ac:dyDescent="0.3">
      <c r="B98" s="104">
        <v>96</v>
      </c>
      <c r="C98" s="105" t="s">
        <v>420</v>
      </c>
      <c r="D98" s="106">
        <v>-1035238</v>
      </c>
      <c r="E98" s="107" t="s">
        <v>585</v>
      </c>
    </row>
    <row r="99" spans="2:5" ht="16.5" thickTop="1" thickBot="1" x14ac:dyDescent="0.3">
      <c r="B99" s="104">
        <v>97</v>
      </c>
      <c r="C99" s="105" t="s">
        <v>603</v>
      </c>
      <c r="D99" s="106">
        <v>-11983208</v>
      </c>
      <c r="E99" s="107" t="s">
        <v>585</v>
      </c>
    </row>
    <row r="100" spans="2:5" ht="16.5" thickTop="1" thickBot="1" x14ac:dyDescent="0.3">
      <c r="B100" s="104">
        <v>98</v>
      </c>
      <c r="C100" s="105" t="s">
        <v>197</v>
      </c>
      <c r="D100" s="106">
        <v>848953</v>
      </c>
      <c r="E100" s="107" t="s">
        <v>585</v>
      </c>
    </row>
    <row r="101" spans="2:5" ht="16.5" thickTop="1" thickBot="1" x14ac:dyDescent="0.3">
      <c r="B101" s="104">
        <v>99</v>
      </c>
      <c r="C101" s="105" t="s">
        <v>422</v>
      </c>
      <c r="D101" s="106">
        <v>6235</v>
      </c>
      <c r="E101" s="107" t="s">
        <v>585</v>
      </c>
    </row>
    <row r="102" spans="2:5" ht="16.5" thickTop="1" thickBot="1" x14ac:dyDescent="0.3">
      <c r="B102" s="104">
        <v>100</v>
      </c>
      <c r="C102" s="105" t="s">
        <v>423</v>
      </c>
      <c r="D102" s="106">
        <v>44770</v>
      </c>
      <c r="E102" s="107" t="s">
        <v>585</v>
      </c>
    </row>
    <row r="103" spans="2:5" ht="16.5" thickTop="1" thickBot="1" x14ac:dyDescent="0.3">
      <c r="B103" s="104">
        <v>101</v>
      </c>
      <c r="C103" s="105" t="s">
        <v>199</v>
      </c>
      <c r="D103" s="106">
        <v>92680</v>
      </c>
      <c r="E103" s="107" t="s">
        <v>585</v>
      </c>
    </row>
    <row r="104" spans="2:5" ht="16.5" thickTop="1" thickBot="1" x14ac:dyDescent="0.3">
      <c r="B104" s="104">
        <v>102</v>
      </c>
      <c r="C104" s="105" t="s">
        <v>424</v>
      </c>
      <c r="D104" s="106">
        <v>2000</v>
      </c>
      <c r="E104" s="107" t="s">
        <v>585</v>
      </c>
    </row>
    <row r="105" spans="2:5" ht="16.5" thickTop="1" thickBot="1" x14ac:dyDescent="0.3">
      <c r="B105" s="104">
        <v>103</v>
      </c>
      <c r="C105" s="105" t="s">
        <v>201</v>
      </c>
      <c r="D105" s="106">
        <v>87300</v>
      </c>
      <c r="E105" s="107" t="s">
        <v>585</v>
      </c>
    </row>
    <row r="106" spans="2:5" ht="16.5" thickTop="1" thickBot="1" x14ac:dyDescent="0.3">
      <c r="B106" s="104">
        <v>104</v>
      </c>
      <c r="C106" s="105" t="s">
        <v>425</v>
      </c>
      <c r="D106" s="106">
        <v>36000</v>
      </c>
      <c r="E106" s="107" t="s">
        <v>585</v>
      </c>
    </row>
    <row r="107" spans="2:5" ht="16.5" thickTop="1" thickBot="1" x14ac:dyDescent="0.3">
      <c r="B107" s="104">
        <v>105</v>
      </c>
      <c r="C107" s="105" t="s">
        <v>426</v>
      </c>
      <c r="D107" s="106">
        <v>19100</v>
      </c>
      <c r="E107" s="107" t="s">
        <v>585</v>
      </c>
    </row>
    <row r="108" spans="2:5" ht="16.5" thickTop="1" thickBot="1" x14ac:dyDescent="0.3">
      <c r="B108" s="104">
        <v>106</v>
      </c>
      <c r="C108" s="105" t="s">
        <v>427</v>
      </c>
      <c r="D108" s="106">
        <v>1850</v>
      </c>
      <c r="E108" s="107" t="s">
        <v>585</v>
      </c>
    </row>
    <row r="109" spans="2:5" ht="16.5" thickTop="1" thickBot="1" x14ac:dyDescent="0.3">
      <c r="B109" s="104">
        <v>107</v>
      </c>
      <c r="C109" s="105" t="s">
        <v>428</v>
      </c>
      <c r="D109" s="106">
        <v>368270</v>
      </c>
      <c r="E109" s="107" t="s">
        <v>585</v>
      </c>
    </row>
    <row r="110" spans="2:5" ht="16.5" thickTop="1" thickBot="1" x14ac:dyDescent="0.3">
      <c r="B110" s="104">
        <v>108</v>
      </c>
      <c r="C110" s="105" t="s">
        <v>75</v>
      </c>
      <c r="D110" s="106">
        <v>1190679</v>
      </c>
      <c r="E110" s="107" t="s">
        <v>585</v>
      </c>
    </row>
    <row r="111" spans="2:5" ht="16.5" thickTop="1" thickBot="1" x14ac:dyDescent="0.3">
      <c r="B111" s="104">
        <v>109</v>
      </c>
      <c r="C111" s="105" t="s">
        <v>291</v>
      </c>
      <c r="D111" s="106">
        <v>7182022.4000000004</v>
      </c>
      <c r="E111" s="107" t="s">
        <v>585</v>
      </c>
    </row>
    <row r="112" spans="2:5" ht="16.5" thickTop="1" thickBot="1" x14ac:dyDescent="0.3">
      <c r="B112" s="104">
        <v>110</v>
      </c>
      <c r="C112" s="105" t="s">
        <v>429</v>
      </c>
      <c r="D112" s="106">
        <v>105050</v>
      </c>
      <c r="E112" s="107" t="s">
        <v>585</v>
      </c>
    </row>
    <row r="113" spans="2:5" ht="16.5" thickTop="1" thickBot="1" x14ac:dyDescent="0.3">
      <c r="B113" s="104">
        <v>111</v>
      </c>
      <c r="C113" s="105" t="s">
        <v>430</v>
      </c>
      <c r="D113" s="106">
        <v>14000</v>
      </c>
      <c r="E113" s="107" t="s">
        <v>585</v>
      </c>
    </row>
    <row r="114" spans="2:5" ht="16.5" thickTop="1" thickBot="1" x14ac:dyDescent="0.3">
      <c r="B114" s="104">
        <v>112</v>
      </c>
      <c r="C114" s="105" t="s">
        <v>431</v>
      </c>
      <c r="D114" s="106">
        <v>44550</v>
      </c>
      <c r="E114" s="107" t="s">
        <v>585</v>
      </c>
    </row>
    <row r="115" spans="2:5" ht="16.5" thickTop="1" thickBot="1" x14ac:dyDescent="0.3">
      <c r="B115" s="104">
        <v>113</v>
      </c>
      <c r="C115" s="105" t="s">
        <v>432</v>
      </c>
      <c r="D115" s="106">
        <v>6000</v>
      </c>
      <c r="E115" s="107" t="s">
        <v>585</v>
      </c>
    </row>
    <row r="116" spans="2:5" ht="16.5" thickTop="1" thickBot="1" x14ac:dyDescent="0.3">
      <c r="B116" s="104">
        <v>114</v>
      </c>
      <c r="C116" s="105" t="s">
        <v>293</v>
      </c>
      <c r="D116" s="106">
        <v>234500</v>
      </c>
      <c r="E116" s="107" t="s">
        <v>585</v>
      </c>
    </row>
    <row r="117" spans="2:5" ht="16.5" thickTop="1" thickBot="1" x14ac:dyDescent="0.3">
      <c r="B117" s="104">
        <v>115</v>
      </c>
      <c r="C117" s="105" t="s">
        <v>433</v>
      </c>
      <c r="D117" s="106">
        <v>299250</v>
      </c>
      <c r="E117" s="107" t="s">
        <v>585</v>
      </c>
    </row>
    <row r="118" spans="2:5" ht="16.5" thickTop="1" thickBot="1" x14ac:dyDescent="0.3">
      <c r="B118" s="104">
        <v>116</v>
      </c>
      <c r="C118" s="105" t="s">
        <v>204</v>
      </c>
      <c r="D118" s="106">
        <v>10400</v>
      </c>
      <c r="E118" s="107" t="s">
        <v>585</v>
      </c>
    </row>
    <row r="119" spans="2:5" ht="16.5" thickTop="1" thickBot="1" x14ac:dyDescent="0.3">
      <c r="B119" s="104">
        <v>117</v>
      </c>
      <c r="C119" s="105" t="s">
        <v>68</v>
      </c>
      <c r="D119" s="106">
        <v>7500000</v>
      </c>
      <c r="E119" s="107" t="s">
        <v>585</v>
      </c>
    </row>
    <row r="120" spans="2:5" ht="16.5" thickTop="1" thickBot="1" x14ac:dyDescent="0.3">
      <c r="B120" s="104">
        <v>118</v>
      </c>
      <c r="C120" s="105" t="s">
        <v>434</v>
      </c>
      <c r="D120" s="106">
        <v>2907263.25</v>
      </c>
      <c r="E120" s="107" t="s">
        <v>585</v>
      </c>
    </row>
    <row r="121" spans="2:5" ht="16.5" thickTop="1" thickBot="1" x14ac:dyDescent="0.3">
      <c r="B121" s="104">
        <v>119</v>
      </c>
      <c r="C121" s="105" t="s">
        <v>435</v>
      </c>
      <c r="D121" s="106">
        <v>2877243.62</v>
      </c>
      <c r="E121" s="107" t="s">
        <v>585</v>
      </c>
    </row>
    <row r="122" spans="2:5" ht="16.5" thickTop="1" thickBot="1" x14ac:dyDescent="0.3">
      <c r="B122" s="104">
        <v>120</v>
      </c>
      <c r="C122" s="105" t="s">
        <v>436</v>
      </c>
      <c r="D122" s="106">
        <v>84042</v>
      </c>
      <c r="E122" s="107" t="s">
        <v>585</v>
      </c>
    </row>
    <row r="123" spans="2:5" ht="16.5" thickTop="1" thickBot="1" x14ac:dyDescent="0.3">
      <c r="B123" s="104">
        <v>121</v>
      </c>
      <c r="C123" s="105" t="s">
        <v>437</v>
      </c>
      <c r="D123" s="106">
        <v>241000</v>
      </c>
      <c r="E123" s="107" t="s">
        <v>585</v>
      </c>
    </row>
    <row r="124" spans="2:5" ht="16.5" thickTop="1" thickBot="1" x14ac:dyDescent="0.3">
      <c r="B124" s="104">
        <v>122</v>
      </c>
      <c r="C124" s="105" t="s">
        <v>438</v>
      </c>
      <c r="D124" s="106">
        <v>2809843.75</v>
      </c>
      <c r="E124" s="107" t="s">
        <v>585</v>
      </c>
    </row>
    <row r="125" spans="2:5" ht="16.5" thickTop="1" thickBot="1" x14ac:dyDescent="0.3">
      <c r="B125" s="104">
        <v>123</v>
      </c>
      <c r="C125" s="105" t="s">
        <v>439</v>
      </c>
      <c r="D125" s="106">
        <v>22827</v>
      </c>
      <c r="E125" s="107" t="s">
        <v>585</v>
      </c>
    </row>
    <row r="126" spans="2:5" ht="16.5" thickTop="1" thickBot="1" x14ac:dyDescent="0.3">
      <c r="B126" s="104">
        <v>124</v>
      </c>
      <c r="C126" s="105" t="s">
        <v>440</v>
      </c>
      <c r="D126" s="106">
        <v>678600</v>
      </c>
      <c r="E126" s="107" t="s">
        <v>585</v>
      </c>
    </row>
    <row r="127" spans="2:5" ht="16.5" thickTop="1" thickBot="1" x14ac:dyDescent="0.3">
      <c r="B127" s="104">
        <v>125</v>
      </c>
      <c r="C127" s="105" t="s">
        <v>150</v>
      </c>
      <c r="D127" s="106">
        <v>7365805.6699999999</v>
      </c>
      <c r="E127" s="107" t="s">
        <v>585</v>
      </c>
    </row>
    <row r="128" spans="2:5" ht="16.5" thickTop="1" thickBot="1" x14ac:dyDescent="0.3">
      <c r="B128" s="104">
        <v>126</v>
      </c>
      <c r="C128" s="105" t="s">
        <v>441</v>
      </c>
      <c r="D128" s="106">
        <v>8000</v>
      </c>
      <c r="E128" s="107" t="s">
        <v>585</v>
      </c>
    </row>
    <row r="129" spans="2:5" ht="16.5" thickTop="1" thickBot="1" x14ac:dyDescent="0.3">
      <c r="B129" s="104">
        <v>127</v>
      </c>
      <c r="C129" s="105" t="s">
        <v>207</v>
      </c>
      <c r="D129" s="106">
        <v>1265</v>
      </c>
      <c r="E129" s="107" t="s">
        <v>585</v>
      </c>
    </row>
    <row r="130" spans="2:5" ht="16.5" thickTop="1" thickBot="1" x14ac:dyDescent="0.3">
      <c r="B130" s="104">
        <v>128</v>
      </c>
      <c r="C130" s="105" t="s">
        <v>110</v>
      </c>
      <c r="D130" s="106">
        <v>885200</v>
      </c>
      <c r="E130" s="107" t="s">
        <v>585</v>
      </c>
    </row>
    <row r="131" spans="2:5" ht="16.5" thickTop="1" thickBot="1" x14ac:dyDescent="0.3">
      <c r="B131" s="104">
        <v>129</v>
      </c>
      <c r="C131" s="105" t="s">
        <v>442</v>
      </c>
      <c r="D131" s="106">
        <v>30750</v>
      </c>
      <c r="E131" s="107" t="s">
        <v>585</v>
      </c>
    </row>
    <row r="132" spans="2:5" ht="16.5" thickTop="1" thickBot="1" x14ac:dyDescent="0.3">
      <c r="B132" s="104">
        <v>130</v>
      </c>
      <c r="C132" s="105" t="s">
        <v>443</v>
      </c>
      <c r="D132" s="106">
        <v>51000</v>
      </c>
      <c r="E132" s="107" t="s">
        <v>585</v>
      </c>
    </row>
    <row r="133" spans="2:5" ht="16.5" thickTop="1" thickBot="1" x14ac:dyDescent="0.3">
      <c r="B133" s="104">
        <v>131</v>
      </c>
      <c r="C133" s="105" t="s">
        <v>84</v>
      </c>
      <c r="D133" s="106">
        <v>4750000</v>
      </c>
      <c r="E133" s="107" t="s">
        <v>585</v>
      </c>
    </row>
    <row r="134" spans="2:5" ht="16.5" thickTop="1" thickBot="1" x14ac:dyDescent="0.3">
      <c r="B134" s="104">
        <v>132</v>
      </c>
      <c r="C134" s="105" t="s">
        <v>444</v>
      </c>
      <c r="D134" s="106">
        <v>27852</v>
      </c>
      <c r="E134" s="107" t="s">
        <v>585</v>
      </c>
    </row>
    <row r="135" spans="2:5" ht="16.5" thickTop="1" thickBot="1" x14ac:dyDescent="0.3">
      <c r="B135" s="104">
        <v>133</v>
      </c>
      <c r="C135" s="105" t="s">
        <v>445</v>
      </c>
      <c r="D135" s="106">
        <v>278900</v>
      </c>
      <c r="E135" s="107" t="s">
        <v>585</v>
      </c>
    </row>
    <row r="136" spans="2:5" ht="16.5" thickTop="1" thickBot="1" x14ac:dyDescent="0.3">
      <c r="B136" s="104">
        <v>134</v>
      </c>
      <c r="C136" s="105" t="s">
        <v>257</v>
      </c>
      <c r="D136" s="106">
        <v>2850000</v>
      </c>
      <c r="E136" s="107" t="s">
        <v>585</v>
      </c>
    </row>
    <row r="137" spans="2:5" ht="16.5" thickTop="1" thickBot="1" x14ac:dyDescent="0.3">
      <c r="B137" s="104">
        <v>135</v>
      </c>
      <c r="C137" s="105" t="s">
        <v>446</v>
      </c>
      <c r="D137" s="106">
        <v>664100</v>
      </c>
      <c r="E137" s="107" t="s">
        <v>585</v>
      </c>
    </row>
    <row r="138" spans="2:5" ht="16.5" thickTop="1" thickBot="1" x14ac:dyDescent="0.3">
      <c r="B138" s="104">
        <v>136</v>
      </c>
      <c r="C138" s="105" t="s">
        <v>447</v>
      </c>
      <c r="D138" s="106">
        <v>179134</v>
      </c>
      <c r="E138" s="107" t="s">
        <v>585</v>
      </c>
    </row>
    <row r="139" spans="2:5" ht="16.5" thickTop="1" thickBot="1" x14ac:dyDescent="0.3">
      <c r="B139" s="104">
        <v>137</v>
      </c>
      <c r="C139" s="105" t="s">
        <v>295</v>
      </c>
      <c r="D139" s="106">
        <v>7857</v>
      </c>
      <c r="E139" s="107" t="s">
        <v>585</v>
      </c>
    </row>
    <row r="140" spans="2:5" ht="16.5" thickTop="1" thickBot="1" x14ac:dyDescent="0.3">
      <c r="B140" s="104">
        <v>138</v>
      </c>
      <c r="C140" s="105" t="s">
        <v>212</v>
      </c>
      <c r="D140" s="106">
        <v>13950</v>
      </c>
      <c r="E140" s="107" t="s">
        <v>585</v>
      </c>
    </row>
    <row r="141" spans="2:5" ht="16.5" thickTop="1" thickBot="1" x14ac:dyDescent="0.3">
      <c r="B141" s="104">
        <v>139</v>
      </c>
      <c r="C141" s="105" t="s">
        <v>448</v>
      </c>
      <c r="D141" s="106">
        <v>2500</v>
      </c>
      <c r="E141" s="107" t="s">
        <v>585</v>
      </c>
    </row>
    <row r="142" spans="2:5" ht="16.5" thickTop="1" thickBot="1" x14ac:dyDescent="0.3">
      <c r="B142" s="104">
        <v>140</v>
      </c>
      <c r="C142" s="105" t="s">
        <v>449</v>
      </c>
      <c r="D142" s="106">
        <v>2097070.4</v>
      </c>
      <c r="E142" s="107" t="s">
        <v>585</v>
      </c>
    </row>
    <row r="143" spans="2:5" ht="16.5" thickTop="1" thickBot="1" x14ac:dyDescent="0.3">
      <c r="B143" s="104">
        <v>141</v>
      </c>
      <c r="C143" s="105" t="s">
        <v>450</v>
      </c>
      <c r="D143" s="106">
        <v>39015.040000000001</v>
      </c>
      <c r="E143" s="107" t="s">
        <v>585</v>
      </c>
    </row>
    <row r="144" spans="2:5" ht="16.5" thickTop="1" thickBot="1" x14ac:dyDescent="0.3">
      <c r="B144" s="104">
        <v>142</v>
      </c>
      <c r="C144" s="105" t="s">
        <v>451</v>
      </c>
      <c r="D144" s="106">
        <v>1052804</v>
      </c>
      <c r="E144" s="107" t="s">
        <v>585</v>
      </c>
    </row>
    <row r="145" spans="2:5" ht="16.5" thickTop="1" thickBot="1" x14ac:dyDescent="0.3">
      <c r="B145" s="104">
        <v>143</v>
      </c>
      <c r="C145" s="105" t="s">
        <v>452</v>
      </c>
      <c r="D145" s="106">
        <v>20000</v>
      </c>
      <c r="E145" s="107" t="s">
        <v>585</v>
      </c>
    </row>
    <row r="146" spans="2:5" ht="16.5" thickTop="1" thickBot="1" x14ac:dyDescent="0.3">
      <c r="B146" s="104">
        <v>144</v>
      </c>
      <c r="C146" s="105" t="s">
        <v>214</v>
      </c>
      <c r="D146" s="106">
        <v>452214.85</v>
      </c>
      <c r="E146" s="107" t="s">
        <v>585</v>
      </c>
    </row>
    <row r="147" spans="2:5" ht="16.5" thickTop="1" thickBot="1" x14ac:dyDescent="0.3">
      <c r="B147" s="104">
        <v>145</v>
      </c>
      <c r="C147" s="105" t="s">
        <v>453</v>
      </c>
      <c r="D147" s="106">
        <v>834801</v>
      </c>
      <c r="E147" s="107" t="s">
        <v>585</v>
      </c>
    </row>
    <row r="148" spans="2:5" ht="16.5" thickTop="1" thickBot="1" x14ac:dyDescent="0.3">
      <c r="B148" s="104">
        <v>146</v>
      </c>
      <c r="C148" s="105" t="s">
        <v>454</v>
      </c>
      <c r="D148" s="106">
        <v>22110</v>
      </c>
      <c r="E148" s="107" t="s">
        <v>585</v>
      </c>
    </row>
    <row r="149" spans="2:5" ht="16.5" thickTop="1" thickBot="1" x14ac:dyDescent="0.3">
      <c r="B149" s="104">
        <v>147</v>
      </c>
      <c r="C149" s="105" t="s">
        <v>455</v>
      </c>
      <c r="D149" s="106">
        <v>3199260.6</v>
      </c>
      <c r="E149" s="107" t="s">
        <v>585</v>
      </c>
    </row>
    <row r="150" spans="2:5" ht="16.5" thickTop="1" thickBot="1" x14ac:dyDescent="0.3">
      <c r="B150" s="104">
        <v>148</v>
      </c>
      <c r="C150" s="105" t="s">
        <v>456</v>
      </c>
      <c r="D150" s="106">
        <v>4020</v>
      </c>
      <c r="E150" s="107" t="s">
        <v>585</v>
      </c>
    </row>
    <row r="151" spans="2:5" ht="16.5" thickTop="1" thickBot="1" x14ac:dyDescent="0.3">
      <c r="B151" s="104">
        <v>149</v>
      </c>
      <c r="C151" s="105" t="s">
        <v>457</v>
      </c>
      <c r="D151" s="106">
        <v>1064687</v>
      </c>
      <c r="E151" s="107" t="s">
        <v>585</v>
      </c>
    </row>
    <row r="152" spans="2:5" ht="16.5" thickTop="1" thickBot="1" x14ac:dyDescent="0.3">
      <c r="B152" s="104">
        <v>150</v>
      </c>
      <c r="C152" s="105" t="s">
        <v>458</v>
      </c>
      <c r="D152" s="106">
        <v>621400</v>
      </c>
      <c r="E152" s="107" t="s">
        <v>585</v>
      </c>
    </row>
    <row r="153" spans="2:5" ht="16.5" thickTop="1" thickBot="1" x14ac:dyDescent="0.3">
      <c r="B153" s="104">
        <v>151</v>
      </c>
      <c r="C153" s="105" t="s">
        <v>459</v>
      </c>
      <c r="D153" s="106">
        <v>48180472</v>
      </c>
      <c r="E153" s="107" t="s">
        <v>585</v>
      </c>
    </row>
    <row r="154" spans="2:5" ht="16.5" thickTop="1" thickBot="1" x14ac:dyDescent="0.3">
      <c r="B154" s="104">
        <v>152</v>
      </c>
      <c r="C154" s="105" t="s">
        <v>460</v>
      </c>
      <c r="D154" s="106">
        <v>104100</v>
      </c>
      <c r="E154" s="107" t="s">
        <v>585</v>
      </c>
    </row>
    <row r="155" spans="2:5" ht="16.5" thickTop="1" thickBot="1" x14ac:dyDescent="0.3">
      <c r="B155" s="104">
        <v>153</v>
      </c>
      <c r="C155" s="105" t="s">
        <v>461</v>
      </c>
      <c r="D155" s="106">
        <v>119057</v>
      </c>
      <c r="E155" s="107" t="s">
        <v>585</v>
      </c>
    </row>
    <row r="156" spans="2:5" ht="16.5" thickTop="1" thickBot="1" x14ac:dyDescent="0.3">
      <c r="B156" s="104">
        <v>154</v>
      </c>
      <c r="C156" s="105" t="s">
        <v>462</v>
      </c>
      <c r="D156" s="106">
        <v>16200</v>
      </c>
      <c r="E156" s="107" t="s">
        <v>585</v>
      </c>
    </row>
    <row r="157" spans="2:5" ht="16.5" thickTop="1" thickBot="1" x14ac:dyDescent="0.3">
      <c r="B157" s="104">
        <v>155</v>
      </c>
      <c r="C157" s="105" t="s">
        <v>463</v>
      </c>
      <c r="D157" s="106">
        <v>14038901.720000001</v>
      </c>
      <c r="E157" s="107" t="s">
        <v>585</v>
      </c>
    </row>
    <row r="158" spans="2:5" ht="16.5" thickTop="1" thickBot="1" x14ac:dyDescent="0.3">
      <c r="B158" s="104">
        <v>156</v>
      </c>
      <c r="C158" s="105" t="s">
        <v>464</v>
      </c>
      <c r="D158" s="106">
        <v>832525.44</v>
      </c>
      <c r="E158" s="107" t="s">
        <v>585</v>
      </c>
    </row>
    <row r="159" spans="2:5" ht="16.5" thickTop="1" thickBot="1" x14ac:dyDescent="0.3">
      <c r="B159" s="104">
        <v>157</v>
      </c>
      <c r="C159" s="105" t="s">
        <v>465</v>
      </c>
      <c r="D159" s="106">
        <v>203700</v>
      </c>
      <c r="E159" s="107" t="s">
        <v>585</v>
      </c>
    </row>
    <row r="160" spans="2:5" ht="16.5" thickTop="1" thickBot="1" x14ac:dyDescent="0.3">
      <c r="B160" s="104">
        <v>158</v>
      </c>
      <c r="C160" s="105" t="s">
        <v>466</v>
      </c>
      <c r="D160" s="106">
        <v>890414</v>
      </c>
      <c r="E160" s="107" t="s">
        <v>585</v>
      </c>
    </row>
    <row r="161" spans="2:5" ht="16.5" thickTop="1" thickBot="1" x14ac:dyDescent="0.3">
      <c r="B161" s="104">
        <v>159</v>
      </c>
      <c r="C161" s="105" t="s">
        <v>467</v>
      </c>
      <c r="D161" s="106">
        <v>40565</v>
      </c>
      <c r="E161" s="107" t="s">
        <v>585</v>
      </c>
    </row>
    <row r="162" spans="2:5" ht="16.5" thickTop="1" thickBot="1" x14ac:dyDescent="0.3">
      <c r="B162" s="104">
        <v>160</v>
      </c>
      <c r="C162" s="105" t="s">
        <v>79</v>
      </c>
      <c r="D162" s="106">
        <v>5143760</v>
      </c>
      <c r="E162" s="107" t="s">
        <v>585</v>
      </c>
    </row>
    <row r="163" spans="2:5" ht="16.5" thickTop="1" thickBot="1" x14ac:dyDescent="0.3">
      <c r="B163" s="104">
        <v>161</v>
      </c>
      <c r="C163" s="105" t="s">
        <v>468</v>
      </c>
      <c r="D163" s="106">
        <v>15600</v>
      </c>
      <c r="E163" s="107" t="s">
        <v>585</v>
      </c>
    </row>
    <row r="164" spans="2:5" ht="16.5" thickTop="1" thickBot="1" x14ac:dyDescent="0.3">
      <c r="B164" s="104">
        <v>162</v>
      </c>
      <c r="C164" s="105" t="s">
        <v>604</v>
      </c>
      <c r="D164" s="106">
        <v>6862361.4100000001</v>
      </c>
      <c r="E164" s="107" t="s">
        <v>585</v>
      </c>
    </row>
    <row r="165" spans="2:5" ht="16.5" thickTop="1" thickBot="1" x14ac:dyDescent="0.3">
      <c r="B165" s="104">
        <v>163</v>
      </c>
      <c r="C165" s="105" t="s">
        <v>95</v>
      </c>
      <c r="D165" s="106">
        <v>1229703.75</v>
      </c>
      <c r="E165" s="107" t="s">
        <v>585</v>
      </c>
    </row>
    <row r="166" spans="2:5" ht="16.5" thickTop="1" thickBot="1" x14ac:dyDescent="0.3">
      <c r="B166" s="104">
        <v>164</v>
      </c>
      <c r="C166" s="105" t="s">
        <v>219</v>
      </c>
      <c r="D166" s="106">
        <v>1428001</v>
      </c>
      <c r="E166" s="107" t="s">
        <v>585</v>
      </c>
    </row>
    <row r="167" spans="2:5" ht="16.5" thickTop="1" thickBot="1" x14ac:dyDescent="0.3">
      <c r="B167" s="104">
        <v>165</v>
      </c>
      <c r="C167" s="105" t="s">
        <v>220</v>
      </c>
      <c r="D167" s="106">
        <v>187200</v>
      </c>
      <c r="E167" s="107" t="s">
        <v>585</v>
      </c>
    </row>
    <row r="168" spans="2:5" ht="16.5" thickTop="1" thickBot="1" x14ac:dyDescent="0.3">
      <c r="B168" s="104">
        <v>166</v>
      </c>
      <c r="C168" s="105" t="s">
        <v>264</v>
      </c>
      <c r="D168" s="106">
        <v>216040</v>
      </c>
      <c r="E168" s="107" t="s">
        <v>585</v>
      </c>
    </row>
    <row r="169" spans="2:5" ht="16.5" thickTop="1" thickBot="1" x14ac:dyDescent="0.3">
      <c r="B169" s="104">
        <v>167</v>
      </c>
      <c r="C169" s="105" t="s">
        <v>471</v>
      </c>
      <c r="D169" s="106">
        <v>600000</v>
      </c>
      <c r="E169" s="107" t="s">
        <v>585</v>
      </c>
    </row>
    <row r="170" spans="2:5" ht="16.5" thickTop="1" thickBot="1" x14ac:dyDescent="0.3">
      <c r="B170" s="104">
        <v>168</v>
      </c>
      <c r="C170" s="105" t="s">
        <v>472</v>
      </c>
      <c r="D170" s="106">
        <v>6500</v>
      </c>
      <c r="E170" s="107" t="s">
        <v>585</v>
      </c>
    </row>
    <row r="171" spans="2:5" ht="16.5" thickTop="1" thickBot="1" x14ac:dyDescent="0.3">
      <c r="B171" s="104">
        <v>169</v>
      </c>
      <c r="C171" s="105" t="s">
        <v>299</v>
      </c>
      <c r="D171" s="106">
        <v>986974</v>
      </c>
      <c r="E171" s="107" t="s">
        <v>585</v>
      </c>
    </row>
    <row r="172" spans="2:5" ht="16.5" thickTop="1" thickBot="1" x14ac:dyDescent="0.3">
      <c r="B172" s="104">
        <v>170</v>
      </c>
      <c r="C172" s="105" t="s">
        <v>473</v>
      </c>
      <c r="D172" s="106">
        <v>8474</v>
      </c>
      <c r="E172" s="107" t="s">
        <v>585</v>
      </c>
    </row>
    <row r="173" spans="2:5" ht="16.5" thickTop="1" thickBot="1" x14ac:dyDescent="0.3">
      <c r="B173" s="104">
        <v>171</v>
      </c>
      <c r="C173" s="105" t="s">
        <v>222</v>
      </c>
      <c r="D173" s="106">
        <v>16797</v>
      </c>
      <c r="E173" s="107" t="s">
        <v>585</v>
      </c>
    </row>
    <row r="174" spans="2:5" ht="16.5" thickTop="1" thickBot="1" x14ac:dyDescent="0.3">
      <c r="B174" s="104">
        <v>172</v>
      </c>
      <c r="C174" s="105" t="s">
        <v>301</v>
      </c>
      <c r="D174" s="106">
        <v>979300</v>
      </c>
      <c r="E174" s="107" t="s">
        <v>585</v>
      </c>
    </row>
    <row r="175" spans="2:5" ht="16.5" thickTop="1" thickBot="1" x14ac:dyDescent="0.3">
      <c r="B175" s="104">
        <v>173</v>
      </c>
      <c r="C175" s="105" t="s">
        <v>474</v>
      </c>
      <c r="D175" s="106">
        <v>60000</v>
      </c>
      <c r="E175" s="107" t="s">
        <v>585</v>
      </c>
    </row>
    <row r="176" spans="2:5" ht="16.5" thickTop="1" thickBot="1" x14ac:dyDescent="0.3">
      <c r="B176" s="104">
        <v>174</v>
      </c>
      <c r="C176" s="105" t="s">
        <v>475</v>
      </c>
      <c r="D176" s="106">
        <v>85500</v>
      </c>
      <c r="E176" s="107" t="s">
        <v>585</v>
      </c>
    </row>
    <row r="177" spans="2:5" ht="16.5" thickTop="1" thickBot="1" x14ac:dyDescent="0.3">
      <c r="B177" s="104">
        <v>175</v>
      </c>
      <c r="C177" s="105" t="s">
        <v>476</v>
      </c>
      <c r="D177" s="106">
        <v>8500</v>
      </c>
      <c r="E177" s="107" t="s">
        <v>585</v>
      </c>
    </row>
    <row r="178" spans="2:5" ht="16.5" thickTop="1" thickBot="1" x14ac:dyDescent="0.3">
      <c r="B178" s="104">
        <v>176</v>
      </c>
      <c r="C178" s="105" t="s">
        <v>477</v>
      </c>
      <c r="D178" s="106">
        <v>10500</v>
      </c>
      <c r="E178" s="107" t="s">
        <v>585</v>
      </c>
    </row>
    <row r="179" spans="2:5" ht="16.5" thickTop="1" thickBot="1" x14ac:dyDescent="0.3">
      <c r="B179" s="104">
        <v>177</v>
      </c>
      <c r="C179" s="105" t="s">
        <v>478</v>
      </c>
      <c r="D179" s="106">
        <v>13008</v>
      </c>
      <c r="E179" s="107" t="s">
        <v>585</v>
      </c>
    </row>
    <row r="180" spans="2:5" ht="16.5" thickTop="1" thickBot="1" x14ac:dyDescent="0.3">
      <c r="B180" s="104">
        <v>178</v>
      </c>
      <c r="C180" s="105" t="s">
        <v>479</v>
      </c>
      <c r="D180" s="106">
        <v>3025</v>
      </c>
      <c r="E180" s="107" t="s">
        <v>585</v>
      </c>
    </row>
    <row r="181" spans="2:5" ht="16.5" thickTop="1" thickBot="1" x14ac:dyDescent="0.3">
      <c r="B181" s="104">
        <v>179</v>
      </c>
      <c r="C181" s="105" t="s">
        <v>480</v>
      </c>
      <c r="D181" s="106">
        <v>20264</v>
      </c>
      <c r="E181" s="107" t="s">
        <v>585</v>
      </c>
    </row>
    <row r="182" spans="2:5" ht="16.5" thickTop="1" thickBot="1" x14ac:dyDescent="0.3">
      <c r="B182" s="104">
        <v>180</v>
      </c>
      <c r="C182" s="105" t="s">
        <v>481</v>
      </c>
      <c r="D182" s="106">
        <v>70300</v>
      </c>
      <c r="E182" s="107" t="s">
        <v>585</v>
      </c>
    </row>
    <row r="183" spans="2:5" ht="16.5" thickTop="1" thickBot="1" x14ac:dyDescent="0.3">
      <c r="B183" s="104">
        <v>181</v>
      </c>
      <c r="C183" s="105" t="s">
        <v>226</v>
      </c>
      <c r="D183" s="106">
        <v>101000</v>
      </c>
      <c r="E183" s="107" t="s">
        <v>585</v>
      </c>
    </row>
    <row r="184" spans="2:5" ht="16.5" thickTop="1" thickBot="1" x14ac:dyDescent="0.3">
      <c r="B184" s="104">
        <v>182</v>
      </c>
      <c r="C184" s="105" t="s">
        <v>482</v>
      </c>
      <c r="D184" s="106">
        <v>95000</v>
      </c>
      <c r="E184" s="107" t="s">
        <v>585</v>
      </c>
    </row>
    <row r="185" spans="2:5" ht="16.5" thickTop="1" thickBot="1" x14ac:dyDescent="0.3">
      <c r="B185" s="104">
        <v>183</v>
      </c>
      <c r="C185" s="105" t="s">
        <v>483</v>
      </c>
      <c r="D185" s="106">
        <v>1896000</v>
      </c>
      <c r="E185" s="107" t="s">
        <v>585</v>
      </c>
    </row>
    <row r="186" spans="2:5" ht="16.5" thickTop="1" thickBot="1" x14ac:dyDescent="0.3">
      <c r="B186" s="104">
        <v>184</v>
      </c>
      <c r="C186" s="105" t="s">
        <v>228</v>
      </c>
      <c r="D186" s="106">
        <v>430000</v>
      </c>
      <c r="E186" s="107" t="s">
        <v>585</v>
      </c>
    </row>
    <row r="187" spans="2:5" ht="16.5" thickTop="1" thickBot="1" x14ac:dyDescent="0.3">
      <c r="B187" s="104">
        <v>185</v>
      </c>
      <c r="C187" s="105" t="s">
        <v>229</v>
      </c>
      <c r="D187" s="106">
        <v>1033542.4</v>
      </c>
      <c r="E187" s="107" t="s">
        <v>585</v>
      </c>
    </row>
    <row r="188" spans="2:5" ht="16.5" thickTop="1" thickBot="1" x14ac:dyDescent="0.3">
      <c r="B188" s="104">
        <v>186</v>
      </c>
      <c r="C188" s="105" t="s">
        <v>230</v>
      </c>
      <c r="D188" s="106">
        <v>90000</v>
      </c>
      <c r="E188" s="107" t="s">
        <v>585</v>
      </c>
    </row>
    <row r="189" spans="2:5" ht="16.5" thickTop="1" thickBot="1" x14ac:dyDescent="0.3">
      <c r="B189" s="104">
        <v>187</v>
      </c>
      <c r="C189" s="105" t="s">
        <v>484</v>
      </c>
      <c r="D189" s="106">
        <v>377250</v>
      </c>
      <c r="E189" s="107" t="s">
        <v>585</v>
      </c>
    </row>
    <row r="190" spans="2:5" ht="16.5" thickTop="1" thickBot="1" x14ac:dyDescent="0.3">
      <c r="B190" s="104">
        <v>188</v>
      </c>
      <c r="C190" s="105" t="s">
        <v>145</v>
      </c>
      <c r="D190" s="106">
        <v>923046.6</v>
      </c>
      <c r="E190" s="107" t="s">
        <v>585</v>
      </c>
    </row>
    <row r="191" spans="2:5" ht="16.5" thickTop="1" thickBot="1" x14ac:dyDescent="0.3">
      <c r="B191" s="104">
        <v>189</v>
      </c>
      <c r="C191" s="105" t="s">
        <v>485</v>
      </c>
      <c r="D191" s="106">
        <v>4500</v>
      </c>
      <c r="E191" s="107" t="s">
        <v>585</v>
      </c>
    </row>
    <row r="192" spans="2:5" ht="16.5" thickTop="1" thickBot="1" x14ac:dyDescent="0.3">
      <c r="B192" s="104">
        <v>190</v>
      </c>
      <c r="C192" s="105" t="s">
        <v>486</v>
      </c>
      <c r="D192" s="106">
        <v>778938</v>
      </c>
      <c r="E192" s="107" t="s">
        <v>585</v>
      </c>
    </row>
    <row r="193" spans="2:5" ht="16.5" thickTop="1" thickBot="1" x14ac:dyDescent="0.3">
      <c r="B193" s="104">
        <v>191</v>
      </c>
      <c r="C193" s="105" t="s">
        <v>303</v>
      </c>
      <c r="D193" s="106">
        <v>100499.85</v>
      </c>
      <c r="E193" s="107" t="s">
        <v>585</v>
      </c>
    </row>
    <row r="194" spans="2:5" ht="16.5" thickTop="1" thickBot="1" x14ac:dyDescent="0.3">
      <c r="B194" s="104">
        <v>192</v>
      </c>
      <c r="C194" s="105" t="s">
        <v>487</v>
      </c>
      <c r="D194" s="106">
        <v>133105</v>
      </c>
      <c r="E194" s="107" t="s">
        <v>585</v>
      </c>
    </row>
    <row r="195" spans="2:5" ht="16.5" thickTop="1" thickBot="1" x14ac:dyDescent="0.3">
      <c r="B195" s="104">
        <v>193</v>
      </c>
      <c r="C195" s="105" t="s">
        <v>116</v>
      </c>
      <c r="D195" s="106">
        <v>302276.25</v>
      </c>
      <c r="E195" s="107" t="s">
        <v>585</v>
      </c>
    </row>
    <row r="196" spans="2:5" ht="16.5" thickTop="1" thickBot="1" x14ac:dyDescent="0.3">
      <c r="B196" s="104">
        <v>194</v>
      </c>
      <c r="C196" s="105" t="s">
        <v>488</v>
      </c>
      <c r="D196" s="106">
        <v>518688.5</v>
      </c>
      <c r="E196" s="107" t="s">
        <v>585</v>
      </c>
    </row>
    <row r="197" spans="2:5" ht="16.5" thickTop="1" thickBot="1" x14ac:dyDescent="0.3">
      <c r="B197" s="104">
        <v>195</v>
      </c>
      <c r="C197" s="105" t="s">
        <v>115</v>
      </c>
      <c r="D197" s="106">
        <v>697925</v>
      </c>
      <c r="E197" s="107" t="s">
        <v>585</v>
      </c>
    </row>
    <row r="198" spans="2:5" ht="16.5" thickTop="1" thickBot="1" x14ac:dyDescent="0.3">
      <c r="B198" s="104">
        <v>196</v>
      </c>
      <c r="C198" s="105" t="s">
        <v>489</v>
      </c>
      <c r="D198" s="106">
        <v>18000</v>
      </c>
      <c r="E198" s="107" t="s">
        <v>585</v>
      </c>
    </row>
    <row r="199" spans="2:5" ht="16.5" thickTop="1" thickBot="1" x14ac:dyDescent="0.3">
      <c r="B199" s="104">
        <v>197</v>
      </c>
      <c r="C199" s="105" t="s">
        <v>490</v>
      </c>
      <c r="D199" s="106">
        <v>101000</v>
      </c>
      <c r="E199" s="107" t="s">
        <v>585</v>
      </c>
    </row>
    <row r="200" spans="2:5" ht="16.5" thickTop="1" thickBot="1" x14ac:dyDescent="0.3">
      <c r="B200" s="104">
        <v>198</v>
      </c>
      <c r="C200" s="105" t="s">
        <v>235</v>
      </c>
      <c r="D200" s="106">
        <v>20000</v>
      </c>
      <c r="E200" s="107" t="s">
        <v>585</v>
      </c>
    </row>
    <row r="201" spans="2:5" ht="16.5" thickTop="1" thickBot="1" x14ac:dyDescent="0.3">
      <c r="B201" s="104">
        <v>199</v>
      </c>
      <c r="C201" s="105" t="s">
        <v>491</v>
      </c>
      <c r="D201" s="106">
        <v>23718730</v>
      </c>
      <c r="E201" s="107" t="s">
        <v>585</v>
      </c>
    </row>
    <row r="202" spans="2:5" ht="16.5" thickTop="1" thickBot="1" x14ac:dyDescent="0.3">
      <c r="B202" s="104">
        <v>200</v>
      </c>
      <c r="C202" s="105" t="s">
        <v>492</v>
      </c>
      <c r="D202" s="106">
        <v>95531</v>
      </c>
      <c r="E202" s="107" t="s">
        <v>585</v>
      </c>
    </row>
    <row r="203" spans="2:5" ht="16.5" thickTop="1" thickBot="1" x14ac:dyDescent="0.3">
      <c r="B203" s="104">
        <v>201</v>
      </c>
      <c r="C203" s="105" t="s">
        <v>99</v>
      </c>
      <c r="D203" s="106">
        <v>3124500</v>
      </c>
      <c r="E203" s="107" t="s">
        <v>585</v>
      </c>
    </row>
    <row r="204" spans="2:5" ht="16.5" thickTop="1" thickBot="1" x14ac:dyDescent="0.3">
      <c r="B204" s="104">
        <v>202</v>
      </c>
      <c r="C204" s="105" t="s">
        <v>493</v>
      </c>
      <c r="D204" s="106">
        <v>165000</v>
      </c>
      <c r="E204" s="107" t="s">
        <v>585</v>
      </c>
    </row>
    <row r="205" spans="2:5" ht="16.5" thickTop="1" thickBot="1" x14ac:dyDescent="0.3">
      <c r="B205" s="104">
        <v>203</v>
      </c>
      <c r="C205" s="105" t="s">
        <v>494</v>
      </c>
      <c r="D205" s="106">
        <v>13200</v>
      </c>
      <c r="E205" s="107" t="s">
        <v>585</v>
      </c>
    </row>
    <row r="206" spans="2:5" ht="16.5" thickTop="1" thickBot="1" x14ac:dyDescent="0.3">
      <c r="B206" s="104">
        <v>204</v>
      </c>
      <c r="C206" s="105" t="s">
        <v>495</v>
      </c>
      <c r="D206" s="106">
        <v>151400</v>
      </c>
      <c r="E206" s="107" t="s">
        <v>585</v>
      </c>
    </row>
    <row r="207" spans="2:5" ht="16.5" thickTop="1" thickBot="1" x14ac:dyDescent="0.3">
      <c r="B207" s="104">
        <v>205</v>
      </c>
      <c r="C207" s="105" t="s">
        <v>328</v>
      </c>
      <c r="D207" s="106">
        <v>7458400</v>
      </c>
      <c r="E207" s="107" t="s">
        <v>585</v>
      </c>
    </row>
    <row r="208" spans="2:5" ht="16.5" thickTop="1" thickBot="1" x14ac:dyDescent="0.3">
      <c r="B208" s="104">
        <v>206</v>
      </c>
      <c r="C208" s="105" t="s">
        <v>56</v>
      </c>
      <c r="D208" s="106">
        <v>46164126.420000002</v>
      </c>
      <c r="E208" s="107" t="s">
        <v>585</v>
      </c>
    </row>
    <row r="209" spans="2:5" ht="16.5" thickTop="1" thickBot="1" x14ac:dyDescent="0.3">
      <c r="B209" s="104">
        <v>207</v>
      </c>
      <c r="C209" s="105" t="s">
        <v>80</v>
      </c>
      <c r="D209" s="106">
        <v>655677</v>
      </c>
      <c r="E209" s="107" t="s">
        <v>585</v>
      </c>
    </row>
    <row r="210" spans="2:5" ht="16.5" thickTop="1" thickBot="1" x14ac:dyDescent="0.3">
      <c r="B210" s="104">
        <v>208</v>
      </c>
      <c r="C210" s="105" t="s">
        <v>496</v>
      </c>
      <c r="D210" s="106">
        <v>1600000</v>
      </c>
      <c r="E210" s="107" t="s">
        <v>585</v>
      </c>
    </row>
    <row r="211" spans="2:5" ht="16.5" thickTop="1" thickBot="1" x14ac:dyDescent="0.3">
      <c r="B211" s="104">
        <v>209</v>
      </c>
      <c r="C211" s="105" t="s">
        <v>497</v>
      </c>
      <c r="D211" s="106">
        <v>17995</v>
      </c>
      <c r="E211" s="107" t="s">
        <v>585</v>
      </c>
    </row>
    <row r="212" spans="2:5" ht="16.5" thickTop="1" thickBot="1" x14ac:dyDescent="0.3">
      <c r="B212" s="104">
        <v>210</v>
      </c>
      <c r="C212" s="105" t="s">
        <v>498</v>
      </c>
      <c r="D212" s="106">
        <v>4775</v>
      </c>
      <c r="E212" s="107" t="s">
        <v>585</v>
      </c>
    </row>
    <row r="213" spans="2:5" ht="16.5" thickTop="1" thickBot="1" x14ac:dyDescent="0.3">
      <c r="B213" s="104">
        <v>211</v>
      </c>
      <c r="C213" s="105" t="s">
        <v>499</v>
      </c>
      <c r="D213" s="106">
        <v>8400</v>
      </c>
      <c r="E213" s="107" t="s">
        <v>585</v>
      </c>
    </row>
    <row r="214" spans="2:5" ht="16.5" thickTop="1" thickBot="1" x14ac:dyDescent="0.3">
      <c r="B214" s="104">
        <v>212</v>
      </c>
      <c r="C214" s="105" t="s">
        <v>143</v>
      </c>
      <c r="D214" s="106">
        <v>1542000</v>
      </c>
      <c r="E214" s="107" t="s">
        <v>585</v>
      </c>
    </row>
    <row r="215" spans="2:5" ht="16.5" thickTop="1" thickBot="1" x14ac:dyDescent="0.3">
      <c r="B215" s="104">
        <v>213</v>
      </c>
      <c r="C215" s="105" t="s">
        <v>98</v>
      </c>
      <c r="D215" s="106">
        <v>2088397.14</v>
      </c>
      <c r="E215" s="107" t="s">
        <v>585</v>
      </c>
    </row>
    <row r="216" spans="2:5" ht="16.5" thickTop="1" thickBot="1" x14ac:dyDescent="0.3">
      <c r="B216" s="104">
        <v>214</v>
      </c>
      <c r="C216" s="105" t="s">
        <v>500</v>
      </c>
      <c r="D216" s="106">
        <v>6920</v>
      </c>
      <c r="E216" s="107" t="s">
        <v>585</v>
      </c>
    </row>
    <row r="217" spans="2:5" ht="16.5" thickTop="1" thickBot="1" x14ac:dyDescent="0.3">
      <c r="B217" s="104">
        <v>215</v>
      </c>
      <c r="C217" s="105" t="s">
        <v>501</v>
      </c>
      <c r="D217" s="106">
        <v>11000</v>
      </c>
      <c r="E217" s="107" t="s">
        <v>585</v>
      </c>
    </row>
    <row r="218" spans="2:5" ht="16.5" thickTop="1" thickBot="1" x14ac:dyDescent="0.3">
      <c r="B218" s="104">
        <v>216</v>
      </c>
      <c r="C218" s="105" t="s">
        <v>81</v>
      </c>
      <c r="D218" s="106">
        <v>358602</v>
      </c>
      <c r="E218" s="107" t="s">
        <v>585</v>
      </c>
    </row>
    <row r="219" spans="2:5" ht="16.5" thickTop="1" thickBot="1" x14ac:dyDescent="0.3">
      <c r="B219" s="104">
        <v>217</v>
      </c>
      <c r="C219" s="105" t="s">
        <v>502</v>
      </c>
      <c r="D219" s="106">
        <v>4000</v>
      </c>
      <c r="E219" s="107" t="s">
        <v>585</v>
      </c>
    </row>
    <row r="220" spans="2:5" ht="16.5" thickTop="1" thickBot="1" x14ac:dyDescent="0.3">
      <c r="B220" s="104">
        <v>218</v>
      </c>
      <c r="C220" s="105" t="s">
        <v>239</v>
      </c>
      <c r="D220" s="106">
        <v>15525</v>
      </c>
      <c r="E220" s="107" t="s">
        <v>585</v>
      </c>
    </row>
    <row r="221" spans="2:5" ht="16.5" thickTop="1" thickBot="1" x14ac:dyDescent="0.3">
      <c r="B221" s="104">
        <v>219</v>
      </c>
      <c r="C221" s="105" t="s">
        <v>240</v>
      </c>
      <c r="D221" s="106">
        <v>4500</v>
      </c>
      <c r="E221" s="107" t="s">
        <v>585</v>
      </c>
    </row>
    <row r="222" spans="2:5" ht="16.5" thickTop="1" thickBot="1" x14ac:dyDescent="0.3">
      <c r="B222" s="104">
        <v>220</v>
      </c>
      <c r="C222" s="105" t="s">
        <v>503</v>
      </c>
      <c r="D222" s="106">
        <v>148500</v>
      </c>
      <c r="E222" s="107" t="s">
        <v>585</v>
      </c>
    </row>
    <row r="223" spans="2:5" ht="16.5" thickTop="1" thickBot="1" x14ac:dyDescent="0.3">
      <c r="B223" s="104">
        <v>221</v>
      </c>
      <c r="C223" s="105" t="s">
        <v>504</v>
      </c>
      <c r="D223" s="106">
        <v>994363.3</v>
      </c>
      <c r="E223" s="107" t="s">
        <v>585</v>
      </c>
    </row>
    <row r="224" spans="2:5" ht="16.5" thickTop="1" thickBot="1" x14ac:dyDescent="0.3">
      <c r="B224" s="104">
        <v>222</v>
      </c>
      <c r="C224" s="105" t="s">
        <v>505</v>
      </c>
      <c r="D224" s="106">
        <v>44074</v>
      </c>
      <c r="E224" s="107" t="s">
        <v>585</v>
      </c>
    </row>
    <row r="225" spans="2:5" ht="16.5" thickTop="1" thickBot="1" x14ac:dyDescent="0.3">
      <c r="B225" s="104">
        <v>223</v>
      </c>
      <c r="C225" s="105" t="s">
        <v>243</v>
      </c>
      <c r="D225" s="106">
        <v>124800</v>
      </c>
      <c r="E225" s="107" t="s">
        <v>585</v>
      </c>
    </row>
    <row r="226" spans="2:5" ht="16.5" thickTop="1" thickBot="1" x14ac:dyDescent="0.3">
      <c r="B226" s="104">
        <v>224</v>
      </c>
      <c r="C226" s="105" t="s">
        <v>244</v>
      </c>
      <c r="D226" s="106">
        <v>409995.95</v>
      </c>
      <c r="E226" s="107" t="s">
        <v>585</v>
      </c>
    </row>
    <row r="227" spans="2:5" ht="16.5" thickTop="1" thickBot="1" x14ac:dyDescent="0.3">
      <c r="B227" s="104">
        <v>225</v>
      </c>
      <c r="C227" s="105" t="s">
        <v>245</v>
      </c>
      <c r="D227" s="106">
        <v>166150</v>
      </c>
      <c r="E227" s="107" t="s">
        <v>585</v>
      </c>
    </row>
    <row r="228" spans="2:5" ht="16.5" thickTop="1" thickBot="1" x14ac:dyDescent="0.3">
      <c r="B228" s="104">
        <v>226</v>
      </c>
      <c r="C228" s="105" t="s">
        <v>506</v>
      </c>
      <c r="D228" s="106">
        <v>346875</v>
      </c>
      <c r="E228" s="107" t="s">
        <v>585</v>
      </c>
    </row>
    <row r="229" spans="2:5" ht="16.5" thickTop="1" thickBot="1" x14ac:dyDescent="0.3">
      <c r="B229" s="104">
        <v>227</v>
      </c>
      <c r="C229" s="105" t="s">
        <v>605</v>
      </c>
      <c r="D229" s="106">
        <v>-391009</v>
      </c>
      <c r="E229" s="107" t="s">
        <v>585</v>
      </c>
    </row>
    <row r="230" spans="2:5" ht="16.5" thickTop="1" thickBot="1" x14ac:dyDescent="0.3">
      <c r="B230" s="104">
        <v>228</v>
      </c>
      <c r="C230" s="105" t="s">
        <v>508</v>
      </c>
      <c r="D230" s="106">
        <v>9745.76</v>
      </c>
      <c r="E230" s="107" t="s">
        <v>585</v>
      </c>
    </row>
    <row r="231" spans="2:5" ht="16.5" thickTop="1" thickBot="1" x14ac:dyDescent="0.3">
      <c r="B231" s="104">
        <v>229</v>
      </c>
      <c r="C231" s="105" t="s">
        <v>509</v>
      </c>
      <c r="D231" s="106">
        <v>4500000</v>
      </c>
      <c r="E231" s="107" t="s">
        <v>585</v>
      </c>
    </row>
    <row r="232" spans="2:5" ht="16.5" thickTop="1" thickBot="1" x14ac:dyDescent="0.3">
      <c r="B232" s="104">
        <v>230</v>
      </c>
      <c r="C232" s="105" t="s">
        <v>510</v>
      </c>
      <c r="D232" s="106">
        <v>6000000</v>
      </c>
      <c r="E232" s="107" t="s">
        <v>585</v>
      </c>
    </row>
    <row r="233" spans="2:5" ht="16.5" thickTop="1" thickBot="1" x14ac:dyDescent="0.3">
      <c r="B233" s="104">
        <v>231</v>
      </c>
      <c r="C233" s="105" t="s">
        <v>60</v>
      </c>
      <c r="D233" s="106">
        <v>67577442</v>
      </c>
      <c r="E233" s="107" t="s">
        <v>585</v>
      </c>
    </row>
    <row r="234" spans="2:5" ht="16.5" thickTop="1" thickBot="1" x14ac:dyDescent="0.3">
      <c r="B234" s="104">
        <v>232</v>
      </c>
      <c r="C234" s="105" t="s">
        <v>246</v>
      </c>
      <c r="D234" s="106">
        <v>255988</v>
      </c>
      <c r="E234" s="107" t="s">
        <v>585</v>
      </c>
    </row>
    <row r="235" spans="2:5" ht="16.5" thickTop="1" thickBot="1" x14ac:dyDescent="0.3">
      <c r="B235" s="104">
        <v>233</v>
      </c>
      <c r="C235" s="105" t="s">
        <v>511</v>
      </c>
      <c r="D235" s="106">
        <v>17415.22</v>
      </c>
      <c r="E235" s="107" t="s">
        <v>585</v>
      </c>
    </row>
    <row r="236" spans="2:5" ht="16.5" thickTop="1" thickBot="1" x14ac:dyDescent="0.3">
      <c r="B236" s="104">
        <v>234</v>
      </c>
      <c r="C236" s="105" t="s">
        <v>512</v>
      </c>
      <c r="D236" s="106">
        <v>1365000</v>
      </c>
      <c r="E236" s="107" t="s">
        <v>585</v>
      </c>
    </row>
    <row r="237" spans="2:5" ht="16.5" thickTop="1" thickBot="1" x14ac:dyDescent="0.3">
      <c r="B237" s="104">
        <v>235</v>
      </c>
      <c r="C237" s="105" t="s">
        <v>314</v>
      </c>
      <c r="D237" s="106">
        <v>10515463</v>
      </c>
      <c r="E237" s="107" t="s">
        <v>585</v>
      </c>
    </row>
    <row r="238" spans="2:5" ht="16.5" thickTop="1" thickBot="1" x14ac:dyDescent="0.3">
      <c r="B238" s="104">
        <v>236</v>
      </c>
      <c r="C238" s="105" t="s">
        <v>513</v>
      </c>
      <c r="D238" s="106">
        <v>8800</v>
      </c>
      <c r="E238" s="107" t="s">
        <v>585</v>
      </c>
    </row>
    <row r="239" spans="2:5" ht="16.5" thickTop="1" thickBot="1" x14ac:dyDescent="0.3">
      <c r="B239" s="104">
        <v>237</v>
      </c>
      <c r="C239" s="105" t="s">
        <v>514</v>
      </c>
      <c r="D239" s="106">
        <v>207500</v>
      </c>
      <c r="E239" s="107" t="s">
        <v>585</v>
      </c>
    </row>
    <row r="240" spans="2:5" ht="16.5" thickTop="1" thickBot="1" x14ac:dyDescent="0.3">
      <c r="B240" s="104">
        <v>238</v>
      </c>
      <c r="C240" s="105" t="s">
        <v>515</v>
      </c>
      <c r="D240" s="106">
        <v>12000</v>
      </c>
      <c r="E240" s="107" t="s">
        <v>585</v>
      </c>
    </row>
    <row r="241" spans="2:5" ht="16.5" thickTop="1" thickBot="1" x14ac:dyDescent="0.3">
      <c r="B241" s="104">
        <v>239</v>
      </c>
      <c r="C241" s="105" t="s">
        <v>516</v>
      </c>
      <c r="D241" s="106">
        <v>977164.82</v>
      </c>
      <c r="E241" s="107" t="s">
        <v>585</v>
      </c>
    </row>
    <row r="242" spans="2:5" ht="16.5" thickTop="1" thickBot="1" x14ac:dyDescent="0.3">
      <c r="B242" s="104">
        <v>240</v>
      </c>
      <c r="C242" s="105" t="s">
        <v>305</v>
      </c>
      <c r="D242" s="106">
        <v>26116010.440000001</v>
      </c>
      <c r="E242" s="107" t="s">
        <v>585</v>
      </c>
    </row>
    <row r="243" spans="2:5" ht="16.5" thickTop="1" thickBot="1" x14ac:dyDescent="0.3">
      <c r="B243" s="104">
        <v>241</v>
      </c>
      <c r="C243" s="105" t="s">
        <v>326</v>
      </c>
      <c r="D243" s="106">
        <v>235012</v>
      </c>
      <c r="E243" s="107" t="s">
        <v>585</v>
      </c>
    </row>
    <row r="244" spans="2:5" ht="16.5" thickTop="1" thickBot="1" x14ac:dyDescent="0.3">
      <c r="B244" s="104">
        <v>242</v>
      </c>
      <c r="C244" s="105" t="s">
        <v>344</v>
      </c>
      <c r="D244" s="106">
        <v>681236</v>
      </c>
      <c r="E244" s="107" t="s">
        <v>585</v>
      </c>
    </row>
    <row r="245" spans="2:5" ht="16.5" thickTop="1" thickBot="1" x14ac:dyDescent="0.3">
      <c r="B245" s="104">
        <v>243</v>
      </c>
      <c r="C245" s="105" t="s">
        <v>517</v>
      </c>
      <c r="D245" s="106">
        <v>19060</v>
      </c>
      <c r="E245" s="107" t="s">
        <v>585</v>
      </c>
    </row>
    <row r="246" spans="2:5" ht="16.5" thickTop="1" thickBot="1" x14ac:dyDescent="0.3">
      <c r="B246" s="104">
        <v>244</v>
      </c>
      <c r="C246" s="105" t="s">
        <v>263</v>
      </c>
      <c r="D246" s="106">
        <v>921221.84</v>
      </c>
      <c r="E246" s="107" t="s">
        <v>585</v>
      </c>
    </row>
    <row r="247" spans="2:5" ht="16.5" thickTop="1" thickBot="1" x14ac:dyDescent="0.3">
      <c r="B247" s="104">
        <v>245</v>
      </c>
      <c r="C247" s="105" t="s">
        <v>518</v>
      </c>
      <c r="D247" s="106">
        <v>150000</v>
      </c>
      <c r="E247" s="107" t="s">
        <v>585</v>
      </c>
    </row>
    <row r="248" spans="2:5" ht="16.5" thickTop="1" thickBot="1" x14ac:dyDescent="0.3">
      <c r="B248" s="104">
        <v>246</v>
      </c>
      <c r="C248" s="105" t="s">
        <v>146</v>
      </c>
      <c r="D248" s="106">
        <v>336808</v>
      </c>
      <c r="E248" s="107" t="s">
        <v>585</v>
      </c>
    </row>
    <row r="249" spans="2:5" ht="16.5" thickTop="1" thickBot="1" x14ac:dyDescent="0.3">
      <c r="B249" s="104">
        <v>247</v>
      </c>
      <c r="C249" s="105" t="s">
        <v>519</v>
      </c>
      <c r="D249" s="106">
        <v>1511000</v>
      </c>
      <c r="E249" s="107" t="s">
        <v>585</v>
      </c>
    </row>
    <row r="250" spans="2:5" ht="16.5" thickTop="1" thickBot="1" x14ac:dyDescent="0.3">
      <c r="B250" s="104">
        <v>248</v>
      </c>
      <c r="C250" s="105" t="s">
        <v>520</v>
      </c>
      <c r="D250" s="106">
        <v>7050</v>
      </c>
      <c r="E250" s="107" t="s">
        <v>585</v>
      </c>
    </row>
    <row r="251" spans="2:5" ht="16.5" thickTop="1" thickBot="1" x14ac:dyDescent="0.3">
      <c r="B251" s="104">
        <v>249</v>
      </c>
      <c r="C251" s="105" t="s">
        <v>248</v>
      </c>
      <c r="D251" s="106">
        <v>427500</v>
      </c>
      <c r="E251" s="107" t="s">
        <v>585</v>
      </c>
    </row>
    <row r="252" spans="2:5" ht="16.5" thickTop="1" thickBot="1" x14ac:dyDescent="0.3">
      <c r="B252" s="104">
        <v>250</v>
      </c>
      <c r="C252" s="105" t="s">
        <v>521</v>
      </c>
      <c r="D252" s="106">
        <v>526668</v>
      </c>
      <c r="E252" s="107" t="s">
        <v>585</v>
      </c>
    </row>
    <row r="253" spans="2:5" ht="16.5" thickTop="1" thickBot="1" x14ac:dyDescent="0.3">
      <c r="B253" s="104">
        <v>251</v>
      </c>
      <c r="C253" s="105" t="s">
        <v>249</v>
      </c>
      <c r="D253" s="106">
        <v>683367</v>
      </c>
      <c r="E253" s="107" t="s">
        <v>585</v>
      </c>
    </row>
    <row r="254" spans="2:5" ht="16.5" thickTop="1" thickBot="1" x14ac:dyDescent="0.3">
      <c r="B254" s="104">
        <v>252</v>
      </c>
      <c r="C254" s="105" t="s">
        <v>522</v>
      </c>
      <c r="D254" s="106">
        <v>5285</v>
      </c>
      <c r="E254" s="107" t="s">
        <v>585</v>
      </c>
    </row>
    <row r="255" spans="2:5" ht="16.5" thickTop="1" thickBot="1" x14ac:dyDescent="0.3">
      <c r="B255" s="104">
        <v>253</v>
      </c>
      <c r="C255" s="105" t="s">
        <v>523</v>
      </c>
      <c r="D255" s="106">
        <v>7500</v>
      </c>
      <c r="E255" s="107" t="s">
        <v>585</v>
      </c>
    </row>
    <row r="256" spans="2:5" ht="16.5" thickTop="1" thickBot="1" x14ac:dyDescent="0.3">
      <c r="B256" s="104">
        <v>254</v>
      </c>
      <c r="C256" s="105" t="s">
        <v>250</v>
      </c>
      <c r="D256" s="106">
        <v>32452</v>
      </c>
      <c r="E256" s="107" t="s">
        <v>585</v>
      </c>
    </row>
    <row r="257" spans="2:5" ht="16.5" thickTop="1" thickBot="1" x14ac:dyDescent="0.3">
      <c r="B257" s="104">
        <v>255</v>
      </c>
      <c r="C257" s="105" t="s">
        <v>524</v>
      </c>
      <c r="D257" s="106">
        <v>62326393.350000001</v>
      </c>
      <c r="E257" s="107" t="s">
        <v>585</v>
      </c>
    </row>
    <row r="258" spans="2:5" ht="16.5" thickTop="1" thickBot="1" x14ac:dyDescent="0.3">
      <c r="B258" s="104">
        <v>256</v>
      </c>
      <c r="C258" s="105" t="s">
        <v>251</v>
      </c>
      <c r="D258" s="106">
        <v>761080</v>
      </c>
      <c r="E258" s="107" t="s">
        <v>585</v>
      </c>
    </row>
    <row r="259" spans="2:5" ht="16.5" thickTop="1" thickBot="1" x14ac:dyDescent="0.3">
      <c r="B259" s="104">
        <v>257</v>
      </c>
      <c r="C259" s="105" t="s">
        <v>525</v>
      </c>
      <c r="D259" s="106">
        <v>114200</v>
      </c>
      <c r="E259" s="107" t="s">
        <v>585</v>
      </c>
    </row>
    <row r="260" spans="2:5" ht="16.5" thickTop="1" thickBot="1" x14ac:dyDescent="0.3">
      <c r="B260" s="104">
        <v>258</v>
      </c>
      <c r="C260" s="105" t="s">
        <v>526</v>
      </c>
      <c r="D260" s="106">
        <v>8000</v>
      </c>
      <c r="E260" s="107" t="s">
        <v>585</v>
      </c>
    </row>
    <row r="261" spans="2:5" ht="16.5" thickTop="1" thickBot="1" x14ac:dyDescent="0.3">
      <c r="B261" s="104">
        <v>259</v>
      </c>
      <c r="C261" s="105" t="s">
        <v>527</v>
      </c>
      <c r="D261" s="106">
        <v>20312.5</v>
      </c>
      <c r="E261" s="107" t="s">
        <v>585</v>
      </c>
    </row>
    <row r="262" spans="2:5" ht="16.5" thickTop="1" thickBot="1" x14ac:dyDescent="0.3">
      <c r="B262" s="104">
        <v>260</v>
      </c>
      <c r="C262" s="105" t="s">
        <v>528</v>
      </c>
      <c r="D262" s="106">
        <v>182310.39999999999</v>
      </c>
      <c r="E262" s="107" t="s">
        <v>585</v>
      </c>
    </row>
    <row r="263" spans="2:5" ht="16.5" thickTop="1" thickBot="1" x14ac:dyDescent="0.3">
      <c r="B263" s="104">
        <v>261</v>
      </c>
      <c r="C263" s="105" t="s">
        <v>529</v>
      </c>
      <c r="D263" s="106">
        <v>84100</v>
      </c>
      <c r="E263" s="107" t="s">
        <v>585</v>
      </c>
    </row>
    <row r="264" spans="2:5" ht="16.5" thickTop="1" thickBot="1" x14ac:dyDescent="0.3">
      <c r="B264" s="104">
        <v>262</v>
      </c>
      <c r="C264" s="105" t="s">
        <v>255</v>
      </c>
      <c r="D264" s="106">
        <v>60275</v>
      </c>
      <c r="E264" s="107" t="s">
        <v>585</v>
      </c>
    </row>
    <row r="265" spans="2:5" ht="16.5" thickTop="1" thickBot="1" x14ac:dyDescent="0.3">
      <c r="B265" s="104">
        <v>263</v>
      </c>
      <c r="C265" s="105" t="s">
        <v>530</v>
      </c>
      <c r="D265" s="106">
        <v>800000</v>
      </c>
      <c r="E265" s="107" t="s">
        <v>585</v>
      </c>
    </row>
    <row r="266" spans="2:5" ht="16.5" thickTop="1" thickBot="1" x14ac:dyDescent="0.3">
      <c r="B266" s="104">
        <v>264</v>
      </c>
      <c r="C266" s="105" t="s">
        <v>531</v>
      </c>
      <c r="D266" s="106">
        <v>10239995</v>
      </c>
      <c r="E266" s="107" t="s">
        <v>585</v>
      </c>
    </row>
    <row r="267" spans="2:5" ht="16.5" thickTop="1" thickBot="1" x14ac:dyDescent="0.3">
      <c r="B267" s="104">
        <v>265</v>
      </c>
      <c r="C267" s="105" t="s">
        <v>532</v>
      </c>
      <c r="D267" s="106">
        <v>282280</v>
      </c>
      <c r="E267" s="107" t="s">
        <v>585</v>
      </c>
    </row>
    <row r="268" spans="2:5" ht="16.5" thickTop="1" thickBot="1" x14ac:dyDescent="0.3">
      <c r="B268" s="104">
        <v>266</v>
      </c>
      <c r="C268" s="105" t="s">
        <v>533</v>
      </c>
      <c r="D268" s="106">
        <v>9910</v>
      </c>
      <c r="E268" s="107" t="s">
        <v>585</v>
      </c>
    </row>
    <row r="269" spans="2:5" ht="16.5" thickTop="1" thickBot="1" x14ac:dyDescent="0.3">
      <c r="B269" s="104">
        <v>267</v>
      </c>
      <c r="C269" s="105" t="s">
        <v>534</v>
      </c>
      <c r="D269" s="106">
        <v>215000</v>
      </c>
      <c r="E269" s="107" t="s">
        <v>585</v>
      </c>
    </row>
    <row r="270" spans="2:5" ht="16.5" thickTop="1" thickBot="1" x14ac:dyDescent="0.3">
      <c r="B270" s="104">
        <v>268</v>
      </c>
      <c r="C270" s="105" t="s">
        <v>535</v>
      </c>
      <c r="D270" s="106">
        <v>69000</v>
      </c>
      <c r="E270" s="107" t="s">
        <v>585</v>
      </c>
    </row>
    <row r="271" spans="2:5" ht="16.5" thickTop="1" thickBot="1" x14ac:dyDescent="0.3">
      <c r="B271" s="104">
        <v>269</v>
      </c>
      <c r="C271" s="105" t="s">
        <v>536</v>
      </c>
      <c r="D271" s="106">
        <v>170683</v>
      </c>
      <c r="E271" s="107" t="s">
        <v>585</v>
      </c>
    </row>
    <row r="272" spans="2:5" ht="16.5" thickTop="1" thickBot="1" x14ac:dyDescent="0.3">
      <c r="B272" s="104">
        <v>270</v>
      </c>
      <c r="C272" s="105" t="s">
        <v>537</v>
      </c>
      <c r="D272" s="106">
        <v>5132.18</v>
      </c>
      <c r="E272" s="107" t="s">
        <v>585</v>
      </c>
    </row>
    <row r="273" spans="2:5" ht="16.5" thickTop="1" thickBot="1" x14ac:dyDescent="0.3">
      <c r="B273" s="104">
        <v>271</v>
      </c>
      <c r="C273" s="105" t="s">
        <v>538</v>
      </c>
      <c r="D273" s="106">
        <v>1152.54</v>
      </c>
      <c r="E273" s="107" t="s">
        <v>585</v>
      </c>
    </row>
    <row r="274" spans="2:5" ht="16.5" thickTop="1" thickBot="1" x14ac:dyDescent="0.3">
      <c r="B274" s="104">
        <v>272</v>
      </c>
      <c r="C274" s="105" t="s">
        <v>539</v>
      </c>
      <c r="D274" s="106">
        <v>5132.18</v>
      </c>
      <c r="E274" s="107" t="s">
        <v>585</v>
      </c>
    </row>
    <row r="275" spans="2:5" ht="16.5" thickTop="1" thickBot="1" x14ac:dyDescent="0.3">
      <c r="B275" s="104">
        <v>273</v>
      </c>
      <c r="C275" s="105" t="s">
        <v>540</v>
      </c>
      <c r="D275" s="105">
        <v>488.14</v>
      </c>
      <c r="E275" s="107" t="s">
        <v>585</v>
      </c>
    </row>
    <row r="276" spans="2:5" ht="16.5" thickTop="1" thickBot="1" x14ac:dyDescent="0.3">
      <c r="B276" s="104">
        <v>274</v>
      </c>
      <c r="C276" s="105" t="s">
        <v>541</v>
      </c>
      <c r="D276" s="106">
        <v>8177</v>
      </c>
      <c r="E276" s="107" t="s">
        <v>585</v>
      </c>
    </row>
    <row r="277" spans="2:5" ht="16.5" thickTop="1" thickBot="1" x14ac:dyDescent="0.3">
      <c r="B277" s="104">
        <v>275</v>
      </c>
      <c r="C277" s="105" t="s">
        <v>167</v>
      </c>
      <c r="D277" s="106">
        <v>559648.66</v>
      </c>
      <c r="E277" s="107" t="s">
        <v>585</v>
      </c>
    </row>
    <row r="278" spans="2:5" ht="16.5" thickTop="1" thickBot="1" x14ac:dyDescent="0.3">
      <c r="B278" s="104">
        <v>276</v>
      </c>
      <c r="C278" s="105" t="s">
        <v>542</v>
      </c>
      <c r="D278" s="106">
        <v>958800</v>
      </c>
      <c r="E278" s="107" t="s">
        <v>585</v>
      </c>
    </row>
    <row r="279" spans="2:5" ht="16.5" thickTop="1" thickBot="1" x14ac:dyDescent="0.3">
      <c r="B279" s="104">
        <v>277</v>
      </c>
      <c r="C279" s="105" t="s">
        <v>543</v>
      </c>
      <c r="D279" s="106">
        <v>344678.8</v>
      </c>
      <c r="E279" s="107" t="s">
        <v>585</v>
      </c>
    </row>
    <row r="280" spans="2:5" ht="16.5" thickTop="1" thickBot="1" x14ac:dyDescent="0.3">
      <c r="B280" s="104">
        <v>278</v>
      </c>
      <c r="C280" s="105" t="s">
        <v>128</v>
      </c>
      <c r="D280" s="106">
        <v>3404460</v>
      </c>
      <c r="E280" s="107" t="s">
        <v>585</v>
      </c>
    </row>
    <row r="281" spans="2:5" ht="16.5" thickTop="1" thickBot="1" x14ac:dyDescent="0.3">
      <c r="B281" s="104">
        <v>279</v>
      </c>
      <c r="C281" s="105" t="s">
        <v>544</v>
      </c>
      <c r="D281" s="106">
        <v>101000</v>
      </c>
      <c r="E281" s="107" t="s">
        <v>585</v>
      </c>
    </row>
    <row r="282" spans="2:5" ht="16.5" thickTop="1" thickBot="1" x14ac:dyDescent="0.3">
      <c r="B282" s="104">
        <v>280</v>
      </c>
      <c r="C282" s="105" t="s">
        <v>545</v>
      </c>
      <c r="D282" s="106">
        <v>1035663</v>
      </c>
      <c r="E282" s="107" t="s">
        <v>585</v>
      </c>
    </row>
    <row r="283" spans="2:5" ht="16.5" thickTop="1" thickBot="1" x14ac:dyDescent="0.3">
      <c r="B283" s="104">
        <v>281</v>
      </c>
      <c r="C283" s="105" t="s">
        <v>124</v>
      </c>
      <c r="D283" s="106">
        <v>2565698</v>
      </c>
      <c r="E283" s="107" t="s">
        <v>585</v>
      </c>
    </row>
    <row r="284" spans="2:5" ht="16.5" thickTop="1" thickBot="1" x14ac:dyDescent="0.3">
      <c r="B284" s="104">
        <v>282</v>
      </c>
      <c r="C284" s="105" t="s">
        <v>546</v>
      </c>
      <c r="D284" s="106">
        <v>300000</v>
      </c>
      <c r="E284" s="107" t="s">
        <v>585</v>
      </c>
    </row>
    <row r="285" spans="2:5" ht="16.5" thickTop="1" thickBot="1" x14ac:dyDescent="0.3">
      <c r="B285" s="104">
        <v>283</v>
      </c>
      <c r="C285" s="105" t="s">
        <v>547</v>
      </c>
      <c r="D285" s="106">
        <v>17415.22</v>
      </c>
      <c r="E285" s="107" t="s">
        <v>585</v>
      </c>
    </row>
    <row r="286" spans="2:5" ht="16.5" thickTop="1" thickBot="1" x14ac:dyDescent="0.3">
      <c r="B286" s="104">
        <v>284</v>
      </c>
      <c r="C286" s="105" t="s">
        <v>133</v>
      </c>
      <c r="D286" s="106">
        <v>6821500</v>
      </c>
      <c r="E286" s="107" t="s">
        <v>585</v>
      </c>
    </row>
    <row r="287" spans="2:5" ht="16.5" thickTop="1" thickBot="1" x14ac:dyDescent="0.3">
      <c r="B287" s="104">
        <v>285</v>
      </c>
      <c r="C287" s="105" t="s">
        <v>548</v>
      </c>
      <c r="D287" s="106">
        <v>69100</v>
      </c>
      <c r="E287" s="107" t="s">
        <v>585</v>
      </c>
    </row>
    <row r="288" spans="2:5" ht="16.5" thickTop="1" thickBot="1" x14ac:dyDescent="0.3">
      <c r="B288" s="104">
        <v>286</v>
      </c>
      <c r="C288" s="105" t="s">
        <v>119</v>
      </c>
      <c r="D288" s="106">
        <v>17319017</v>
      </c>
      <c r="E288" s="107" t="s">
        <v>585</v>
      </c>
    </row>
    <row r="289" spans="2:5" ht="16.5" thickTop="1" thickBot="1" x14ac:dyDescent="0.3">
      <c r="B289" s="104">
        <v>287</v>
      </c>
      <c r="C289" s="105" t="s">
        <v>549</v>
      </c>
      <c r="D289" s="106">
        <v>6550</v>
      </c>
      <c r="E289" s="107" t="s">
        <v>585</v>
      </c>
    </row>
    <row r="290" spans="2:5" ht="16.5" thickTop="1" thickBot="1" x14ac:dyDescent="0.3">
      <c r="B290" s="104">
        <v>288</v>
      </c>
      <c r="C290" s="105" t="s">
        <v>550</v>
      </c>
      <c r="D290" s="106">
        <v>390400</v>
      </c>
      <c r="E290" s="107" t="s">
        <v>585</v>
      </c>
    </row>
    <row r="291" spans="2:5" ht="16.5" thickTop="1" thickBot="1" x14ac:dyDescent="0.3">
      <c r="B291" s="104">
        <v>289</v>
      </c>
      <c r="C291" s="105" t="s">
        <v>551</v>
      </c>
      <c r="D291" s="106">
        <v>4000</v>
      </c>
      <c r="E291" s="107" t="s">
        <v>585</v>
      </c>
    </row>
    <row r="292" spans="2:5" ht="16.5" thickTop="1" thickBot="1" x14ac:dyDescent="0.3">
      <c r="B292" s="104">
        <v>290</v>
      </c>
      <c r="C292" s="105" t="s">
        <v>158</v>
      </c>
      <c r="D292" s="106">
        <v>9184601.2400000002</v>
      </c>
      <c r="E292" s="107" t="s">
        <v>585</v>
      </c>
    </row>
    <row r="293" spans="2:5" ht="16.5" thickTop="1" thickBot="1" x14ac:dyDescent="0.3">
      <c r="B293" s="104">
        <v>291</v>
      </c>
      <c r="C293" s="105" t="s">
        <v>162</v>
      </c>
      <c r="D293" s="106">
        <v>720628.7</v>
      </c>
      <c r="E293" s="107" t="s">
        <v>585</v>
      </c>
    </row>
    <row r="294" spans="2:5" ht="16.5" thickTop="1" thickBot="1" x14ac:dyDescent="0.3">
      <c r="B294" s="104">
        <v>292</v>
      </c>
      <c r="C294" s="105" t="s">
        <v>112</v>
      </c>
      <c r="D294" s="106">
        <v>4920976</v>
      </c>
      <c r="E294" s="107" t="s">
        <v>585</v>
      </c>
    </row>
    <row r="295" spans="2:5" ht="16.5" thickTop="1" thickBot="1" x14ac:dyDescent="0.3">
      <c r="B295" s="104">
        <v>293</v>
      </c>
      <c r="C295" s="105" t="s">
        <v>552</v>
      </c>
      <c r="D295" s="106">
        <v>4946143.3600000003</v>
      </c>
      <c r="E295" s="107" t="s">
        <v>585</v>
      </c>
    </row>
    <row r="296" spans="2:5" ht="16.5" thickTop="1" thickBot="1" x14ac:dyDescent="0.3">
      <c r="B296" s="104">
        <v>294</v>
      </c>
      <c r="C296" s="105" t="s">
        <v>553</v>
      </c>
      <c r="D296" s="106">
        <v>357864</v>
      </c>
      <c r="E296" s="107" t="s">
        <v>585</v>
      </c>
    </row>
    <row r="297" spans="2:5" ht="16.5" thickTop="1" thickBot="1" x14ac:dyDescent="0.3">
      <c r="B297" s="104">
        <v>295</v>
      </c>
      <c r="C297" s="105" t="s">
        <v>554</v>
      </c>
      <c r="D297" s="106">
        <v>4758</v>
      </c>
      <c r="E297" s="107" t="s">
        <v>585</v>
      </c>
    </row>
    <row r="298" spans="2:5" ht="16.5" thickTop="1" thickBot="1" x14ac:dyDescent="0.3">
      <c r="B298" s="104">
        <v>296</v>
      </c>
      <c r="C298" s="105" t="s">
        <v>316</v>
      </c>
      <c r="D298" s="106">
        <v>2912144</v>
      </c>
      <c r="E298" s="107" t="s">
        <v>585</v>
      </c>
    </row>
    <row r="299" spans="2:5" ht="16.5" thickTop="1" thickBot="1" x14ac:dyDescent="0.3">
      <c r="B299" s="104">
        <v>297</v>
      </c>
      <c r="C299" s="105" t="s">
        <v>555</v>
      </c>
      <c r="D299" s="106">
        <v>179400</v>
      </c>
      <c r="E299" s="107" t="s">
        <v>585</v>
      </c>
    </row>
    <row r="300" spans="2:5" ht="16.5" thickTop="1" thickBot="1" x14ac:dyDescent="0.3">
      <c r="B300" s="104">
        <v>298</v>
      </c>
      <c r="C300" s="105" t="s">
        <v>556</v>
      </c>
      <c r="D300" s="106">
        <v>13100</v>
      </c>
      <c r="E300" s="107" t="s">
        <v>585</v>
      </c>
    </row>
    <row r="301" spans="2:5" ht="16.5" thickTop="1" thickBot="1" x14ac:dyDescent="0.3">
      <c r="B301" s="104">
        <v>299</v>
      </c>
      <c r="C301" s="105" t="s">
        <v>557</v>
      </c>
      <c r="D301" s="106">
        <v>2850</v>
      </c>
      <c r="E301" s="107" t="s">
        <v>585</v>
      </c>
    </row>
    <row r="302" spans="2:5" ht="16.5" thickTop="1" thickBot="1" x14ac:dyDescent="0.3">
      <c r="B302" s="104">
        <v>300</v>
      </c>
      <c r="C302" s="105" t="s">
        <v>558</v>
      </c>
      <c r="D302" s="106">
        <v>713421.45</v>
      </c>
      <c r="E302" s="107" t="s">
        <v>585</v>
      </c>
    </row>
    <row r="303" spans="2:5" ht="16.5" thickTop="1" thickBot="1" x14ac:dyDescent="0.3">
      <c r="B303" s="104">
        <v>301</v>
      </c>
      <c r="C303" s="105" t="s">
        <v>166</v>
      </c>
      <c r="D303" s="106">
        <v>4100</v>
      </c>
      <c r="E303" s="107" t="s">
        <v>585</v>
      </c>
    </row>
    <row r="304" spans="2:5" ht="16.5" thickTop="1" thickBot="1" x14ac:dyDescent="0.3">
      <c r="B304" s="104">
        <v>302</v>
      </c>
      <c r="C304" s="105" t="s">
        <v>559</v>
      </c>
      <c r="D304" s="106">
        <v>11500</v>
      </c>
      <c r="E304" s="107" t="s">
        <v>585</v>
      </c>
    </row>
    <row r="305" spans="2:5" ht="16.5" thickTop="1" thickBot="1" x14ac:dyDescent="0.3">
      <c r="B305" s="104">
        <v>303</v>
      </c>
      <c r="C305" s="105" t="s">
        <v>560</v>
      </c>
      <c r="D305" s="106">
        <v>1753716.3</v>
      </c>
      <c r="E305" s="107" t="s">
        <v>585</v>
      </c>
    </row>
    <row r="306" spans="2:5" ht="16.5" thickTop="1" thickBot="1" x14ac:dyDescent="0.3">
      <c r="B306" s="104">
        <v>304</v>
      </c>
      <c r="C306" s="105" t="s">
        <v>318</v>
      </c>
      <c r="D306" s="106">
        <v>34153373</v>
      </c>
      <c r="E306" s="107" t="s">
        <v>585</v>
      </c>
    </row>
    <row r="307" spans="2:5" ht="16.5" thickTop="1" thickBot="1" x14ac:dyDescent="0.3">
      <c r="B307" s="104">
        <v>305</v>
      </c>
      <c r="C307" s="105" t="s">
        <v>83</v>
      </c>
      <c r="D307" s="106">
        <v>3143806</v>
      </c>
      <c r="E307" s="107" t="s">
        <v>585</v>
      </c>
    </row>
    <row r="308" spans="2:5" ht="16.5" thickTop="1" thickBot="1" x14ac:dyDescent="0.3">
      <c r="B308" s="154" t="s">
        <v>10</v>
      </c>
      <c r="C308" s="155"/>
      <c r="D308" s="133">
        <f>SUM(D3:D307)</f>
        <v>667196479.4799999</v>
      </c>
      <c r="E308" s="103"/>
    </row>
    <row r="309" spans="2:5" ht="15.75" thickTop="1" x14ac:dyDescent="0.25"/>
  </sheetData>
  <mergeCells count="1">
    <mergeCell ref="B308:C308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F310"/>
  <sheetViews>
    <sheetView topLeftCell="B276" workbookViewId="0">
      <selection activeCell="E298" sqref="E298"/>
    </sheetView>
  </sheetViews>
  <sheetFormatPr defaultRowHeight="15" x14ac:dyDescent="0.25"/>
  <cols>
    <col min="3" max="3" width="5.5703125" bestFit="1" customWidth="1"/>
    <col min="4" max="4" width="61.140625" bestFit="1" customWidth="1"/>
    <col min="5" max="5" width="15.28515625" bestFit="1" customWidth="1"/>
    <col min="6" max="6" width="9.7109375" bestFit="1" customWidth="1"/>
    <col min="8" max="8" width="4" customWidth="1"/>
    <col min="9" max="9" width="42.85546875" bestFit="1" customWidth="1"/>
    <col min="10" max="10" width="15.28515625" bestFit="1" customWidth="1"/>
  </cols>
  <sheetData>
    <row r="3" spans="3:6" x14ac:dyDescent="0.25">
      <c r="C3" s="48" t="s">
        <v>562</v>
      </c>
      <c r="D3" s="48" t="s">
        <v>334</v>
      </c>
      <c r="E3" s="85" t="s">
        <v>561</v>
      </c>
      <c r="F3" s="93" t="s">
        <v>265</v>
      </c>
    </row>
    <row r="4" spans="3:6" x14ac:dyDescent="0.25">
      <c r="C4" s="19">
        <v>1</v>
      </c>
      <c r="D4" s="84" t="s">
        <v>356</v>
      </c>
      <c r="E4" s="86">
        <v>1936200</v>
      </c>
      <c r="F4" s="19" t="s">
        <v>585</v>
      </c>
    </row>
    <row r="5" spans="3:6" x14ac:dyDescent="0.25">
      <c r="C5" s="19">
        <v>2</v>
      </c>
      <c r="D5" s="84" t="s">
        <v>357</v>
      </c>
      <c r="E5" s="86">
        <v>2200</v>
      </c>
      <c r="F5" s="19" t="s">
        <v>585</v>
      </c>
    </row>
    <row r="6" spans="3:6" x14ac:dyDescent="0.25">
      <c r="C6" s="19">
        <v>3</v>
      </c>
      <c r="D6" s="84" t="s">
        <v>161</v>
      </c>
      <c r="E6" s="86">
        <v>222600</v>
      </c>
      <c r="F6" s="19" t="s">
        <v>585</v>
      </c>
    </row>
    <row r="7" spans="3:6" x14ac:dyDescent="0.25">
      <c r="C7" s="19">
        <v>4</v>
      </c>
      <c r="D7" s="84" t="s">
        <v>358</v>
      </c>
      <c r="E7" s="86">
        <v>205345.25</v>
      </c>
      <c r="F7" s="19" t="s">
        <v>585</v>
      </c>
    </row>
    <row r="8" spans="3:6" x14ac:dyDescent="0.25">
      <c r="C8" s="19">
        <v>5</v>
      </c>
      <c r="D8" s="84" t="s">
        <v>359</v>
      </c>
      <c r="E8" s="86">
        <v>21000</v>
      </c>
      <c r="F8" s="19" t="s">
        <v>585</v>
      </c>
    </row>
    <row r="9" spans="3:6" x14ac:dyDescent="0.25">
      <c r="C9" s="19">
        <v>6</v>
      </c>
      <c r="D9" s="84" t="s">
        <v>360</v>
      </c>
      <c r="E9" s="86">
        <v>344000</v>
      </c>
      <c r="F9" s="19" t="s">
        <v>585</v>
      </c>
    </row>
    <row r="10" spans="3:6" x14ac:dyDescent="0.25">
      <c r="C10" s="19">
        <v>7</v>
      </c>
      <c r="D10" s="84" t="s">
        <v>285</v>
      </c>
      <c r="E10" s="86">
        <v>6009501.96</v>
      </c>
      <c r="F10" s="19" t="s">
        <v>585</v>
      </c>
    </row>
    <row r="11" spans="3:6" x14ac:dyDescent="0.25">
      <c r="C11" s="19">
        <v>8</v>
      </c>
      <c r="D11" s="84" t="s">
        <v>361</v>
      </c>
      <c r="E11" s="86">
        <v>47492</v>
      </c>
      <c r="F11" s="19" t="s">
        <v>585</v>
      </c>
    </row>
    <row r="12" spans="3:6" x14ac:dyDescent="0.25">
      <c r="C12" s="19">
        <v>9</v>
      </c>
      <c r="D12" s="84" t="s">
        <v>173</v>
      </c>
      <c r="E12" s="86">
        <v>194133</v>
      </c>
      <c r="F12" s="19" t="s">
        <v>585</v>
      </c>
    </row>
    <row r="13" spans="3:6" x14ac:dyDescent="0.25">
      <c r="C13" s="19">
        <v>10</v>
      </c>
      <c r="D13" s="84" t="s">
        <v>174</v>
      </c>
      <c r="E13" s="86">
        <v>585450</v>
      </c>
      <c r="F13" s="19" t="s">
        <v>585</v>
      </c>
    </row>
    <row r="14" spans="3:6" x14ac:dyDescent="0.25">
      <c r="C14" s="19">
        <v>11</v>
      </c>
      <c r="D14" s="84" t="s">
        <v>362</v>
      </c>
      <c r="E14" s="86">
        <v>96000</v>
      </c>
      <c r="F14" s="19" t="s">
        <v>585</v>
      </c>
    </row>
    <row r="15" spans="3:6" x14ac:dyDescent="0.25">
      <c r="C15" s="19">
        <v>12</v>
      </c>
      <c r="D15" s="84" t="s">
        <v>363</v>
      </c>
      <c r="E15" s="86">
        <v>1652990.76</v>
      </c>
      <c r="F15" s="19" t="s">
        <v>585</v>
      </c>
    </row>
    <row r="16" spans="3:6" x14ac:dyDescent="0.25">
      <c r="C16" s="19">
        <v>13</v>
      </c>
      <c r="D16" s="84" t="s">
        <v>364</v>
      </c>
      <c r="E16" s="86">
        <v>21750</v>
      </c>
      <c r="F16" s="19" t="s">
        <v>585</v>
      </c>
    </row>
    <row r="17" spans="3:6" x14ac:dyDescent="0.25">
      <c r="C17" s="19">
        <v>14</v>
      </c>
      <c r="D17" s="84" t="s">
        <v>176</v>
      </c>
      <c r="E17" s="86">
        <v>244656.25</v>
      </c>
      <c r="F17" s="19" t="s">
        <v>585</v>
      </c>
    </row>
    <row r="18" spans="3:6" x14ac:dyDescent="0.25">
      <c r="C18" s="19">
        <v>15</v>
      </c>
      <c r="D18" s="84" t="s">
        <v>64</v>
      </c>
      <c r="E18" s="86">
        <v>14579993</v>
      </c>
      <c r="F18" s="19" t="s">
        <v>585</v>
      </c>
    </row>
    <row r="19" spans="3:6" x14ac:dyDescent="0.25">
      <c r="C19" s="19">
        <v>16</v>
      </c>
      <c r="D19" s="84" t="s">
        <v>177</v>
      </c>
      <c r="E19" s="86">
        <v>241843.75</v>
      </c>
      <c r="F19" s="19" t="s">
        <v>585</v>
      </c>
    </row>
    <row r="20" spans="3:6" x14ac:dyDescent="0.25">
      <c r="C20" s="19">
        <v>17</v>
      </c>
      <c r="D20" s="84" t="s">
        <v>365</v>
      </c>
      <c r="E20" s="86">
        <v>669219.88000000012</v>
      </c>
      <c r="F20" s="19" t="s">
        <v>585</v>
      </c>
    </row>
    <row r="21" spans="3:6" x14ac:dyDescent="0.25">
      <c r="C21" s="19">
        <v>18</v>
      </c>
      <c r="D21" s="84" t="s">
        <v>178</v>
      </c>
      <c r="E21" s="86">
        <v>273340</v>
      </c>
      <c r="F21" s="19" t="s">
        <v>585</v>
      </c>
    </row>
    <row r="22" spans="3:6" x14ac:dyDescent="0.25">
      <c r="C22" s="19">
        <v>19</v>
      </c>
      <c r="D22" s="84" t="s">
        <v>366</v>
      </c>
      <c r="E22" s="86">
        <v>1164.4100000000001</v>
      </c>
      <c r="F22" s="19" t="s">
        <v>585</v>
      </c>
    </row>
    <row r="23" spans="3:6" x14ac:dyDescent="0.25">
      <c r="C23" s="19">
        <v>20</v>
      </c>
      <c r="D23" s="84" t="s">
        <v>367</v>
      </c>
      <c r="E23" s="86">
        <v>782828</v>
      </c>
      <c r="F23" s="19" t="s">
        <v>585</v>
      </c>
    </row>
    <row r="24" spans="3:6" x14ac:dyDescent="0.25">
      <c r="C24" s="19">
        <v>21</v>
      </c>
      <c r="D24" s="84" t="s">
        <v>368</v>
      </c>
      <c r="E24" s="86">
        <v>8011575</v>
      </c>
      <c r="F24" s="19" t="s">
        <v>585</v>
      </c>
    </row>
    <row r="25" spans="3:6" x14ac:dyDescent="0.25">
      <c r="C25" s="19">
        <v>22</v>
      </c>
      <c r="D25" s="84" t="s">
        <v>369</v>
      </c>
      <c r="E25" s="86">
        <v>9595547</v>
      </c>
      <c r="F25" s="19" t="s">
        <v>585</v>
      </c>
    </row>
    <row r="26" spans="3:6" x14ac:dyDescent="0.25">
      <c r="C26" s="19">
        <v>23</v>
      </c>
      <c r="D26" s="84" t="s">
        <v>370</v>
      </c>
      <c r="E26" s="86">
        <v>774851.61</v>
      </c>
      <c r="F26" s="19" t="s">
        <v>585</v>
      </c>
    </row>
    <row r="27" spans="3:6" x14ac:dyDescent="0.25">
      <c r="C27" s="19">
        <v>24</v>
      </c>
      <c r="D27" s="84" t="s">
        <v>371</v>
      </c>
      <c r="E27" s="86">
        <v>53100</v>
      </c>
      <c r="F27" s="19" t="s">
        <v>585</v>
      </c>
    </row>
    <row r="28" spans="3:6" x14ac:dyDescent="0.25">
      <c r="C28" s="19">
        <v>25</v>
      </c>
      <c r="D28" s="84" t="s">
        <v>372</v>
      </c>
      <c r="E28" s="86">
        <v>95354</v>
      </c>
      <c r="F28" s="19" t="s">
        <v>585</v>
      </c>
    </row>
    <row r="29" spans="3:6" x14ac:dyDescent="0.25">
      <c r="C29" s="19">
        <v>26</v>
      </c>
      <c r="D29" s="84" t="s">
        <v>373</v>
      </c>
      <c r="E29" s="86">
        <v>6530</v>
      </c>
      <c r="F29" s="19" t="s">
        <v>585</v>
      </c>
    </row>
    <row r="30" spans="3:6" x14ac:dyDescent="0.25">
      <c r="C30" s="19">
        <v>27</v>
      </c>
      <c r="D30" s="84" t="s">
        <v>374</v>
      </c>
      <c r="E30" s="86">
        <v>100000</v>
      </c>
      <c r="F30" s="19" t="s">
        <v>585</v>
      </c>
    </row>
    <row r="31" spans="3:6" x14ac:dyDescent="0.25">
      <c r="C31" s="19">
        <v>28</v>
      </c>
      <c r="D31" s="84" t="s">
        <v>129</v>
      </c>
      <c r="E31" s="86">
        <v>3073612.67</v>
      </c>
      <c r="F31" s="19" t="s">
        <v>585</v>
      </c>
    </row>
    <row r="32" spans="3:6" x14ac:dyDescent="0.25">
      <c r="C32" s="19">
        <v>29</v>
      </c>
      <c r="D32" s="84" t="s">
        <v>70</v>
      </c>
      <c r="E32" s="86">
        <v>1568118</v>
      </c>
      <c r="F32" s="19" t="s">
        <v>585</v>
      </c>
    </row>
    <row r="33" spans="3:6" x14ac:dyDescent="0.25">
      <c r="C33" s="19">
        <v>30</v>
      </c>
      <c r="D33" s="84" t="s">
        <v>375</v>
      </c>
      <c r="E33" s="86">
        <v>48900</v>
      </c>
      <c r="F33" s="19" t="s">
        <v>585</v>
      </c>
    </row>
    <row r="34" spans="3:6" x14ac:dyDescent="0.25">
      <c r="C34" s="19">
        <v>31</v>
      </c>
      <c r="D34" s="84" t="s">
        <v>376</v>
      </c>
      <c r="E34" s="86">
        <v>100500</v>
      </c>
      <c r="F34" s="19" t="s">
        <v>585</v>
      </c>
    </row>
    <row r="35" spans="3:6" x14ac:dyDescent="0.25">
      <c r="C35" s="19">
        <v>32</v>
      </c>
      <c r="D35" s="84" t="s">
        <v>377</v>
      </c>
      <c r="E35" s="86">
        <v>113925</v>
      </c>
      <c r="F35" s="19" t="s">
        <v>585</v>
      </c>
    </row>
    <row r="36" spans="3:6" x14ac:dyDescent="0.25">
      <c r="C36" s="19">
        <v>33</v>
      </c>
      <c r="D36" s="84" t="s">
        <v>92</v>
      </c>
      <c r="E36" s="86">
        <v>489965</v>
      </c>
      <c r="F36" s="19" t="s">
        <v>585</v>
      </c>
    </row>
    <row r="37" spans="3:6" x14ac:dyDescent="0.25">
      <c r="C37" s="19">
        <v>34</v>
      </c>
      <c r="D37" s="84" t="s">
        <v>378</v>
      </c>
      <c r="E37" s="86">
        <v>77931</v>
      </c>
      <c r="F37" s="19" t="s">
        <v>585</v>
      </c>
    </row>
    <row r="38" spans="3:6" x14ac:dyDescent="0.25">
      <c r="C38" s="19">
        <v>35</v>
      </c>
      <c r="D38" s="84" t="s">
        <v>379</v>
      </c>
      <c r="E38" s="86">
        <v>393620</v>
      </c>
      <c r="F38" s="19" t="s">
        <v>585</v>
      </c>
    </row>
    <row r="39" spans="3:6" x14ac:dyDescent="0.25">
      <c r="C39" s="19">
        <v>36</v>
      </c>
      <c r="D39" s="84" t="s">
        <v>380</v>
      </c>
      <c r="E39" s="86">
        <v>37250</v>
      </c>
      <c r="F39" s="19" t="s">
        <v>585</v>
      </c>
    </row>
    <row r="40" spans="3:6" x14ac:dyDescent="0.25">
      <c r="C40" s="19">
        <v>37</v>
      </c>
      <c r="D40" s="84" t="s">
        <v>381</v>
      </c>
      <c r="E40" s="86">
        <v>6570</v>
      </c>
      <c r="F40" s="19" t="s">
        <v>585</v>
      </c>
    </row>
    <row r="41" spans="3:6" x14ac:dyDescent="0.25">
      <c r="C41" s="19">
        <v>38</v>
      </c>
      <c r="D41" s="84" t="s">
        <v>382</v>
      </c>
      <c r="E41" s="86">
        <v>1220103</v>
      </c>
      <c r="F41" s="19" t="s">
        <v>585</v>
      </c>
    </row>
    <row r="42" spans="3:6" x14ac:dyDescent="0.25">
      <c r="C42" s="19">
        <v>39</v>
      </c>
      <c r="D42" s="84" t="s">
        <v>383</v>
      </c>
      <c r="E42" s="86">
        <v>1793.24</v>
      </c>
      <c r="F42" s="19" t="s">
        <v>585</v>
      </c>
    </row>
    <row r="43" spans="3:6" x14ac:dyDescent="0.25">
      <c r="C43" s="19">
        <v>40</v>
      </c>
      <c r="D43" s="84" t="s">
        <v>182</v>
      </c>
      <c r="E43" s="86">
        <v>17000</v>
      </c>
      <c r="F43" s="19" t="s">
        <v>585</v>
      </c>
    </row>
    <row r="44" spans="3:6" x14ac:dyDescent="0.25">
      <c r="C44" s="19">
        <v>41</v>
      </c>
      <c r="D44" s="84" t="s">
        <v>384</v>
      </c>
      <c r="E44" s="86">
        <v>21050</v>
      </c>
      <c r="F44" s="19" t="s">
        <v>585</v>
      </c>
    </row>
    <row r="45" spans="3:6" x14ac:dyDescent="0.25">
      <c r="C45" s="19">
        <v>42</v>
      </c>
      <c r="D45" s="84" t="s">
        <v>385</v>
      </c>
      <c r="E45" s="86">
        <v>6010</v>
      </c>
      <c r="F45" s="19" t="s">
        <v>585</v>
      </c>
    </row>
    <row r="46" spans="3:6" x14ac:dyDescent="0.25">
      <c r="C46" s="19">
        <v>43</v>
      </c>
      <c r="D46" s="84" t="s">
        <v>386</v>
      </c>
      <c r="E46" s="86">
        <v>4008.47</v>
      </c>
      <c r="F46" s="19" t="s">
        <v>585</v>
      </c>
    </row>
    <row r="47" spans="3:6" x14ac:dyDescent="0.25">
      <c r="C47" s="19">
        <v>44</v>
      </c>
      <c r="D47" s="84" t="s">
        <v>387</v>
      </c>
      <c r="E47" s="86">
        <v>906000</v>
      </c>
      <c r="F47" s="19" t="s">
        <v>585</v>
      </c>
    </row>
    <row r="48" spans="3:6" x14ac:dyDescent="0.25">
      <c r="C48" s="19">
        <v>45</v>
      </c>
      <c r="D48" s="84" t="s">
        <v>388</v>
      </c>
      <c r="E48" s="86">
        <v>8630</v>
      </c>
      <c r="F48" s="19" t="s">
        <v>585</v>
      </c>
    </row>
    <row r="49" spans="3:6" x14ac:dyDescent="0.25">
      <c r="C49" s="19">
        <v>46</v>
      </c>
      <c r="D49" s="84" t="s">
        <v>252</v>
      </c>
      <c r="E49" s="86">
        <v>896.62</v>
      </c>
      <c r="F49" s="19" t="s">
        <v>585</v>
      </c>
    </row>
    <row r="50" spans="3:6" x14ac:dyDescent="0.25">
      <c r="C50" s="19">
        <v>47</v>
      </c>
      <c r="D50" s="84" t="s">
        <v>389</v>
      </c>
      <c r="E50" s="86">
        <v>1184.74</v>
      </c>
      <c r="F50" s="19" t="s">
        <v>585</v>
      </c>
    </row>
    <row r="51" spans="3:6" x14ac:dyDescent="0.25">
      <c r="C51" s="19">
        <v>48</v>
      </c>
      <c r="D51" s="84" t="s">
        <v>390</v>
      </c>
      <c r="E51" s="86">
        <v>864483</v>
      </c>
      <c r="F51" s="19" t="s">
        <v>585</v>
      </c>
    </row>
    <row r="52" spans="3:6" x14ac:dyDescent="0.25">
      <c r="C52" s="19">
        <v>49</v>
      </c>
      <c r="D52" s="84" t="s">
        <v>391</v>
      </c>
      <c r="E52" s="86">
        <v>438.98</v>
      </c>
      <c r="F52" s="19" t="s">
        <v>585</v>
      </c>
    </row>
    <row r="53" spans="3:6" x14ac:dyDescent="0.25">
      <c r="C53" s="19">
        <v>50</v>
      </c>
      <c r="D53" s="84" t="s">
        <v>287</v>
      </c>
      <c r="E53" s="86">
        <v>173079</v>
      </c>
      <c r="F53" s="19" t="s">
        <v>585</v>
      </c>
    </row>
    <row r="54" spans="3:6" x14ac:dyDescent="0.25">
      <c r="C54" s="19">
        <v>51</v>
      </c>
      <c r="D54" s="84" t="s">
        <v>392</v>
      </c>
      <c r="E54" s="86">
        <v>27337.5</v>
      </c>
      <c r="F54" s="19" t="s">
        <v>585</v>
      </c>
    </row>
    <row r="55" spans="3:6" x14ac:dyDescent="0.25">
      <c r="C55" s="19">
        <v>52</v>
      </c>
      <c r="D55" s="84" t="s">
        <v>393</v>
      </c>
      <c r="E55" s="86">
        <v>99268.86</v>
      </c>
      <c r="F55" s="19" t="s">
        <v>585</v>
      </c>
    </row>
    <row r="56" spans="3:6" x14ac:dyDescent="0.25">
      <c r="C56" s="19">
        <v>53</v>
      </c>
      <c r="D56" s="84" t="s">
        <v>394</v>
      </c>
      <c r="E56" s="86">
        <v>390536</v>
      </c>
      <c r="F56" s="19" t="s">
        <v>585</v>
      </c>
    </row>
    <row r="57" spans="3:6" x14ac:dyDescent="0.25">
      <c r="C57" s="19">
        <v>54</v>
      </c>
      <c r="D57" s="84" t="s">
        <v>108</v>
      </c>
      <c r="E57" s="86">
        <v>20354001</v>
      </c>
      <c r="F57" s="19" t="s">
        <v>585</v>
      </c>
    </row>
    <row r="58" spans="3:6" x14ac:dyDescent="0.25">
      <c r="C58" s="19">
        <v>55</v>
      </c>
      <c r="D58" s="84" t="s">
        <v>395</v>
      </c>
      <c r="E58" s="86">
        <v>726500</v>
      </c>
      <c r="F58" s="19" t="s">
        <v>585</v>
      </c>
    </row>
    <row r="59" spans="3:6" x14ac:dyDescent="0.25">
      <c r="C59" s="19">
        <v>56</v>
      </c>
      <c r="D59" s="84" t="s">
        <v>396</v>
      </c>
      <c r="E59" s="86">
        <v>1632470</v>
      </c>
      <c r="F59" s="19" t="s">
        <v>585</v>
      </c>
    </row>
    <row r="60" spans="3:6" x14ac:dyDescent="0.25">
      <c r="C60" s="19">
        <v>57</v>
      </c>
      <c r="D60" s="84" t="s">
        <v>397</v>
      </c>
      <c r="E60" s="86">
        <v>32500</v>
      </c>
      <c r="F60" s="19" t="s">
        <v>585</v>
      </c>
    </row>
    <row r="61" spans="3:6" x14ac:dyDescent="0.25">
      <c r="C61" s="19">
        <v>58</v>
      </c>
      <c r="D61" s="84" t="s">
        <v>398</v>
      </c>
      <c r="E61" s="86">
        <v>625389</v>
      </c>
      <c r="F61" s="19" t="s">
        <v>585</v>
      </c>
    </row>
    <row r="62" spans="3:6" x14ac:dyDescent="0.25">
      <c r="C62" s="19">
        <v>59</v>
      </c>
      <c r="D62" s="84" t="s">
        <v>399</v>
      </c>
      <c r="E62" s="86">
        <v>18034</v>
      </c>
      <c r="F62" s="19" t="s">
        <v>585</v>
      </c>
    </row>
    <row r="63" spans="3:6" x14ac:dyDescent="0.25">
      <c r="C63" s="19">
        <v>60</v>
      </c>
      <c r="D63" s="84" t="s">
        <v>184</v>
      </c>
      <c r="E63" s="86">
        <v>84000</v>
      </c>
      <c r="F63" s="19" t="s">
        <v>585</v>
      </c>
    </row>
    <row r="64" spans="3:6" x14ac:dyDescent="0.25">
      <c r="C64" s="19">
        <v>61</v>
      </c>
      <c r="D64" s="84" t="s">
        <v>400</v>
      </c>
      <c r="E64" s="86">
        <v>35200</v>
      </c>
      <c r="F64" s="19" t="s">
        <v>585</v>
      </c>
    </row>
    <row r="65" spans="3:6" x14ac:dyDescent="0.25">
      <c r="C65" s="19">
        <v>62</v>
      </c>
      <c r="D65" s="84" t="s">
        <v>186</v>
      </c>
      <c r="E65" s="86">
        <v>17500</v>
      </c>
      <c r="F65" s="19" t="s">
        <v>585</v>
      </c>
    </row>
    <row r="66" spans="3:6" x14ac:dyDescent="0.25">
      <c r="C66" s="19">
        <v>63</v>
      </c>
      <c r="D66" s="84" t="s">
        <v>401</v>
      </c>
      <c r="E66" s="86">
        <v>9000</v>
      </c>
      <c r="F66" s="19" t="s">
        <v>585</v>
      </c>
    </row>
    <row r="67" spans="3:6" x14ac:dyDescent="0.25">
      <c r="C67" s="19">
        <v>64</v>
      </c>
      <c r="D67" s="84" t="s">
        <v>402</v>
      </c>
      <c r="E67" s="86">
        <v>7050</v>
      </c>
      <c r="F67" s="19" t="s">
        <v>585</v>
      </c>
    </row>
    <row r="68" spans="3:6" x14ac:dyDescent="0.25">
      <c r="C68" s="19">
        <v>65</v>
      </c>
      <c r="D68" s="84" t="s">
        <v>187</v>
      </c>
      <c r="E68" s="86">
        <v>177020.51</v>
      </c>
      <c r="F68" s="19" t="s">
        <v>585</v>
      </c>
    </row>
    <row r="69" spans="3:6" x14ac:dyDescent="0.25">
      <c r="C69" s="19">
        <v>66</v>
      </c>
      <c r="D69" s="84" t="s">
        <v>188</v>
      </c>
      <c r="E69" s="86">
        <v>344248</v>
      </c>
      <c r="F69" s="19" t="s">
        <v>585</v>
      </c>
    </row>
    <row r="70" spans="3:6" x14ac:dyDescent="0.25">
      <c r="C70" s="19">
        <v>67</v>
      </c>
      <c r="D70" s="84" t="s">
        <v>122</v>
      </c>
      <c r="E70" s="86">
        <v>5786886.29</v>
      </c>
      <c r="F70" s="19" t="s">
        <v>585</v>
      </c>
    </row>
    <row r="71" spans="3:6" x14ac:dyDescent="0.25">
      <c r="C71" s="19">
        <v>68</v>
      </c>
      <c r="D71" s="84" t="s">
        <v>189</v>
      </c>
      <c r="E71" s="86">
        <v>90000</v>
      </c>
      <c r="F71" s="19" t="s">
        <v>585</v>
      </c>
    </row>
    <row r="72" spans="3:6" x14ac:dyDescent="0.25">
      <c r="C72" s="19">
        <v>69</v>
      </c>
      <c r="D72" s="84" t="s">
        <v>403</v>
      </c>
      <c r="E72" s="86">
        <v>6020</v>
      </c>
      <c r="F72" s="19" t="s">
        <v>585</v>
      </c>
    </row>
    <row r="73" spans="3:6" x14ac:dyDescent="0.25">
      <c r="C73" s="19">
        <v>70</v>
      </c>
      <c r="D73" s="84" t="s">
        <v>404</v>
      </c>
      <c r="E73" s="86">
        <v>150000</v>
      </c>
      <c r="F73" s="19" t="s">
        <v>585</v>
      </c>
    </row>
    <row r="74" spans="3:6" x14ac:dyDescent="0.25">
      <c r="C74" s="19">
        <v>71</v>
      </c>
      <c r="D74" s="84" t="s">
        <v>405</v>
      </c>
      <c r="E74" s="86">
        <v>110000</v>
      </c>
      <c r="F74" s="19" t="s">
        <v>585</v>
      </c>
    </row>
    <row r="75" spans="3:6" x14ac:dyDescent="0.25">
      <c r="C75" s="19">
        <v>72</v>
      </c>
      <c r="D75" s="84" t="s">
        <v>406</v>
      </c>
      <c r="E75" s="86">
        <v>32343.29</v>
      </c>
      <c r="F75" s="19" t="s">
        <v>585</v>
      </c>
    </row>
    <row r="76" spans="3:6" x14ac:dyDescent="0.25">
      <c r="C76" s="19">
        <v>73</v>
      </c>
      <c r="D76" s="84" t="s">
        <v>190</v>
      </c>
      <c r="E76" s="86">
        <v>340000</v>
      </c>
      <c r="F76" s="19" t="s">
        <v>585</v>
      </c>
    </row>
    <row r="77" spans="3:6" x14ac:dyDescent="0.25">
      <c r="C77" s="19">
        <v>74</v>
      </c>
      <c r="D77" s="84" t="s">
        <v>137</v>
      </c>
      <c r="E77" s="86">
        <v>10646867</v>
      </c>
      <c r="F77" s="19" t="s">
        <v>585</v>
      </c>
    </row>
    <row r="78" spans="3:6" x14ac:dyDescent="0.25">
      <c r="C78" s="19">
        <v>75</v>
      </c>
      <c r="D78" s="84" t="s">
        <v>407</v>
      </c>
      <c r="E78" s="86">
        <v>5325583.7800003299</v>
      </c>
      <c r="F78" s="19" t="s">
        <v>585</v>
      </c>
    </row>
    <row r="79" spans="3:6" x14ac:dyDescent="0.25">
      <c r="C79" s="19">
        <v>76</v>
      </c>
      <c r="D79" s="84" t="s">
        <v>408</v>
      </c>
      <c r="E79" s="86">
        <v>88349</v>
      </c>
      <c r="F79" s="19" t="s">
        <v>585</v>
      </c>
    </row>
    <row r="80" spans="3:6" x14ac:dyDescent="0.25">
      <c r="C80" s="19">
        <v>77</v>
      </c>
      <c r="D80" s="84" t="s">
        <v>409</v>
      </c>
      <c r="E80" s="86">
        <v>14850</v>
      </c>
      <c r="F80" s="19" t="s">
        <v>585</v>
      </c>
    </row>
    <row r="81" spans="3:6" x14ac:dyDescent="0.25">
      <c r="C81" s="19">
        <v>78</v>
      </c>
      <c r="D81" s="84" t="s">
        <v>191</v>
      </c>
      <c r="E81" s="86">
        <v>13522</v>
      </c>
      <c r="F81" s="19" t="s">
        <v>585</v>
      </c>
    </row>
    <row r="82" spans="3:6" x14ac:dyDescent="0.25">
      <c r="C82" s="19">
        <v>79</v>
      </c>
      <c r="D82" s="84" t="s">
        <v>410</v>
      </c>
      <c r="E82" s="86">
        <v>7527218</v>
      </c>
      <c r="F82" s="19" t="s">
        <v>585</v>
      </c>
    </row>
    <row r="83" spans="3:6" x14ac:dyDescent="0.25">
      <c r="C83" s="19">
        <v>80</v>
      </c>
      <c r="D83" s="84" t="s">
        <v>411</v>
      </c>
      <c r="E83" s="86">
        <v>4680</v>
      </c>
      <c r="F83" s="19" t="s">
        <v>585</v>
      </c>
    </row>
    <row r="84" spans="3:6" x14ac:dyDescent="0.25">
      <c r="C84" s="19">
        <v>81</v>
      </c>
      <c r="D84" s="84" t="s">
        <v>412</v>
      </c>
      <c r="E84" s="86">
        <v>34736</v>
      </c>
      <c r="F84" s="19" t="s">
        <v>585</v>
      </c>
    </row>
    <row r="85" spans="3:6" x14ac:dyDescent="0.25">
      <c r="C85" s="19">
        <v>82</v>
      </c>
      <c r="D85" s="84" t="s">
        <v>413</v>
      </c>
      <c r="E85" s="86">
        <v>11000</v>
      </c>
      <c r="F85" s="19" t="s">
        <v>585</v>
      </c>
    </row>
    <row r="86" spans="3:6" x14ac:dyDescent="0.25">
      <c r="C86" s="19">
        <v>83</v>
      </c>
      <c r="D86" s="84" t="s">
        <v>194</v>
      </c>
      <c r="E86" s="86">
        <v>47562</v>
      </c>
      <c r="F86" s="19" t="s">
        <v>585</v>
      </c>
    </row>
    <row r="87" spans="3:6" x14ac:dyDescent="0.25">
      <c r="C87" s="19">
        <v>84</v>
      </c>
      <c r="D87" s="84" t="s">
        <v>127</v>
      </c>
      <c r="E87" s="86">
        <v>4508243</v>
      </c>
      <c r="F87" s="19" t="s">
        <v>585</v>
      </c>
    </row>
    <row r="88" spans="3:6" x14ac:dyDescent="0.25">
      <c r="C88" s="19">
        <v>85</v>
      </c>
      <c r="D88" s="84" t="s">
        <v>414</v>
      </c>
      <c r="E88" s="86">
        <v>2174578</v>
      </c>
      <c r="F88" s="19" t="s">
        <v>585</v>
      </c>
    </row>
    <row r="89" spans="3:6" x14ac:dyDescent="0.25">
      <c r="C89" s="19">
        <v>86</v>
      </c>
      <c r="D89" s="84" t="s">
        <v>415</v>
      </c>
      <c r="E89" s="86">
        <v>2152235</v>
      </c>
      <c r="F89" s="19" t="s">
        <v>585</v>
      </c>
    </row>
    <row r="90" spans="3:6" x14ac:dyDescent="0.25">
      <c r="C90" s="19">
        <v>87</v>
      </c>
      <c r="D90" s="84" t="s">
        <v>195</v>
      </c>
      <c r="E90" s="86">
        <v>313500</v>
      </c>
      <c r="F90" s="19" t="s">
        <v>585</v>
      </c>
    </row>
    <row r="91" spans="3:6" x14ac:dyDescent="0.25">
      <c r="C91" s="19">
        <v>88</v>
      </c>
      <c r="D91" s="84" t="s">
        <v>196</v>
      </c>
      <c r="E91" s="86">
        <v>63708</v>
      </c>
      <c r="F91" s="19" t="s">
        <v>585</v>
      </c>
    </row>
    <row r="92" spans="3:6" x14ac:dyDescent="0.25">
      <c r="C92" s="19">
        <v>89</v>
      </c>
      <c r="D92" s="84" t="s">
        <v>416</v>
      </c>
      <c r="E92" s="86">
        <v>7200</v>
      </c>
      <c r="F92" s="19" t="s">
        <v>585</v>
      </c>
    </row>
    <row r="93" spans="3:6" x14ac:dyDescent="0.25">
      <c r="C93" s="19">
        <v>90</v>
      </c>
      <c r="D93" s="84" t="s">
        <v>417</v>
      </c>
      <c r="E93" s="86">
        <v>6550</v>
      </c>
      <c r="F93" s="19" t="s">
        <v>585</v>
      </c>
    </row>
    <row r="94" spans="3:6" x14ac:dyDescent="0.25">
      <c r="C94" s="19">
        <v>91</v>
      </c>
      <c r="D94" s="84" t="s">
        <v>74</v>
      </c>
      <c r="E94" s="86">
        <v>558794.25</v>
      </c>
      <c r="F94" s="19" t="s">
        <v>585</v>
      </c>
    </row>
    <row r="95" spans="3:6" x14ac:dyDescent="0.25">
      <c r="C95" s="19">
        <v>92</v>
      </c>
      <c r="D95" s="84" t="s">
        <v>418</v>
      </c>
      <c r="E95" s="86">
        <v>32874</v>
      </c>
      <c r="F95" s="19" t="s">
        <v>585</v>
      </c>
    </row>
    <row r="96" spans="3:6" x14ac:dyDescent="0.25">
      <c r="C96" s="19">
        <v>93</v>
      </c>
      <c r="D96" s="84" t="s">
        <v>419</v>
      </c>
      <c r="E96" s="86">
        <v>444000</v>
      </c>
      <c r="F96" s="19" t="s">
        <v>585</v>
      </c>
    </row>
    <row r="97" spans="3:6" x14ac:dyDescent="0.25">
      <c r="C97" s="19">
        <v>94</v>
      </c>
      <c r="D97" s="84" t="s">
        <v>420</v>
      </c>
      <c r="E97" s="86">
        <v>-1035238</v>
      </c>
      <c r="F97" s="19" t="s">
        <v>585</v>
      </c>
    </row>
    <row r="98" spans="3:6" x14ac:dyDescent="0.25">
      <c r="C98" s="19">
        <v>95</v>
      </c>
      <c r="D98" s="84" t="s">
        <v>421</v>
      </c>
      <c r="E98" s="86">
        <v>-11983208</v>
      </c>
      <c r="F98" s="19" t="s">
        <v>585</v>
      </c>
    </row>
    <row r="99" spans="3:6" x14ac:dyDescent="0.25">
      <c r="C99" s="19">
        <v>96</v>
      </c>
      <c r="D99" s="84" t="s">
        <v>197</v>
      </c>
      <c r="E99" s="86">
        <v>848953</v>
      </c>
      <c r="F99" s="19" t="s">
        <v>585</v>
      </c>
    </row>
    <row r="100" spans="3:6" x14ac:dyDescent="0.25">
      <c r="C100" s="19">
        <v>97</v>
      </c>
      <c r="D100" s="84" t="s">
        <v>422</v>
      </c>
      <c r="E100" s="86">
        <v>6235</v>
      </c>
      <c r="F100" s="19" t="s">
        <v>585</v>
      </c>
    </row>
    <row r="101" spans="3:6" x14ac:dyDescent="0.25">
      <c r="C101" s="19">
        <v>98</v>
      </c>
      <c r="D101" s="84" t="s">
        <v>423</v>
      </c>
      <c r="E101" s="86">
        <v>44770</v>
      </c>
      <c r="F101" s="19" t="s">
        <v>585</v>
      </c>
    </row>
    <row r="102" spans="3:6" x14ac:dyDescent="0.25">
      <c r="C102" s="19">
        <v>99</v>
      </c>
      <c r="D102" s="84" t="s">
        <v>199</v>
      </c>
      <c r="E102" s="86">
        <v>92680</v>
      </c>
      <c r="F102" s="19" t="s">
        <v>585</v>
      </c>
    </row>
    <row r="103" spans="3:6" x14ac:dyDescent="0.25">
      <c r="C103" s="19">
        <v>100</v>
      </c>
      <c r="D103" s="84" t="s">
        <v>424</v>
      </c>
      <c r="E103" s="86">
        <v>2000</v>
      </c>
      <c r="F103" s="19" t="s">
        <v>585</v>
      </c>
    </row>
    <row r="104" spans="3:6" x14ac:dyDescent="0.25">
      <c r="C104" s="19">
        <v>101</v>
      </c>
      <c r="D104" s="84" t="s">
        <v>201</v>
      </c>
      <c r="E104" s="86">
        <v>87300</v>
      </c>
      <c r="F104" s="19" t="s">
        <v>585</v>
      </c>
    </row>
    <row r="105" spans="3:6" x14ac:dyDescent="0.25">
      <c r="C105" s="19">
        <v>102</v>
      </c>
      <c r="D105" s="84" t="s">
        <v>425</v>
      </c>
      <c r="E105" s="86">
        <v>36000</v>
      </c>
      <c r="F105" s="19" t="s">
        <v>585</v>
      </c>
    </row>
    <row r="106" spans="3:6" x14ac:dyDescent="0.25">
      <c r="C106" s="19">
        <v>103</v>
      </c>
      <c r="D106" s="84" t="s">
        <v>426</v>
      </c>
      <c r="E106" s="86">
        <v>19100</v>
      </c>
      <c r="F106" s="19" t="s">
        <v>585</v>
      </c>
    </row>
    <row r="107" spans="3:6" x14ac:dyDescent="0.25">
      <c r="C107" s="19">
        <v>104</v>
      </c>
      <c r="D107" s="84" t="s">
        <v>427</v>
      </c>
      <c r="E107" s="86">
        <v>1850</v>
      </c>
      <c r="F107" s="19" t="s">
        <v>585</v>
      </c>
    </row>
    <row r="108" spans="3:6" x14ac:dyDescent="0.25">
      <c r="C108" s="19">
        <v>105</v>
      </c>
      <c r="D108" s="84" t="s">
        <v>428</v>
      </c>
      <c r="E108" s="86">
        <v>368270</v>
      </c>
      <c r="F108" s="19" t="s">
        <v>585</v>
      </c>
    </row>
    <row r="109" spans="3:6" x14ac:dyDescent="0.25">
      <c r="C109" s="19">
        <v>106</v>
      </c>
      <c r="D109" s="84" t="s">
        <v>75</v>
      </c>
      <c r="E109" s="86">
        <v>1190679</v>
      </c>
      <c r="F109" s="19" t="s">
        <v>585</v>
      </c>
    </row>
    <row r="110" spans="3:6" x14ac:dyDescent="0.25">
      <c r="C110" s="19">
        <v>107</v>
      </c>
      <c r="D110" s="84" t="s">
        <v>291</v>
      </c>
      <c r="E110" s="86">
        <v>7182022.4000000013</v>
      </c>
      <c r="F110" s="19" t="s">
        <v>585</v>
      </c>
    </row>
    <row r="111" spans="3:6" x14ac:dyDescent="0.25">
      <c r="C111" s="19">
        <v>108</v>
      </c>
      <c r="D111" s="84" t="s">
        <v>429</v>
      </c>
      <c r="E111" s="86">
        <v>105050</v>
      </c>
      <c r="F111" s="19" t="s">
        <v>585</v>
      </c>
    </row>
    <row r="112" spans="3:6" x14ac:dyDescent="0.25">
      <c r="C112" s="19">
        <v>109</v>
      </c>
      <c r="D112" s="84" t="s">
        <v>430</v>
      </c>
      <c r="E112" s="86">
        <v>14000</v>
      </c>
      <c r="F112" s="19" t="s">
        <v>585</v>
      </c>
    </row>
    <row r="113" spans="3:6" x14ac:dyDescent="0.25">
      <c r="C113" s="19">
        <v>110</v>
      </c>
      <c r="D113" s="84" t="s">
        <v>431</v>
      </c>
      <c r="E113" s="86">
        <v>44550</v>
      </c>
      <c r="F113" s="19" t="s">
        <v>585</v>
      </c>
    </row>
    <row r="114" spans="3:6" x14ac:dyDescent="0.25">
      <c r="C114" s="19">
        <v>111</v>
      </c>
      <c r="D114" s="84" t="s">
        <v>432</v>
      </c>
      <c r="E114" s="86">
        <v>6000</v>
      </c>
      <c r="F114" s="19" t="s">
        <v>585</v>
      </c>
    </row>
    <row r="115" spans="3:6" x14ac:dyDescent="0.25">
      <c r="C115" s="19">
        <v>112</v>
      </c>
      <c r="D115" s="84" t="s">
        <v>293</v>
      </c>
      <c r="E115" s="86">
        <v>234500</v>
      </c>
      <c r="F115" s="19" t="s">
        <v>585</v>
      </c>
    </row>
    <row r="116" spans="3:6" x14ac:dyDescent="0.25">
      <c r="C116" s="19">
        <v>113</v>
      </c>
      <c r="D116" s="84" t="s">
        <v>433</v>
      </c>
      <c r="E116" s="86">
        <v>299250</v>
      </c>
      <c r="F116" s="19" t="s">
        <v>585</v>
      </c>
    </row>
    <row r="117" spans="3:6" x14ac:dyDescent="0.25">
      <c r="C117" s="19">
        <v>114</v>
      </c>
      <c r="D117" s="84" t="s">
        <v>204</v>
      </c>
      <c r="E117" s="86">
        <v>10400</v>
      </c>
      <c r="F117" s="19" t="s">
        <v>585</v>
      </c>
    </row>
    <row r="118" spans="3:6" x14ac:dyDescent="0.25">
      <c r="C118" s="19">
        <v>115</v>
      </c>
      <c r="D118" s="84" t="s">
        <v>68</v>
      </c>
      <c r="E118" s="86">
        <v>7500000</v>
      </c>
      <c r="F118" s="19" t="s">
        <v>585</v>
      </c>
    </row>
    <row r="119" spans="3:6" x14ac:dyDescent="0.25">
      <c r="C119" s="19">
        <v>116</v>
      </c>
      <c r="D119" s="84" t="s">
        <v>434</v>
      </c>
      <c r="E119" s="86">
        <v>2907263.2500000005</v>
      </c>
      <c r="F119" s="19" t="s">
        <v>585</v>
      </c>
    </row>
    <row r="120" spans="3:6" x14ac:dyDescent="0.25">
      <c r="C120" s="19">
        <v>117</v>
      </c>
      <c r="D120" s="84" t="s">
        <v>435</v>
      </c>
      <c r="E120" s="86">
        <v>2877243.62</v>
      </c>
      <c r="F120" s="19" t="s">
        <v>585</v>
      </c>
    </row>
    <row r="121" spans="3:6" x14ac:dyDescent="0.25">
      <c r="C121" s="19">
        <v>118</v>
      </c>
      <c r="D121" s="84" t="s">
        <v>436</v>
      </c>
      <c r="E121" s="86">
        <v>84042</v>
      </c>
      <c r="F121" s="19" t="s">
        <v>585</v>
      </c>
    </row>
    <row r="122" spans="3:6" x14ac:dyDescent="0.25">
      <c r="C122" s="19">
        <v>119</v>
      </c>
      <c r="D122" s="84" t="s">
        <v>437</v>
      </c>
      <c r="E122" s="86">
        <v>241000</v>
      </c>
      <c r="F122" s="19" t="s">
        <v>585</v>
      </c>
    </row>
    <row r="123" spans="3:6" x14ac:dyDescent="0.25">
      <c r="C123" s="19">
        <v>120</v>
      </c>
      <c r="D123" s="84" t="s">
        <v>438</v>
      </c>
      <c r="E123" s="86">
        <v>2809843.75</v>
      </c>
      <c r="F123" s="19" t="s">
        <v>585</v>
      </c>
    </row>
    <row r="124" spans="3:6" x14ac:dyDescent="0.25">
      <c r="C124" s="19">
        <v>121</v>
      </c>
      <c r="D124" s="84" t="s">
        <v>439</v>
      </c>
      <c r="E124" s="86">
        <v>22827</v>
      </c>
      <c r="F124" s="19" t="s">
        <v>585</v>
      </c>
    </row>
    <row r="125" spans="3:6" x14ac:dyDescent="0.25">
      <c r="C125" s="19">
        <v>122</v>
      </c>
      <c r="D125" s="84" t="s">
        <v>440</v>
      </c>
      <c r="E125" s="86">
        <v>678600</v>
      </c>
      <c r="F125" s="19" t="s">
        <v>585</v>
      </c>
    </row>
    <row r="126" spans="3:6" x14ac:dyDescent="0.25">
      <c r="C126" s="19">
        <v>123</v>
      </c>
      <c r="D126" s="84" t="s">
        <v>150</v>
      </c>
      <c r="E126" s="86">
        <v>7365805.6700000009</v>
      </c>
      <c r="F126" s="19" t="s">
        <v>585</v>
      </c>
    </row>
    <row r="127" spans="3:6" x14ac:dyDescent="0.25">
      <c r="C127" s="19">
        <v>124</v>
      </c>
      <c r="D127" s="84" t="s">
        <v>441</v>
      </c>
      <c r="E127" s="86">
        <v>8000</v>
      </c>
      <c r="F127" s="19" t="s">
        <v>585</v>
      </c>
    </row>
    <row r="128" spans="3:6" x14ac:dyDescent="0.25">
      <c r="C128" s="19">
        <v>125</v>
      </c>
      <c r="D128" s="84" t="s">
        <v>207</v>
      </c>
      <c r="E128" s="86">
        <v>1265</v>
      </c>
      <c r="F128" s="19" t="s">
        <v>585</v>
      </c>
    </row>
    <row r="129" spans="3:6" x14ac:dyDescent="0.25">
      <c r="C129" s="19">
        <v>126</v>
      </c>
      <c r="D129" s="84" t="s">
        <v>110</v>
      </c>
      <c r="E129" s="86">
        <v>885200</v>
      </c>
      <c r="F129" s="19" t="s">
        <v>585</v>
      </c>
    </row>
    <row r="130" spans="3:6" x14ac:dyDescent="0.25">
      <c r="C130" s="19">
        <v>127</v>
      </c>
      <c r="D130" s="84" t="s">
        <v>442</v>
      </c>
      <c r="E130" s="86">
        <v>30750</v>
      </c>
      <c r="F130" s="19" t="s">
        <v>585</v>
      </c>
    </row>
    <row r="131" spans="3:6" x14ac:dyDescent="0.25">
      <c r="C131" s="19">
        <v>128</v>
      </c>
      <c r="D131" s="84" t="s">
        <v>443</v>
      </c>
      <c r="E131" s="86">
        <v>51000</v>
      </c>
      <c r="F131" s="19" t="s">
        <v>585</v>
      </c>
    </row>
    <row r="132" spans="3:6" x14ac:dyDescent="0.25">
      <c r="C132" s="19">
        <v>129</v>
      </c>
      <c r="D132" s="84" t="s">
        <v>84</v>
      </c>
      <c r="E132" s="86">
        <v>4750000</v>
      </c>
      <c r="F132" s="19" t="s">
        <v>585</v>
      </c>
    </row>
    <row r="133" spans="3:6" x14ac:dyDescent="0.25">
      <c r="C133" s="19">
        <v>130</v>
      </c>
      <c r="D133" s="84" t="s">
        <v>444</v>
      </c>
      <c r="E133" s="86">
        <v>27852</v>
      </c>
      <c r="F133" s="19" t="s">
        <v>585</v>
      </c>
    </row>
    <row r="134" spans="3:6" x14ac:dyDescent="0.25">
      <c r="C134" s="19">
        <v>131</v>
      </c>
      <c r="D134" s="84" t="s">
        <v>445</v>
      </c>
      <c r="E134" s="86">
        <v>278900</v>
      </c>
      <c r="F134" s="19" t="s">
        <v>585</v>
      </c>
    </row>
    <row r="135" spans="3:6" x14ac:dyDescent="0.25">
      <c r="C135" s="19">
        <v>132</v>
      </c>
      <c r="D135" s="84" t="s">
        <v>257</v>
      </c>
      <c r="E135" s="86">
        <v>2850000</v>
      </c>
      <c r="F135" s="19" t="s">
        <v>585</v>
      </c>
    </row>
    <row r="136" spans="3:6" x14ac:dyDescent="0.25">
      <c r="C136" s="19">
        <v>133</v>
      </c>
      <c r="D136" s="84" t="s">
        <v>446</v>
      </c>
      <c r="E136" s="86">
        <v>664100</v>
      </c>
      <c r="F136" s="19" t="s">
        <v>585</v>
      </c>
    </row>
    <row r="137" spans="3:6" x14ac:dyDescent="0.25">
      <c r="C137" s="19">
        <v>134</v>
      </c>
      <c r="D137" s="84" t="s">
        <v>447</v>
      </c>
      <c r="E137" s="86">
        <v>179134</v>
      </c>
      <c r="F137" s="19" t="s">
        <v>585</v>
      </c>
    </row>
    <row r="138" spans="3:6" x14ac:dyDescent="0.25">
      <c r="C138" s="19">
        <v>135</v>
      </c>
      <c r="D138" s="84" t="s">
        <v>295</v>
      </c>
      <c r="E138" s="86">
        <v>7857</v>
      </c>
      <c r="F138" s="19" t="s">
        <v>585</v>
      </c>
    </row>
    <row r="139" spans="3:6" x14ac:dyDescent="0.25">
      <c r="C139" s="19">
        <v>136</v>
      </c>
      <c r="D139" s="84" t="s">
        <v>212</v>
      </c>
      <c r="E139" s="86">
        <v>13950</v>
      </c>
      <c r="F139" s="19" t="s">
        <v>585</v>
      </c>
    </row>
    <row r="140" spans="3:6" x14ac:dyDescent="0.25">
      <c r="C140" s="19">
        <v>137</v>
      </c>
      <c r="D140" s="84" t="s">
        <v>448</v>
      </c>
      <c r="E140" s="86">
        <v>2500</v>
      </c>
      <c r="F140" s="19" t="s">
        <v>585</v>
      </c>
    </row>
    <row r="141" spans="3:6" x14ac:dyDescent="0.25">
      <c r="C141" s="19">
        <v>138</v>
      </c>
      <c r="D141" s="84" t="s">
        <v>449</v>
      </c>
      <c r="E141" s="86">
        <v>2097070.4000000001</v>
      </c>
      <c r="F141" s="19" t="s">
        <v>585</v>
      </c>
    </row>
    <row r="142" spans="3:6" x14ac:dyDescent="0.25">
      <c r="C142" s="19">
        <v>139</v>
      </c>
      <c r="D142" s="84" t="s">
        <v>450</v>
      </c>
      <c r="E142" s="86">
        <v>39015.040000000001</v>
      </c>
      <c r="F142" s="19" t="s">
        <v>585</v>
      </c>
    </row>
    <row r="143" spans="3:6" x14ac:dyDescent="0.25">
      <c r="C143" s="19">
        <v>140</v>
      </c>
      <c r="D143" s="84" t="s">
        <v>451</v>
      </c>
      <c r="E143" s="86">
        <v>1052804</v>
      </c>
      <c r="F143" s="19" t="s">
        <v>585</v>
      </c>
    </row>
    <row r="144" spans="3:6" x14ac:dyDescent="0.25">
      <c r="C144" s="19">
        <v>141</v>
      </c>
      <c r="D144" s="84" t="s">
        <v>452</v>
      </c>
      <c r="E144" s="86">
        <v>20000</v>
      </c>
      <c r="F144" s="19" t="s">
        <v>585</v>
      </c>
    </row>
    <row r="145" spans="3:6" x14ac:dyDescent="0.25">
      <c r="C145" s="19">
        <v>142</v>
      </c>
      <c r="D145" s="84" t="s">
        <v>214</v>
      </c>
      <c r="E145" s="86">
        <v>452214.85</v>
      </c>
      <c r="F145" s="19" t="s">
        <v>585</v>
      </c>
    </row>
    <row r="146" spans="3:6" x14ac:dyDescent="0.25">
      <c r="C146" s="19">
        <v>143</v>
      </c>
      <c r="D146" s="84" t="s">
        <v>453</v>
      </c>
      <c r="E146" s="86">
        <v>834801</v>
      </c>
      <c r="F146" s="19" t="s">
        <v>585</v>
      </c>
    </row>
    <row r="147" spans="3:6" x14ac:dyDescent="0.25">
      <c r="C147" s="19">
        <v>144</v>
      </c>
      <c r="D147" s="84" t="s">
        <v>454</v>
      </c>
      <c r="E147" s="86">
        <v>22110</v>
      </c>
      <c r="F147" s="19" t="s">
        <v>585</v>
      </c>
    </row>
    <row r="148" spans="3:6" x14ac:dyDescent="0.25">
      <c r="C148" s="19">
        <v>145</v>
      </c>
      <c r="D148" s="84" t="s">
        <v>455</v>
      </c>
      <c r="E148" s="86">
        <v>3199260.6</v>
      </c>
      <c r="F148" s="19" t="s">
        <v>585</v>
      </c>
    </row>
    <row r="149" spans="3:6" x14ac:dyDescent="0.25">
      <c r="C149" s="19">
        <v>146</v>
      </c>
      <c r="D149" s="84" t="s">
        <v>456</v>
      </c>
      <c r="E149" s="86">
        <v>4020</v>
      </c>
      <c r="F149" s="19" t="s">
        <v>585</v>
      </c>
    </row>
    <row r="150" spans="3:6" x14ac:dyDescent="0.25">
      <c r="C150" s="19">
        <v>147</v>
      </c>
      <c r="D150" s="84" t="s">
        <v>457</v>
      </c>
      <c r="E150" s="86">
        <v>1064687</v>
      </c>
      <c r="F150" s="19" t="s">
        <v>585</v>
      </c>
    </row>
    <row r="151" spans="3:6" x14ac:dyDescent="0.25">
      <c r="C151" s="19">
        <v>148</v>
      </c>
      <c r="D151" s="84" t="s">
        <v>458</v>
      </c>
      <c r="E151" s="86">
        <v>621400</v>
      </c>
      <c r="F151" s="19" t="s">
        <v>585</v>
      </c>
    </row>
    <row r="152" spans="3:6" x14ac:dyDescent="0.25">
      <c r="C152" s="19">
        <v>149</v>
      </c>
      <c r="D152" s="84" t="s">
        <v>459</v>
      </c>
      <c r="E152" s="86">
        <v>48180472</v>
      </c>
      <c r="F152" s="19" t="s">
        <v>585</v>
      </c>
    </row>
    <row r="153" spans="3:6" x14ac:dyDescent="0.25">
      <c r="C153" s="19">
        <v>150</v>
      </c>
      <c r="D153" s="84" t="s">
        <v>460</v>
      </c>
      <c r="E153" s="86">
        <v>104100</v>
      </c>
      <c r="F153" s="19" t="s">
        <v>585</v>
      </c>
    </row>
    <row r="154" spans="3:6" x14ac:dyDescent="0.25">
      <c r="C154" s="19">
        <v>151</v>
      </c>
      <c r="D154" s="84" t="s">
        <v>461</v>
      </c>
      <c r="E154" s="86">
        <v>119057</v>
      </c>
      <c r="F154" s="19" t="s">
        <v>585</v>
      </c>
    </row>
    <row r="155" spans="3:6" x14ac:dyDescent="0.25">
      <c r="C155" s="19">
        <v>152</v>
      </c>
      <c r="D155" s="84" t="s">
        <v>462</v>
      </c>
      <c r="E155" s="86">
        <v>16200</v>
      </c>
      <c r="F155" s="19" t="s">
        <v>585</v>
      </c>
    </row>
    <row r="156" spans="3:6" x14ac:dyDescent="0.25">
      <c r="C156" s="19">
        <v>153</v>
      </c>
      <c r="D156" s="84" t="s">
        <v>463</v>
      </c>
      <c r="E156" s="86">
        <v>14038901.719999997</v>
      </c>
      <c r="F156" s="19" t="s">
        <v>585</v>
      </c>
    </row>
    <row r="157" spans="3:6" x14ac:dyDescent="0.25">
      <c r="C157" s="19">
        <v>154</v>
      </c>
      <c r="D157" s="84" t="s">
        <v>464</v>
      </c>
      <c r="E157" s="86">
        <v>832525.44</v>
      </c>
      <c r="F157" s="19" t="s">
        <v>585</v>
      </c>
    </row>
    <row r="158" spans="3:6" x14ac:dyDescent="0.25">
      <c r="C158" s="19">
        <v>155</v>
      </c>
      <c r="D158" s="84" t="s">
        <v>465</v>
      </c>
      <c r="E158" s="86">
        <v>203700</v>
      </c>
      <c r="F158" s="19" t="s">
        <v>585</v>
      </c>
    </row>
    <row r="159" spans="3:6" x14ac:dyDescent="0.25">
      <c r="C159" s="19">
        <v>156</v>
      </c>
      <c r="D159" s="84" t="s">
        <v>466</v>
      </c>
      <c r="E159" s="86">
        <v>890414</v>
      </c>
      <c r="F159" s="19" t="s">
        <v>585</v>
      </c>
    </row>
    <row r="160" spans="3:6" x14ac:dyDescent="0.25">
      <c r="C160" s="19">
        <v>157</v>
      </c>
      <c r="D160" s="84" t="s">
        <v>467</v>
      </c>
      <c r="E160" s="86">
        <v>40565</v>
      </c>
      <c r="F160" s="19" t="s">
        <v>585</v>
      </c>
    </row>
    <row r="161" spans="3:6" x14ac:dyDescent="0.25">
      <c r="C161" s="19">
        <v>158</v>
      </c>
      <c r="D161" s="84" t="s">
        <v>79</v>
      </c>
      <c r="E161" s="86">
        <v>5143760</v>
      </c>
      <c r="F161" s="19" t="s">
        <v>585</v>
      </c>
    </row>
    <row r="162" spans="3:6" x14ac:dyDescent="0.25">
      <c r="C162" s="19">
        <v>159</v>
      </c>
      <c r="D162" s="84" t="s">
        <v>468</v>
      </c>
      <c r="E162" s="86">
        <v>15600</v>
      </c>
      <c r="F162" s="19" t="s">
        <v>585</v>
      </c>
    </row>
    <row r="163" spans="3:6" x14ac:dyDescent="0.25">
      <c r="C163" s="19">
        <v>160</v>
      </c>
      <c r="D163" s="84" t="s">
        <v>469</v>
      </c>
      <c r="E163" s="86">
        <v>6862361.4100000011</v>
      </c>
      <c r="F163" s="19" t="s">
        <v>585</v>
      </c>
    </row>
    <row r="164" spans="3:6" x14ac:dyDescent="0.25">
      <c r="C164" s="19">
        <v>161</v>
      </c>
      <c r="D164" s="84" t="s">
        <v>95</v>
      </c>
      <c r="E164" s="86">
        <v>1229703.75</v>
      </c>
      <c r="F164" s="19" t="s">
        <v>585</v>
      </c>
    </row>
    <row r="165" spans="3:6" x14ac:dyDescent="0.25">
      <c r="C165" s="19">
        <v>162</v>
      </c>
      <c r="D165" s="84" t="s">
        <v>219</v>
      </c>
      <c r="E165" s="86">
        <v>1428001</v>
      </c>
      <c r="F165" s="19" t="s">
        <v>585</v>
      </c>
    </row>
    <row r="166" spans="3:6" x14ac:dyDescent="0.25">
      <c r="C166" s="19">
        <v>163</v>
      </c>
      <c r="D166" s="84" t="s">
        <v>220</v>
      </c>
      <c r="E166" s="86">
        <v>187200</v>
      </c>
      <c r="F166" s="19" t="s">
        <v>585</v>
      </c>
    </row>
    <row r="167" spans="3:6" x14ac:dyDescent="0.25">
      <c r="C167" s="19">
        <v>164</v>
      </c>
      <c r="D167" s="84" t="s">
        <v>470</v>
      </c>
      <c r="E167" s="86">
        <v>216040</v>
      </c>
      <c r="F167" s="19" t="s">
        <v>585</v>
      </c>
    </row>
    <row r="168" spans="3:6" x14ac:dyDescent="0.25">
      <c r="C168" s="19">
        <v>165</v>
      </c>
      <c r="D168" s="84" t="s">
        <v>471</v>
      </c>
      <c r="E168" s="86">
        <v>600000</v>
      </c>
      <c r="F168" s="19" t="s">
        <v>585</v>
      </c>
    </row>
    <row r="169" spans="3:6" x14ac:dyDescent="0.25">
      <c r="C169" s="19">
        <v>166</v>
      </c>
      <c r="D169" s="84" t="s">
        <v>472</v>
      </c>
      <c r="E169" s="86">
        <v>6500</v>
      </c>
      <c r="F169" s="19" t="s">
        <v>585</v>
      </c>
    </row>
    <row r="170" spans="3:6" x14ac:dyDescent="0.25">
      <c r="C170" s="19">
        <v>167</v>
      </c>
      <c r="D170" s="84" t="s">
        <v>299</v>
      </c>
      <c r="E170" s="86">
        <v>986974</v>
      </c>
      <c r="F170" s="19" t="s">
        <v>585</v>
      </c>
    </row>
    <row r="171" spans="3:6" x14ac:dyDescent="0.25">
      <c r="C171" s="19">
        <v>168</v>
      </c>
      <c r="D171" s="84" t="s">
        <v>473</v>
      </c>
      <c r="E171" s="86">
        <v>8474</v>
      </c>
      <c r="F171" s="19" t="s">
        <v>585</v>
      </c>
    </row>
    <row r="172" spans="3:6" x14ac:dyDescent="0.25">
      <c r="C172" s="19">
        <v>169</v>
      </c>
      <c r="D172" s="84" t="s">
        <v>222</v>
      </c>
      <c r="E172" s="86">
        <v>16797</v>
      </c>
      <c r="F172" s="19" t="s">
        <v>585</v>
      </c>
    </row>
    <row r="173" spans="3:6" x14ac:dyDescent="0.25">
      <c r="C173" s="19">
        <v>170</v>
      </c>
      <c r="D173" s="84" t="s">
        <v>301</v>
      </c>
      <c r="E173" s="86">
        <v>979300</v>
      </c>
      <c r="F173" s="19" t="s">
        <v>585</v>
      </c>
    </row>
    <row r="174" spans="3:6" x14ac:dyDescent="0.25">
      <c r="C174" s="19">
        <v>171</v>
      </c>
      <c r="D174" s="84" t="s">
        <v>474</v>
      </c>
      <c r="E174" s="86">
        <v>60000</v>
      </c>
      <c r="F174" s="19" t="s">
        <v>585</v>
      </c>
    </row>
    <row r="175" spans="3:6" x14ac:dyDescent="0.25">
      <c r="C175" s="19">
        <v>172</v>
      </c>
      <c r="D175" s="84" t="s">
        <v>475</v>
      </c>
      <c r="E175" s="86">
        <v>85500</v>
      </c>
      <c r="F175" s="19" t="s">
        <v>585</v>
      </c>
    </row>
    <row r="176" spans="3:6" x14ac:dyDescent="0.25">
      <c r="C176" s="19">
        <v>173</v>
      </c>
      <c r="D176" s="84" t="s">
        <v>476</v>
      </c>
      <c r="E176" s="86">
        <v>8500</v>
      </c>
      <c r="F176" s="19" t="s">
        <v>585</v>
      </c>
    </row>
    <row r="177" spans="3:6" x14ac:dyDescent="0.25">
      <c r="C177" s="19">
        <v>174</v>
      </c>
      <c r="D177" s="84" t="s">
        <v>477</v>
      </c>
      <c r="E177" s="86">
        <v>10500</v>
      </c>
      <c r="F177" s="19" t="s">
        <v>585</v>
      </c>
    </row>
    <row r="178" spans="3:6" x14ac:dyDescent="0.25">
      <c r="C178" s="19">
        <v>175</v>
      </c>
      <c r="D178" s="84" t="s">
        <v>478</v>
      </c>
      <c r="E178" s="86">
        <v>13008</v>
      </c>
      <c r="F178" s="19" t="s">
        <v>585</v>
      </c>
    </row>
    <row r="179" spans="3:6" x14ac:dyDescent="0.25">
      <c r="C179" s="19">
        <v>176</v>
      </c>
      <c r="D179" s="84" t="s">
        <v>479</v>
      </c>
      <c r="E179" s="86">
        <v>3025</v>
      </c>
      <c r="F179" s="19" t="s">
        <v>585</v>
      </c>
    </row>
    <row r="180" spans="3:6" x14ac:dyDescent="0.25">
      <c r="C180" s="19">
        <v>177</v>
      </c>
      <c r="D180" s="84" t="s">
        <v>480</v>
      </c>
      <c r="E180" s="86">
        <v>20264</v>
      </c>
      <c r="F180" s="19" t="s">
        <v>585</v>
      </c>
    </row>
    <row r="181" spans="3:6" x14ac:dyDescent="0.25">
      <c r="C181" s="19">
        <v>178</v>
      </c>
      <c r="D181" s="84" t="s">
        <v>481</v>
      </c>
      <c r="E181" s="86">
        <v>70300</v>
      </c>
      <c r="F181" s="19" t="s">
        <v>585</v>
      </c>
    </row>
    <row r="182" spans="3:6" x14ac:dyDescent="0.25">
      <c r="C182" s="19">
        <v>179</v>
      </c>
      <c r="D182" s="84" t="s">
        <v>226</v>
      </c>
      <c r="E182" s="86">
        <v>101000</v>
      </c>
      <c r="F182" s="19" t="s">
        <v>585</v>
      </c>
    </row>
    <row r="183" spans="3:6" x14ac:dyDescent="0.25">
      <c r="C183" s="19">
        <v>180</v>
      </c>
      <c r="D183" s="84" t="s">
        <v>482</v>
      </c>
      <c r="E183" s="86">
        <v>95000</v>
      </c>
      <c r="F183" s="19" t="s">
        <v>585</v>
      </c>
    </row>
    <row r="184" spans="3:6" x14ac:dyDescent="0.25">
      <c r="C184" s="19">
        <v>181</v>
      </c>
      <c r="D184" s="84" t="s">
        <v>483</v>
      </c>
      <c r="E184" s="86">
        <v>1896000</v>
      </c>
      <c r="F184" s="19" t="s">
        <v>585</v>
      </c>
    </row>
    <row r="185" spans="3:6" x14ac:dyDescent="0.25">
      <c r="C185" s="19">
        <v>182</v>
      </c>
      <c r="D185" s="84" t="s">
        <v>228</v>
      </c>
      <c r="E185" s="86">
        <v>430000</v>
      </c>
      <c r="F185" s="19" t="s">
        <v>585</v>
      </c>
    </row>
    <row r="186" spans="3:6" x14ac:dyDescent="0.25">
      <c r="C186" s="19">
        <v>183</v>
      </c>
      <c r="D186" s="84" t="s">
        <v>229</v>
      </c>
      <c r="E186" s="86">
        <v>1033542.4</v>
      </c>
      <c r="F186" s="19" t="s">
        <v>585</v>
      </c>
    </row>
    <row r="187" spans="3:6" x14ac:dyDescent="0.25">
      <c r="C187" s="19">
        <v>184</v>
      </c>
      <c r="D187" s="84" t="s">
        <v>230</v>
      </c>
      <c r="E187" s="86">
        <v>90000</v>
      </c>
      <c r="F187" s="19" t="s">
        <v>585</v>
      </c>
    </row>
    <row r="188" spans="3:6" x14ac:dyDescent="0.25">
      <c r="C188" s="19">
        <v>185</v>
      </c>
      <c r="D188" s="84" t="s">
        <v>484</v>
      </c>
      <c r="E188" s="86">
        <v>377250</v>
      </c>
      <c r="F188" s="19" t="s">
        <v>585</v>
      </c>
    </row>
    <row r="189" spans="3:6" x14ac:dyDescent="0.25">
      <c r="C189" s="19">
        <v>186</v>
      </c>
      <c r="D189" s="84" t="s">
        <v>145</v>
      </c>
      <c r="E189" s="86">
        <v>923046.6</v>
      </c>
      <c r="F189" s="19" t="s">
        <v>585</v>
      </c>
    </row>
    <row r="190" spans="3:6" x14ac:dyDescent="0.25">
      <c r="C190" s="19">
        <v>187</v>
      </c>
      <c r="D190" s="84" t="s">
        <v>485</v>
      </c>
      <c r="E190" s="86">
        <v>4500</v>
      </c>
      <c r="F190" s="19" t="s">
        <v>585</v>
      </c>
    </row>
    <row r="191" spans="3:6" x14ac:dyDescent="0.25">
      <c r="C191" s="19">
        <v>188</v>
      </c>
      <c r="D191" s="84" t="s">
        <v>486</v>
      </c>
      <c r="E191" s="86">
        <v>778938</v>
      </c>
      <c r="F191" s="19" t="s">
        <v>585</v>
      </c>
    </row>
    <row r="192" spans="3:6" x14ac:dyDescent="0.25">
      <c r="C192" s="19">
        <v>189</v>
      </c>
      <c r="D192" s="84" t="s">
        <v>303</v>
      </c>
      <c r="E192" s="86">
        <v>100499.85</v>
      </c>
      <c r="F192" s="19" t="s">
        <v>585</v>
      </c>
    </row>
    <row r="193" spans="3:6" x14ac:dyDescent="0.25">
      <c r="C193" s="19">
        <v>190</v>
      </c>
      <c r="D193" s="84" t="s">
        <v>487</v>
      </c>
      <c r="E193" s="86">
        <v>133105</v>
      </c>
      <c r="F193" s="19" t="s">
        <v>585</v>
      </c>
    </row>
    <row r="194" spans="3:6" x14ac:dyDescent="0.25">
      <c r="C194" s="19">
        <v>191</v>
      </c>
      <c r="D194" s="84" t="s">
        <v>116</v>
      </c>
      <c r="E194" s="86">
        <v>302276.25</v>
      </c>
      <c r="F194" s="19" t="s">
        <v>585</v>
      </c>
    </row>
    <row r="195" spans="3:6" x14ac:dyDescent="0.25">
      <c r="C195" s="19">
        <v>192</v>
      </c>
      <c r="D195" s="84" t="s">
        <v>488</v>
      </c>
      <c r="E195" s="86">
        <v>518688.5</v>
      </c>
      <c r="F195" s="19" t="s">
        <v>585</v>
      </c>
    </row>
    <row r="196" spans="3:6" x14ac:dyDescent="0.25">
      <c r="C196" s="19">
        <v>193</v>
      </c>
      <c r="D196" s="84" t="s">
        <v>115</v>
      </c>
      <c r="E196" s="86">
        <v>697925</v>
      </c>
      <c r="F196" s="19" t="s">
        <v>585</v>
      </c>
    </row>
    <row r="197" spans="3:6" x14ac:dyDescent="0.25">
      <c r="C197" s="19">
        <v>194</v>
      </c>
      <c r="D197" s="84" t="s">
        <v>489</v>
      </c>
      <c r="E197" s="86">
        <v>18000</v>
      </c>
      <c r="F197" s="19" t="s">
        <v>585</v>
      </c>
    </row>
    <row r="198" spans="3:6" x14ac:dyDescent="0.25">
      <c r="C198" s="19">
        <v>195</v>
      </c>
      <c r="D198" s="84" t="s">
        <v>490</v>
      </c>
      <c r="E198" s="86">
        <v>101000</v>
      </c>
      <c r="F198" s="19" t="s">
        <v>585</v>
      </c>
    </row>
    <row r="199" spans="3:6" x14ac:dyDescent="0.25">
      <c r="C199" s="19">
        <v>196</v>
      </c>
      <c r="D199" s="84" t="s">
        <v>235</v>
      </c>
      <c r="E199" s="86">
        <v>20000</v>
      </c>
      <c r="F199" s="19" t="s">
        <v>585</v>
      </c>
    </row>
    <row r="200" spans="3:6" x14ac:dyDescent="0.25">
      <c r="C200" s="19">
        <v>197</v>
      </c>
      <c r="D200" s="84" t="s">
        <v>491</v>
      </c>
      <c r="E200" s="86">
        <v>23718730</v>
      </c>
      <c r="F200" s="19" t="s">
        <v>585</v>
      </c>
    </row>
    <row r="201" spans="3:6" x14ac:dyDescent="0.25">
      <c r="C201" s="19">
        <v>198</v>
      </c>
      <c r="D201" s="84" t="s">
        <v>492</v>
      </c>
      <c r="E201" s="86">
        <v>95531</v>
      </c>
      <c r="F201" s="19" t="s">
        <v>585</v>
      </c>
    </row>
    <row r="202" spans="3:6" x14ac:dyDescent="0.25">
      <c r="C202" s="19">
        <v>199</v>
      </c>
      <c r="D202" s="84" t="s">
        <v>99</v>
      </c>
      <c r="E202" s="86">
        <v>3124500</v>
      </c>
      <c r="F202" s="19" t="s">
        <v>585</v>
      </c>
    </row>
    <row r="203" spans="3:6" x14ac:dyDescent="0.25">
      <c r="C203" s="19">
        <v>200</v>
      </c>
      <c r="D203" s="84" t="s">
        <v>493</v>
      </c>
      <c r="E203" s="86">
        <v>165000</v>
      </c>
      <c r="F203" s="19" t="s">
        <v>585</v>
      </c>
    </row>
    <row r="204" spans="3:6" x14ac:dyDescent="0.25">
      <c r="C204" s="19">
        <v>201</v>
      </c>
      <c r="D204" s="84" t="s">
        <v>494</v>
      </c>
      <c r="E204" s="86">
        <v>13200</v>
      </c>
      <c r="F204" s="19" t="s">
        <v>585</v>
      </c>
    </row>
    <row r="205" spans="3:6" x14ac:dyDescent="0.25">
      <c r="C205" s="19">
        <v>202</v>
      </c>
      <c r="D205" s="84" t="s">
        <v>495</v>
      </c>
      <c r="E205" s="86">
        <v>151400</v>
      </c>
      <c r="F205" s="19" t="s">
        <v>585</v>
      </c>
    </row>
    <row r="206" spans="3:6" x14ac:dyDescent="0.25">
      <c r="C206" s="19">
        <v>203</v>
      </c>
      <c r="D206" s="84" t="s">
        <v>80</v>
      </c>
      <c r="E206" s="86">
        <v>655677</v>
      </c>
      <c r="F206" s="19" t="s">
        <v>585</v>
      </c>
    </row>
    <row r="207" spans="3:6" x14ac:dyDescent="0.25">
      <c r="C207" s="19">
        <v>204</v>
      </c>
      <c r="D207" s="84" t="s">
        <v>496</v>
      </c>
      <c r="E207" s="86">
        <v>1600000</v>
      </c>
      <c r="F207" s="19" t="s">
        <v>585</v>
      </c>
    </row>
    <row r="208" spans="3:6" x14ac:dyDescent="0.25">
      <c r="C208" s="19">
        <v>205</v>
      </c>
      <c r="D208" s="84" t="s">
        <v>497</v>
      </c>
      <c r="E208" s="86">
        <v>17995</v>
      </c>
      <c r="F208" s="19" t="s">
        <v>585</v>
      </c>
    </row>
    <row r="209" spans="3:6" x14ac:dyDescent="0.25">
      <c r="C209" s="19">
        <v>206</v>
      </c>
      <c r="D209" s="84" t="s">
        <v>498</v>
      </c>
      <c r="E209" s="86">
        <v>4775</v>
      </c>
      <c r="F209" s="19" t="s">
        <v>585</v>
      </c>
    </row>
    <row r="210" spans="3:6" x14ac:dyDescent="0.25">
      <c r="C210" s="19">
        <v>207</v>
      </c>
      <c r="D210" s="84" t="s">
        <v>499</v>
      </c>
      <c r="E210" s="86">
        <v>8400</v>
      </c>
      <c r="F210" s="19" t="s">
        <v>585</v>
      </c>
    </row>
    <row r="211" spans="3:6" x14ac:dyDescent="0.25">
      <c r="C211" s="19">
        <v>208</v>
      </c>
      <c r="D211" s="84" t="s">
        <v>143</v>
      </c>
      <c r="E211" s="86">
        <v>1542000</v>
      </c>
      <c r="F211" s="19" t="s">
        <v>585</v>
      </c>
    </row>
    <row r="212" spans="3:6" x14ac:dyDescent="0.25">
      <c r="C212" s="19">
        <v>209</v>
      </c>
      <c r="D212" s="84" t="s">
        <v>98</v>
      </c>
      <c r="E212" s="86">
        <v>2088397.1400000001</v>
      </c>
      <c r="F212" s="19" t="s">
        <v>585</v>
      </c>
    </row>
    <row r="213" spans="3:6" x14ac:dyDescent="0.25">
      <c r="C213" s="19">
        <v>210</v>
      </c>
      <c r="D213" s="84" t="s">
        <v>500</v>
      </c>
      <c r="E213" s="86">
        <v>6920</v>
      </c>
      <c r="F213" s="19" t="s">
        <v>585</v>
      </c>
    </row>
    <row r="214" spans="3:6" x14ac:dyDescent="0.25">
      <c r="C214" s="19">
        <v>211</v>
      </c>
      <c r="D214" s="84" t="s">
        <v>501</v>
      </c>
      <c r="E214" s="86">
        <v>11000</v>
      </c>
      <c r="F214" s="19" t="s">
        <v>585</v>
      </c>
    </row>
    <row r="215" spans="3:6" x14ac:dyDescent="0.25">
      <c r="C215" s="19">
        <v>212</v>
      </c>
      <c r="D215" s="84" t="s">
        <v>502</v>
      </c>
      <c r="E215" s="86">
        <v>4000</v>
      </c>
      <c r="F215" s="19" t="s">
        <v>585</v>
      </c>
    </row>
    <row r="216" spans="3:6" x14ac:dyDescent="0.25">
      <c r="C216" s="19">
        <v>213</v>
      </c>
      <c r="D216" s="84" t="s">
        <v>239</v>
      </c>
      <c r="E216" s="86">
        <v>15525</v>
      </c>
      <c r="F216" s="19" t="s">
        <v>585</v>
      </c>
    </row>
    <row r="217" spans="3:6" x14ac:dyDescent="0.25">
      <c r="C217" s="19">
        <v>214</v>
      </c>
      <c r="D217" s="84" t="s">
        <v>240</v>
      </c>
      <c r="E217" s="86">
        <v>4500</v>
      </c>
      <c r="F217" s="19" t="s">
        <v>585</v>
      </c>
    </row>
    <row r="218" spans="3:6" x14ac:dyDescent="0.25">
      <c r="C218" s="19">
        <v>215</v>
      </c>
      <c r="D218" s="84" t="s">
        <v>503</v>
      </c>
      <c r="E218" s="86">
        <v>148500</v>
      </c>
      <c r="F218" s="19" t="s">
        <v>585</v>
      </c>
    </row>
    <row r="219" spans="3:6" x14ac:dyDescent="0.25">
      <c r="C219" s="19">
        <v>216</v>
      </c>
      <c r="D219" s="84" t="s">
        <v>504</v>
      </c>
      <c r="E219" s="86">
        <v>994363.29999999993</v>
      </c>
      <c r="F219" s="19" t="s">
        <v>585</v>
      </c>
    </row>
    <row r="220" spans="3:6" x14ac:dyDescent="0.25">
      <c r="C220" s="19">
        <v>217</v>
      </c>
      <c r="D220" s="84" t="s">
        <v>505</v>
      </c>
      <c r="E220" s="86">
        <v>44074</v>
      </c>
      <c r="F220" s="19" t="s">
        <v>585</v>
      </c>
    </row>
    <row r="221" spans="3:6" x14ac:dyDescent="0.25">
      <c r="C221" s="19">
        <v>218</v>
      </c>
      <c r="D221" s="84" t="s">
        <v>243</v>
      </c>
      <c r="E221" s="86">
        <v>124800</v>
      </c>
      <c r="F221" s="19" t="s">
        <v>585</v>
      </c>
    </row>
    <row r="222" spans="3:6" x14ac:dyDescent="0.25">
      <c r="C222" s="19">
        <v>219</v>
      </c>
      <c r="D222" s="84" t="s">
        <v>244</v>
      </c>
      <c r="E222" s="86">
        <v>409995.95</v>
      </c>
      <c r="F222" s="19" t="s">
        <v>585</v>
      </c>
    </row>
    <row r="223" spans="3:6" x14ac:dyDescent="0.25">
      <c r="C223" s="19">
        <v>220</v>
      </c>
      <c r="D223" s="84" t="s">
        <v>245</v>
      </c>
      <c r="E223" s="86">
        <v>166150</v>
      </c>
      <c r="F223" s="19" t="s">
        <v>585</v>
      </c>
    </row>
    <row r="224" spans="3:6" x14ac:dyDescent="0.25">
      <c r="C224" s="19">
        <v>221</v>
      </c>
      <c r="D224" s="84" t="s">
        <v>506</v>
      </c>
      <c r="E224" s="86">
        <v>346875</v>
      </c>
      <c r="F224" s="19" t="s">
        <v>585</v>
      </c>
    </row>
    <row r="225" spans="3:6" x14ac:dyDescent="0.25">
      <c r="C225" s="19">
        <v>222</v>
      </c>
      <c r="D225" s="84" t="s">
        <v>507</v>
      </c>
      <c r="E225" s="86">
        <v>-391009</v>
      </c>
      <c r="F225" s="19" t="s">
        <v>585</v>
      </c>
    </row>
    <row r="226" spans="3:6" x14ac:dyDescent="0.25">
      <c r="C226" s="19">
        <v>223</v>
      </c>
      <c r="D226" s="84" t="s">
        <v>508</v>
      </c>
      <c r="E226" s="86">
        <v>9745.76</v>
      </c>
      <c r="F226" s="19" t="s">
        <v>585</v>
      </c>
    </row>
    <row r="227" spans="3:6" x14ac:dyDescent="0.25">
      <c r="C227" s="19">
        <v>224</v>
      </c>
      <c r="D227" s="84" t="s">
        <v>509</v>
      </c>
      <c r="E227" s="86">
        <v>4500000</v>
      </c>
      <c r="F227" s="19" t="s">
        <v>585</v>
      </c>
    </row>
    <row r="228" spans="3:6" x14ac:dyDescent="0.25">
      <c r="C228" s="19">
        <v>225</v>
      </c>
      <c r="D228" s="84" t="s">
        <v>510</v>
      </c>
      <c r="E228" s="86">
        <v>6000000</v>
      </c>
      <c r="F228" s="19" t="s">
        <v>585</v>
      </c>
    </row>
    <row r="229" spans="3:6" x14ac:dyDescent="0.25">
      <c r="C229" s="19">
        <v>226</v>
      </c>
      <c r="D229" s="84" t="s">
        <v>60</v>
      </c>
      <c r="E229" s="86">
        <v>67577442</v>
      </c>
      <c r="F229" s="19" t="s">
        <v>585</v>
      </c>
    </row>
    <row r="230" spans="3:6" x14ac:dyDescent="0.25">
      <c r="C230" s="19">
        <v>227</v>
      </c>
      <c r="D230" s="84" t="s">
        <v>246</v>
      </c>
      <c r="E230" s="86">
        <v>255988</v>
      </c>
      <c r="F230" s="19" t="s">
        <v>585</v>
      </c>
    </row>
    <row r="231" spans="3:6" x14ac:dyDescent="0.25">
      <c r="C231" s="19">
        <v>228</v>
      </c>
      <c r="D231" s="84" t="s">
        <v>511</v>
      </c>
      <c r="E231" s="86">
        <v>17415.22</v>
      </c>
      <c r="F231" s="19" t="s">
        <v>585</v>
      </c>
    </row>
    <row r="232" spans="3:6" x14ac:dyDescent="0.25">
      <c r="C232" s="19">
        <v>229</v>
      </c>
      <c r="D232" s="84" t="s">
        <v>512</v>
      </c>
      <c r="E232" s="86">
        <v>1365000</v>
      </c>
      <c r="F232" s="19" t="s">
        <v>585</v>
      </c>
    </row>
    <row r="233" spans="3:6" x14ac:dyDescent="0.25">
      <c r="C233" s="19">
        <v>230</v>
      </c>
      <c r="D233" s="84" t="s">
        <v>513</v>
      </c>
      <c r="E233" s="86">
        <v>8800</v>
      </c>
      <c r="F233" s="19" t="s">
        <v>585</v>
      </c>
    </row>
    <row r="234" spans="3:6" x14ac:dyDescent="0.25">
      <c r="C234" s="19">
        <v>231</v>
      </c>
      <c r="D234" s="84" t="s">
        <v>514</v>
      </c>
      <c r="E234" s="86">
        <v>207500</v>
      </c>
      <c r="F234" s="19" t="s">
        <v>585</v>
      </c>
    </row>
    <row r="235" spans="3:6" x14ac:dyDescent="0.25">
      <c r="C235" s="19">
        <v>232</v>
      </c>
      <c r="D235" s="84" t="s">
        <v>515</v>
      </c>
      <c r="E235" s="86">
        <v>12000</v>
      </c>
      <c r="F235" s="19" t="s">
        <v>585</v>
      </c>
    </row>
    <row r="236" spans="3:6" x14ac:dyDescent="0.25">
      <c r="C236" s="19">
        <v>233</v>
      </c>
      <c r="D236" s="84" t="s">
        <v>516</v>
      </c>
      <c r="E236" s="86">
        <v>977164.82000000007</v>
      </c>
      <c r="F236" s="19" t="s">
        <v>585</v>
      </c>
    </row>
    <row r="237" spans="3:6" x14ac:dyDescent="0.25">
      <c r="C237" s="19">
        <v>234</v>
      </c>
      <c r="D237" s="84" t="s">
        <v>305</v>
      </c>
      <c r="E237" s="86">
        <v>26116010.439999998</v>
      </c>
      <c r="F237" s="19" t="s">
        <v>585</v>
      </c>
    </row>
    <row r="238" spans="3:6" x14ac:dyDescent="0.25">
      <c r="C238" s="19">
        <v>235</v>
      </c>
      <c r="D238" s="84" t="s">
        <v>517</v>
      </c>
      <c r="E238" s="86">
        <v>19060</v>
      </c>
      <c r="F238" s="19" t="s">
        <v>585</v>
      </c>
    </row>
    <row r="239" spans="3:6" x14ac:dyDescent="0.25">
      <c r="C239" s="19">
        <v>236</v>
      </c>
      <c r="D239" s="84" t="s">
        <v>263</v>
      </c>
      <c r="E239" s="86">
        <v>921221.84000000008</v>
      </c>
      <c r="F239" s="19" t="s">
        <v>585</v>
      </c>
    </row>
    <row r="240" spans="3:6" x14ac:dyDescent="0.25">
      <c r="C240" s="19">
        <v>237</v>
      </c>
      <c r="D240" s="84" t="s">
        <v>518</v>
      </c>
      <c r="E240" s="86">
        <v>150000</v>
      </c>
      <c r="F240" s="19" t="s">
        <v>585</v>
      </c>
    </row>
    <row r="241" spans="3:6" x14ac:dyDescent="0.25">
      <c r="C241" s="19">
        <v>238</v>
      </c>
      <c r="D241" s="84" t="s">
        <v>146</v>
      </c>
      <c r="E241" s="86">
        <v>336808</v>
      </c>
      <c r="F241" s="19" t="s">
        <v>585</v>
      </c>
    </row>
    <row r="242" spans="3:6" x14ac:dyDescent="0.25">
      <c r="C242" s="19">
        <v>239</v>
      </c>
      <c r="D242" s="84" t="s">
        <v>519</v>
      </c>
      <c r="E242" s="86">
        <v>1511000</v>
      </c>
      <c r="F242" s="19" t="s">
        <v>585</v>
      </c>
    </row>
    <row r="243" spans="3:6" x14ac:dyDescent="0.25">
      <c r="C243" s="19">
        <v>240</v>
      </c>
      <c r="D243" s="84" t="s">
        <v>520</v>
      </c>
      <c r="E243" s="86">
        <v>7050</v>
      </c>
      <c r="F243" s="19" t="s">
        <v>585</v>
      </c>
    </row>
    <row r="244" spans="3:6" x14ac:dyDescent="0.25">
      <c r="C244" s="19">
        <v>241</v>
      </c>
      <c r="D244" s="84" t="s">
        <v>248</v>
      </c>
      <c r="E244" s="86">
        <v>427500</v>
      </c>
      <c r="F244" s="19" t="s">
        <v>585</v>
      </c>
    </row>
    <row r="245" spans="3:6" x14ac:dyDescent="0.25">
      <c r="C245" s="19">
        <v>242</v>
      </c>
      <c r="D245" s="84" t="s">
        <v>521</v>
      </c>
      <c r="E245" s="86">
        <v>526668</v>
      </c>
      <c r="F245" s="19" t="s">
        <v>585</v>
      </c>
    </row>
    <row r="246" spans="3:6" x14ac:dyDescent="0.25">
      <c r="C246" s="19">
        <v>243</v>
      </c>
      <c r="D246" s="84" t="s">
        <v>249</v>
      </c>
      <c r="E246" s="86">
        <v>683367</v>
      </c>
      <c r="F246" s="19" t="s">
        <v>585</v>
      </c>
    </row>
    <row r="247" spans="3:6" x14ac:dyDescent="0.25">
      <c r="C247" s="19">
        <v>244</v>
      </c>
      <c r="D247" s="84" t="s">
        <v>522</v>
      </c>
      <c r="E247" s="86">
        <v>5285</v>
      </c>
      <c r="F247" s="19" t="s">
        <v>585</v>
      </c>
    </row>
    <row r="248" spans="3:6" x14ac:dyDescent="0.25">
      <c r="C248" s="19">
        <v>245</v>
      </c>
      <c r="D248" s="84" t="s">
        <v>523</v>
      </c>
      <c r="E248" s="86">
        <v>7500</v>
      </c>
      <c r="F248" s="19" t="s">
        <v>585</v>
      </c>
    </row>
    <row r="249" spans="3:6" x14ac:dyDescent="0.25">
      <c r="C249" s="19">
        <v>246</v>
      </c>
      <c r="D249" s="84" t="s">
        <v>250</v>
      </c>
      <c r="E249" s="86">
        <v>32452</v>
      </c>
      <c r="F249" s="19" t="s">
        <v>585</v>
      </c>
    </row>
    <row r="250" spans="3:6" x14ac:dyDescent="0.25">
      <c r="C250" s="19">
        <v>247</v>
      </c>
      <c r="D250" s="84" t="s">
        <v>524</v>
      </c>
      <c r="E250" s="86">
        <v>62326393.350000001</v>
      </c>
      <c r="F250" s="19" t="s">
        <v>585</v>
      </c>
    </row>
    <row r="251" spans="3:6" x14ac:dyDescent="0.25">
      <c r="C251" s="19">
        <v>248</v>
      </c>
      <c r="D251" s="84" t="s">
        <v>251</v>
      </c>
      <c r="E251" s="86">
        <v>761080</v>
      </c>
      <c r="F251" s="19" t="s">
        <v>585</v>
      </c>
    </row>
    <row r="252" spans="3:6" x14ac:dyDescent="0.25">
      <c r="C252" s="19">
        <v>249</v>
      </c>
      <c r="D252" s="84" t="s">
        <v>525</v>
      </c>
      <c r="E252" s="86">
        <v>114200</v>
      </c>
      <c r="F252" s="19" t="s">
        <v>585</v>
      </c>
    </row>
    <row r="253" spans="3:6" x14ac:dyDescent="0.25">
      <c r="C253" s="19">
        <v>250</v>
      </c>
      <c r="D253" s="84" t="s">
        <v>526</v>
      </c>
      <c r="E253" s="86">
        <v>8000</v>
      </c>
      <c r="F253" s="19" t="s">
        <v>585</v>
      </c>
    </row>
    <row r="254" spans="3:6" x14ac:dyDescent="0.25">
      <c r="C254" s="19">
        <v>251</v>
      </c>
      <c r="D254" s="84" t="s">
        <v>527</v>
      </c>
      <c r="E254" s="86">
        <v>20312.5</v>
      </c>
      <c r="F254" s="19" t="s">
        <v>585</v>
      </c>
    </row>
    <row r="255" spans="3:6" x14ac:dyDescent="0.25">
      <c r="C255" s="19">
        <v>252</v>
      </c>
      <c r="D255" s="84" t="s">
        <v>528</v>
      </c>
      <c r="E255" s="86">
        <v>182310.39999999999</v>
      </c>
      <c r="F255" s="19" t="s">
        <v>585</v>
      </c>
    </row>
    <row r="256" spans="3:6" x14ac:dyDescent="0.25">
      <c r="C256" s="19">
        <v>253</v>
      </c>
      <c r="D256" s="84" t="s">
        <v>529</v>
      </c>
      <c r="E256" s="86">
        <v>84100</v>
      </c>
      <c r="F256" s="19" t="s">
        <v>585</v>
      </c>
    </row>
    <row r="257" spans="3:6" x14ac:dyDescent="0.25">
      <c r="C257" s="19">
        <v>254</v>
      </c>
      <c r="D257" s="84" t="s">
        <v>255</v>
      </c>
      <c r="E257" s="86">
        <v>60275</v>
      </c>
      <c r="F257" s="19" t="s">
        <v>585</v>
      </c>
    </row>
    <row r="258" spans="3:6" x14ac:dyDescent="0.25">
      <c r="C258" s="19">
        <v>255</v>
      </c>
      <c r="D258" s="84" t="s">
        <v>530</v>
      </c>
      <c r="E258" s="86">
        <v>800000</v>
      </c>
      <c r="F258" s="19" t="s">
        <v>585</v>
      </c>
    </row>
    <row r="259" spans="3:6" x14ac:dyDescent="0.25">
      <c r="C259" s="19">
        <v>256</v>
      </c>
      <c r="D259" s="84" t="s">
        <v>531</v>
      </c>
      <c r="E259" s="86">
        <v>10239995</v>
      </c>
      <c r="F259" s="19" t="s">
        <v>585</v>
      </c>
    </row>
    <row r="260" spans="3:6" x14ac:dyDescent="0.25">
      <c r="C260" s="19">
        <v>257</v>
      </c>
      <c r="D260" s="84" t="s">
        <v>532</v>
      </c>
      <c r="E260" s="86">
        <v>282280</v>
      </c>
      <c r="F260" s="19" t="s">
        <v>585</v>
      </c>
    </row>
    <row r="261" spans="3:6" x14ac:dyDescent="0.25">
      <c r="C261" s="19">
        <v>258</v>
      </c>
      <c r="D261" s="84" t="s">
        <v>533</v>
      </c>
      <c r="E261" s="86">
        <v>9910</v>
      </c>
      <c r="F261" s="19" t="s">
        <v>585</v>
      </c>
    </row>
    <row r="262" spans="3:6" x14ac:dyDescent="0.25">
      <c r="C262" s="19">
        <v>259</v>
      </c>
      <c r="D262" s="84" t="s">
        <v>534</v>
      </c>
      <c r="E262" s="86">
        <v>215000</v>
      </c>
      <c r="F262" s="19" t="s">
        <v>585</v>
      </c>
    </row>
    <row r="263" spans="3:6" x14ac:dyDescent="0.25">
      <c r="C263" s="19">
        <v>260</v>
      </c>
      <c r="D263" s="84" t="s">
        <v>535</v>
      </c>
      <c r="E263" s="86">
        <v>69000</v>
      </c>
      <c r="F263" s="19" t="s">
        <v>585</v>
      </c>
    </row>
    <row r="264" spans="3:6" x14ac:dyDescent="0.25">
      <c r="C264" s="19">
        <v>261</v>
      </c>
      <c r="D264" s="84" t="s">
        <v>536</v>
      </c>
      <c r="E264" s="86">
        <v>170683</v>
      </c>
      <c r="F264" s="19" t="s">
        <v>585</v>
      </c>
    </row>
    <row r="265" spans="3:6" x14ac:dyDescent="0.25">
      <c r="C265" s="19">
        <v>262</v>
      </c>
      <c r="D265" s="84" t="s">
        <v>537</v>
      </c>
      <c r="E265" s="86">
        <v>5132.18</v>
      </c>
      <c r="F265" s="19" t="s">
        <v>585</v>
      </c>
    </row>
    <row r="266" spans="3:6" x14ac:dyDescent="0.25">
      <c r="C266" s="19">
        <v>263</v>
      </c>
      <c r="D266" s="84" t="s">
        <v>538</v>
      </c>
      <c r="E266" s="86">
        <v>1152.54</v>
      </c>
      <c r="F266" s="19" t="s">
        <v>585</v>
      </c>
    </row>
    <row r="267" spans="3:6" x14ac:dyDescent="0.25">
      <c r="C267" s="19">
        <v>264</v>
      </c>
      <c r="D267" s="84" t="s">
        <v>539</v>
      </c>
      <c r="E267" s="86">
        <v>5132.18</v>
      </c>
      <c r="F267" s="19" t="s">
        <v>585</v>
      </c>
    </row>
    <row r="268" spans="3:6" x14ac:dyDescent="0.25">
      <c r="C268" s="19">
        <v>265</v>
      </c>
      <c r="D268" s="84" t="s">
        <v>540</v>
      </c>
      <c r="E268" s="86">
        <v>488.14</v>
      </c>
      <c r="F268" s="19" t="s">
        <v>585</v>
      </c>
    </row>
    <row r="269" spans="3:6" x14ac:dyDescent="0.25">
      <c r="C269" s="19">
        <v>266</v>
      </c>
      <c r="D269" s="84" t="s">
        <v>541</v>
      </c>
      <c r="E269" s="86">
        <v>8177</v>
      </c>
      <c r="F269" s="19" t="s">
        <v>585</v>
      </c>
    </row>
    <row r="270" spans="3:6" x14ac:dyDescent="0.25">
      <c r="C270" s="19">
        <v>267</v>
      </c>
      <c r="D270" s="84" t="s">
        <v>167</v>
      </c>
      <c r="E270" s="86">
        <v>559648.66</v>
      </c>
      <c r="F270" s="19" t="s">
        <v>585</v>
      </c>
    </row>
    <row r="271" spans="3:6" x14ac:dyDescent="0.25">
      <c r="C271" s="19">
        <v>268</v>
      </c>
      <c r="D271" s="84" t="s">
        <v>542</v>
      </c>
      <c r="E271" s="86">
        <v>958800</v>
      </c>
      <c r="F271" s="19" t="s">
        <v>585</v>
      </c>
    </row>
    <row r="272" spans="3:6" x14ac:dyDescent="0.25">
      <c r="C272" s="19">
        <v>269</v>
      </c>
      <c r="D272" s="84" t="s">
        <v>543</v>
      </c>
      <c r="E272" s="86">
        <v>344678.8</v>
      </c>
      <c r="F272" s="19" t="s">
        <v>585</v>
      </c>
    </row>
    <row r="273" spans="3:6" x14ac:dyDescent="0.25">
      <c r="C273" s="19">
        <v>270</v>
      </c>
      <c r="D273" s="84" t="s">
        <v>128</v>
      </c>
      <c r="E273" s="86">
        <v>3404460</v>
      </c>
      <c r="F273" s="19" t="s">
        <v>585</v>
      </c>
    </row>
    <row r="274" spans="3:6" x14ac:dyDescent="0.25">
      <c r="C274" s="19">
        <v>271</v>
      </c>
      <c r="D274" s="84" t="s">
        <v>544</v>
      </c>
      <c r="E274" s="86">
        <v>101000</v>
      </c>
      <c r="F274" s="19" t="s">
        <v>585</v>
      </c>
    </row>
    <row r="275" spans="3:6" x14ac:dyDescent="0.25">
      <c r="C275" s="19">
        <v>272</v>
      </c>
      <c r="D275" s="84" t="s">
        <v>545</v>
      </c>
      <c r="E275" s="86">
        <v>1035663</v>
      </c>
      <c r="F275" s="19" t="s">
        <v>585</v>
      </c>
    </row>
    <row r="276" spans="3:6" x14ac:dyDescent="0.25">
      <c r="C276" s="19">
        <v>273</v>
      </c>
      <c r="D276" s="84" t="s">
        <v>124</v>
      </c>
      <c r="E276" s="86">
        <v>2565698</v>
      </c>
      <c r="F276" s="19" t="s">
        <v>585</v>
      </c>
    </row>
    <row r="277" spans="3:6" x14ac:dyDescent="0.25">
      <c r="C277" s="19">
        <v>274</v>
      </c>
      <c r="D277" s="84" t="s">
        <v>546</v>
      </c>
      <c r="E277" s="86">
        <v>300000</v>
      </c>
      <c r="F277" s="19" t="s">
        <v>585</v>
      </c>
    </row>
    <row r="278" spans="3:6" x14ac:dyDescent="0.25">
      <c r="C278" s="19">
        <v>275</v>
      </c>
      <c r="D278" s="84" t="s">
        <v>547</v>
      </c>
      <c r="E278" s="86">
        <v>17415.22</v>
      </c>
      <c r="F278" s="19" t="s">
        <v>585</v>
      </c>
    </row>
    <row r="279" spans="3:6" x14ac:dyDescent="0.25">
      <c r="C279" s="19">
        <v>276</v>
      </c>
      <c r="D279" s="84" t="s">
        <v>133</v>
      </c>
      <c r="E279" s="86">
        <v>6821500</v>
      </c>
      <c r="F279" s="19" t="s">
        <v>585</v>
      </c>
    </row>
    <row r="280" spans="3:6" x14ac:dyDescent="0.25">
      <c r="C280" s="19">
        <v>277</v>
      </c>
      <c r="D280" s="84" t="s">
        <v>548</v>
      </c>
      <c r="E280" s="86">
        <v>69100</v>
      </c>
      <c r="F280" s="19" t="s">
        <v>585</v>
      </c>
    </row>
    <row r="281" spans="3:6" x14ac:dyDescent="0.25">
      <c r="C281" s="19">
        <v>278</v>
      </c>
      <c r="D281" s="84" t="s">
        <v>119</v>
      </c>
      <c r="E281" s="86">
        <v>17319017</v>
      </c>
      <c r="F281" s="19" t="s">
        <v>585</v>
      </c>
    </row>
    <row r="282" spans="3:6" x14ac:dyDescent="0.25">
      <c r="C282" s="19">
        <v>279</v>
      </c>
      <c r="D282" s="84" t="s">
        <v>549</v>
      </c>
      <c r="E282" s="86">
        <v>6550</v>
      </c>
      <c r="F282" s="19" t="s">
        <v>585</v>
      </c>
    </row>
    <row r="283" spans="3:6" x14ac:dyDescent="0.25">
      <c r="C283" s="19">
        <v>280</v>
      </c>
      <c r="D283" s="84" t="s">
        <v>550</v>
      </c>
      <c r="E283" s="86">
        <v>390400</v>
      </c>
      <c r="F283" s="19" t="s">
        <v>585</v>
      </c>
    </row>
    <row r="284" spans="3:6" x14ac:dyDescent="0.25">
      <c r="C284" s="19">
        <v>281</v>
      </c>
      <c r="D284" s="84" t="s">
        <v>551</v>
      </c>
      <c r="E284" s="86">
        <v>4000</v>
      </c>
      <c r="F284" s="19" t="s">
        <v>585</v>
      </c>
    </row>
    <row r="285" spans="3:6" x14ac:dyDescent="0.25">
      <c r="C285" s="19">
        <v>282</v>
      </c>
      <c r="D285" s="84" t="s">
        <v>158</v>
      </c>
      <c r="E285" s="86">
        <v>9184601.2400000002</v>
      </c>
      <c r="F285" s="19" t="s">
        <v>585</v>
      </c>
    </row>
    <row r="286" spans="3:6" x14ac:dyDescent="0.25">
      <c r="C286" s="19">
        <v>283</v>
      </c>
      <c r="D286" s="84" t="s">
        <v>162</v>
      </c>
      <c r="E286" s="86">
        <v>720628.7</v>
      </c>
      <c r="F286" s="19" t="s">
        <v>585</v>
      </c>
    </row>
    <row r="287" spans="3:6" x14ac:dyDescent="0.25">
      <c r="C287" s="19">
        <v>284</v>
      </c>
      <c r="D287" s="84" t="s">
        <v>112</v>
      </c>
      <c r="E287" s="86">
        <v>4920976</v>
      </c>
      <c r="F287" s="19" t="s">
        <v>585</v>
      </c>
    </row>
    <row r="288" spans="3:6" x14ac:dyDescent="0.25">
      <c r="C288" s="19">
        <v>285</v>
      </c>
      <c r="D288" s="84" t="s">
        <v>552</v>
      </c>
      <c r="E288" s="86">
        <v>4946143.3599999994</v>
      </c>
      <c r="F288" s="19" t="s">
        <v>585</v>
      </c>
    </row>
    <row r="289" spans="3:6" x14ac:dyDescent="0.25">
      <c r="C289" s="19">
        <v>286</v>
      </c>
      <c r="D289" s="84" t="s">
        <v>553</v>
      </c>
      <c r="E289" s="86">
        <v>357864</v>
      </c>
      <c r="F289" s="19" t="s">
        <v>585</v>
      </c>
    </row>
    <row r="290" spans="3:6" x14ac:dyDescent="0.25">
      <c r="C290" s="19">
        <v>287</v>
      </c>
      <c r="D290" s="84" t="s">
        <v>554</v>
      </c>
      <c r="E290" s="86">
        <v>4758</v>
      </c>
      <c r="F290" s="19" t="s">
        <v>585</v>
      </c>
    </row>
    <row r="291" spans="3:6" x14ac:dyDescent="0.25">
      <c r="C291" s="19">
        <v>288</v>
      </c>
      <c r="D291" s="84" t="s">
        <v>555</v>
      </c>
      <c r="E291" s="86">
        <v>179400</v>
      </c>
      <c r="F291" s="19" t="s">
        <v>585</v>
      </c>
    </row>
    <row r="292" spans="3:6" x14ac:dyDescent="0.25">
      <c r="C292" s="19">
        <v>289</v>
      </c>
      <c r="D292" s="84" t="s">
        <v>556</v>
      </c>
      <c r="E292" s="86">
        <v>13100</v>
      </c>
      <c r="F292" s="19" t="s">
        <v>585</v>
      </c>
    </row>
    <row r="293" spans="3:6" x14ac:dyDescent="0.25">
      <c r="C293" s="19">
        <v>290</v>
      </c>
      <c r="D293" s="84" t="s">
        <v>557</v>
      </c>
      <c r="E293" s="86">
        <v>2850</v>
      </c>
      <c r="F293" s="19" t="s">
        <v>585</v>
      </c>
    </row>
    <row r="294" spans="3:6" x14ac:dyDescent="0.25">
      <c r="C294" s="19">
        <v>291</v>
      </c>
      <c r="D294" s="84" t="s">
        <v>558</v>
      </c>
      <c r="E294" s="86">
        <v>713421.45</v>
      </c>
      <c r="F294" s="19" t="s">
        <v>585</v>
      </c>
    </row>
    <row r="295" spans="3:6" x14ac:dyDescent="0.25">
      <c r="C295" s="19">
        <v>292</v>
      </c>
      <c r="D295" s="84" t="s">
        <v>166</v>
      </c>
      <c r="E295" s="86">
        <v>4100</v>
      </c>
      <c r="F295" s="19" t="s">
        <v>585</v>
      </c>
    </row>
    <row r="296" spans="3:6" x14ac:dyDescent="0.25">
      <c r="C296" s="19">
        <v>293</v>
      </c>
      <c r="D296" s="84" t="s">
        <v>559</v>
      </c>
      <c r="E296" s="86">
        <v>11500</v>
      </c>
      <c r="F296" s="19" t="s">
        <v>585</v>
      </c>
    </row>
    <row r="297" spans="3:6" x14ac:dyDescent="0.25">
      <c r="C297" s="19">
        <v>294</v>
      </c>
      <c r="D297" s="84" t="s">
        <v>560</v>
      </c>
      <c r="E297" s="86">
        <v>1753716.2999999998</v>
      </c>
      <c r="F297" s="19" t="s">
        <v>585</v>
      </c>
    </row>
    <row r="298" spans="3:6" x14ac:dyDescent="0.25">
      <c r="C298" s="156" t="s">
        <v>10</v>
      </c>
      <c r="D298" s="157"/>
      <c r="E298" s="127">
        <f>SUM(E4:E297)</f>
        <v>531014172.06000036</v>
      </c>
      <c r="F298" s="128"/>
    </row>
    <row r="310" spans="5:5" x14ac:dyDescent="0.25">
      <c r="E310" s="90"/>
    </row>
  </sheetData>
  <mergeCells count="1">
    <mergeCell ref="C298:D298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3:S24"/>
  <sheetViews>
    <sheetView zoomScale="85" zoomScaleNormal="85" workbookViewId="0">
      <selection activeCell="B5" sqref="B5"/>
    </sheetView>
  </sheetViews>
  <sheetFormatPr defaultRowHeight="15" x14ac:dyDescent="0.25"/>
  <cols>
    <col min="1" max="1" width="9.140625" style="50"/>
    <col min="2" max="2" width="10.42578125" style="50" customWidth="1"/>
    <col min="3" max="3" width="30.28515625" style="50" bestFit="1" customWidth="1"/>
    <col min="4" max="4" width="49.85546875" style="50" customWidth="1"/>
    <col min="5" max="5" width="45.140625" style="50" bestFit="1" customWidth="1"/>
    <col min="6" max="6" width="50" style="50" customWidth="1"/>
    <col min="7" max="7" width="31" style="50" customWidth="1"/>
    <col min="8" max="8" width="13.7109375" style="50" customWidth="1"/>
    <col min="9" max="9" width="11.7109375" style="50" customWidth="1"/>
    <col min="10" max="10" width="21.42578125" style="50" customWidth="1"/>
    <col min="11" max="11" width="12.85546875" style="50" customWidth="1"/>
    <col min="12" max="12" width="16.28515625" style="50" customWidth="1"/>
    <col min="13" max="13" width="13.140625" style="50" bestFit="1" customWidth="1"/>
    <col min="14" max="14" width="9.140625" style="50"/>
    <col min="15" max="15" width="3.140625" style="50" customWidth="1"/>
    <col min="16" max="16" width="45.140625" style="50" bestFit="1" customWidth="1"/>
    <col min="17" max="17" width="15.42578125" style="50" bestFit="1" customWidth="1"/>
    <col min="18" max="18" width="10.28515625" style="50" bestFit="1" customWidth="1"/>
    <col min="19" max="19" width="14.42578125" style="50" bestFit="1" customWidth="1"/>
    <col min="20" max="16384" width="9.140625" style="50"/>
  </cols>
  <sheetData>
    <row r="3" spans="1:19" ht="18" x14ac:dyDescent="0.25">
      <c r="C3" s="83" t="s">
        <v>352</v>
      </c>
    </row>
    <row r="5" spans="1:19" ht="45" x14ac:dyDescent="0.25">
      <c r="A5" s="51"/>
      <c r="B5" s="63" t="s">
        <v>332</v>
      </c>
      <c r="C5" s="63" t="s">
        <v>353</v>
      </c>
      <c r="D5" s="63" t="s">
        <v>333</v>
      </c>
      <c r="E5" s="63" t="s">
        <v>334</v>
      </c>
      <c r="F5" s="63" t="s">
        <v>568</v>
      </c>
      <c r="G5" s="63" t="s">
        <v>37</v>
      </c>
      <c r="H5" s="63" t="s">
        <v>38</v>
      </c>
      <c r="I5" s="63" t="s">
        <v>335</v>
      </c>
      <c r="J5" s="64" t="s">
        <v>336</v>
      </c>
      <c r="K5" s="63" t="s">
        <v>337</v>
      </c>
      <c r="L5" s="63" t="s">
        <v>354</v>
      </c>
      <c r="M5" s="63" t="s">
        <v>348</v>
      </c>
    </row>
    <row r="6" spans="1:19" ht="30" hidden="1" x14ac:dyDescent="0.25">
      <c r="A6" s="51"/>
      <c r="B6" s="52">
        <v>1</v>
      </c>
      <c r="C6" s="53" t="s">
        <v>310</v>
      </c>
      <c r="D6" s="53">
        <v>9315452.25</v>
      </c>
      <c r="E6" s="54" t="s">
        <v>56</v>
      </c>
      <c r="F6" s="54" t="s">
        <v>569</v>
      </c>
      <c r="G6" s="54">
        <v>3917485</v>
      </c>
      <c r="H6" s="55">
        <v>43531</v>
      </c>
      <c r="I6" s="56" t="s">
        <v>311</v>
      </c>
      <c r="J6" s="57">
        <v>9315452.25</v>
      </c>
      <c r="K6" s="58">
        <v>3356547.75</v>
      </c>
      <c r="L6" s="99">
        <v>12672000</v>
      </c>
      <c r="M6" s="21" t="s">
        <v>350</v>
      </c>
    </row>
    <row r="7" spans="1:19" ht="30" hidden="1" x14ac:dyDescent="0.25">
      <c r="A7" s="51"/>
      <c r="B7" s="52">
        <v>2</v>
      </c>
      <c r="C7" s="53" t="s">
        <v>310</v>
      </c>
      <c r="D7" s="53">
        <v>3232100.5</v>
      </c>
      <c r="E7" s="54" t="s">
        <v>56</v>
      </c>
      <c r="F7" s="54" t="s">
        <v>569</v>
      </c>
      <c r="G7" s="54">
        <v>3919807</v>
      </c>
      <c r="H7" s="55">
        <v>43531</v>
      </c>
      <c r="I7" s="56" t="s">
        <v>311</v>
      </c>
      <c r="J7" s="57">
        <v>3232100.5</v>
      </c>
      <c r="K7" s="58">
        <v>991899.5</v>
      </c>
      <c r="L7" s="99">
        <v>4224000</v>
      </c>
      <c r="M7" s="21" t="s">
        <v>350</v>
      </c>
    </row>
    <row r="8" spans="1:19" ht="30" hidden="1" customHeight="1" x14ac:dyDescent="0.25">
      <c r="A8" s="51"/>
      <c r="B8" s="52">
        <v>3</v>
      </c>
      <c r="C8" s="53" t="s">
        <v>310</v>
      </c>
      <c r="D8" s="53">
        <v>7703779</v>
      </c>
      <c r="E8" s="54" t="s">
        <v>314</v>
      </c>
      <c r="F8" s="54" t="s">
        <v>570</v>
      </c>
      <c r="G8" s="54">
        <v>6474809</v>
      </c>
      <c r="H8" s="55">
        <v>43844</v>
      </c>
      <c r="I8" s="56" t="s">
        <v>311</v>
      </c>
      <c r="J8" s="57">
        <v>7703779</v>
      </c>
      <c r="K8" s="58">
        <v>1961572</v>
      </c>
      <c r="L8" s="99">
        <v>9665351</v>
      </c>
      <c r="M8" s="21" t="s">
        <v>350</v>
      </c>
      <c r="S8" s="121" t="e">
        <f>'Corrected Impoerted mc'!#REF!-Disallowed!K7</f>
        <v>#REF!</v>
      </c>
    </row>
    <row r="9" spans="1:19" ht="15" hidden="1" customHeight="1" x14ac:dyDescent="0.25">
      <c r="A9" s="51"/>
      <c r="B9" s="52">
        <v>4</v>
      </c>
      <c r="C9" s="52" t="s">
        <v>315</v>
      </c>
      <c r="D9" s="53">
        <v>2912144</v>
      </c>
      <c r="E9" s="54" t="s">
        <v>316</v>
      </c>
      <c r="F9" s="54" t="s">
        <v>571</v>
      </c>
      <c r="G9" s="54" t="s">
        <v>317</v>
      </c>
      <c r="H9" s="55">
        <v>43853</v>
      </c>
      <c r="I9" s="56" t="s">
        <v>311</v>
      </c>
      <c r="J9" s="65">
        <v>2912144</v>
      </c>
      <c r="K9" s="66">
        <v>754756</v>
      </c>
      <c r="L9" s="99">
        <v>3666900</v>
      </c>
      <c r="M9" s="21" t="s">
        <v>350</v>
      </c>
    </row>
    <row r="10" spans="1:19" ht="30" hidden="1" customHeight="1" x14ac:dyDescent="0.25">
      <c r="A10" s="51"/>
      <c r="B10" s="52">
        <v>5</v>
      </c>
      <c r="C10" s="53" t="s">
        <v>310</v>
      </c>
      <c r="D10" s="53">
        <v>2583143</v>
      </c>
      <c r="E10" s="54" t="s">
        <v>318</v>
      </c>
      <c r="F10" s="97" t="s">
        <v>581</v>
      </c>
      <c r="G10" s="54" t="s">
        <v>319</v>
      </c>
      <c r="H10" s="55">
        <v>43757</v>
      </c>
      <c r="I10" s="56" t="s">
        <v>311</v>
      </c>
      <c r="J10" s="67">
        <v>2583143</v>
      </c>
      <c r="K10" s="68">
        <v>625132</v>
      </c>
      <c r="L10" s="99">
        <v>3208275</v>
      </c>
      <c r="M10" s="21" t="s">
        <v>350</v>
      </c>
    </row>
    <row r="11" spans="1:19" ht="30" hidden="1" customHeight="1" x14ac:dyDescent="0.25">
      <c r="A11" s="51"/>
      <c r="B11" s="52">
        <v>6</v>
      </c>
      <c r="C11" s="52" t="s">
        <v>320</v>
      </c>
      <c r="D11" s="53">
        <v>7613661</v>
      </c>
      <c r="E11" s="56" t="s">
        <v>321</v>
      </c>
      <c r="F11" s="97" t="s">
        <v>582</v>
      </c>
      <c r="G11" s="54" t="s">
        <v>322</v>
      </c>
      <c r="H11" s="59">
        <v>43889</v>
      </c>
      <c r="I11" s="56" t="s">
        <v>311</v>
      </c>
      <c r="J11" s="60">
        <v>7613661</v>
      </c>
      <c r="K11" s="61"/>
      <c r="L11" s="120">
        <v>7613661</v>
      </c>
      <c r="M11" s="21" t="s">
        <v>350</v>
      </c>
    </row>
    <row r="12" spans="1:19" ht="30" hidden="1" customHeight="1" x14ac:dyDescent="0.25">
      <c r="A12" s="51"/>
      <c r="B12" s="52">
        <v>7</v>
      </c>
      <c r="C12" s="53" t="s">
        <v>310</v>
      </c>
      <c r="D12" s="53">
        <v>2518995</v>
      </c>
      <c r="E12" s="56" t="s">
        <v>314</v>
      </c>
      <c r="F12" s="56" t="s">
        <v>572</v>
      </c>
      <c r="G12" s="54" t="s">
        <v>323</v>
      </c>
      <c r="H12" s="59">
        <v>43953</v>
      </c>
      <c r="I12" s="56" t="s">
        <v>311</v>
      </c>
      <c r="J12" s="60">
        <v>2518995</v>
      </c>
      <c r="K12" s="62"/>
      <c r="L12" s="99">
        <v>2518995</v>
      </c>
      <c r="M12" s="21" t="s">
        <v>350</v>
      </c>
    </row>
    <row r="13" spans="1:19" ht="30" customHeight="1" x14ac:dyDescent="0.25">
      <c r="A13" s="51"/>
      <c r="B13" s="52">
        <v>8</v>
      </c>
      <c r="C13" s="53" t="s">
        <v>310</v>
      </c>
      <c r="D13" s="53">
        <v>3143806</v>
      </c>
      <c r="E13" s="56" t="s">
        <v>83</v>
      </c>
      <c r="F13" s="56" t="s">
        <v>573</v>
      </c>
      <c r="G13" s="54" t="s">
        <v>324</v>
      </c>
      <c r="H13" s="59">
        <v>43931</v>
      </c>
      <c r="I13" s="56" t="s">
        <v>311</v>
      </c>
      <c r="J13" s="60">
        <v>3143806</v>
      </c>
      <c r="K13" s="61"/>
      <c r="L13" s="120">
        <v>3143806</v>
      </c>
      <c r="M13" s="21" t="s">
        <v>350</v>
      </c>
    </row>
    <row r="14" spans="1:19" ht="15" hidden="1" customHeight="1" x14ac:dyDescent="0.25">
      <c r="A14" s="51"/>
      <c r="B14" s="52">
        <v>9</v>
      </c>
      <c r="C14" s="52" t="s">
        <v>325</v>
      </c>
      <c r="D14" s="53">
        <v>235012</v>
      </c>
      <c r="E14" s="56" t="s">
        <v>326</v>
      </c>
      <c r="F14" s="98" t="s">
        <v>574</v>
      </c>
      <c r="G14" s="54" t="s">
        <v>327</v>
      </c>
      <c r="H14" s="59">
        <v>43901</v>
      </c>
      <c r="I14" s="56" t="s">
        <v>311</v>
      </c>
      <c r="J14" s="60">
        <v>235012</v>
      </c>
      <c r="K14" s="61"/>
      <c r="L14" s="120">
        <v>235012</v>
      </c>
      <c r="M14" s="21" t="s">
        <v>350</v>
      </c>
    </row>
    <row r="15" spans="1:19" ht="30" hidden="1" customHeight="1" x14ac:dyDescent="0.25">
      <c r="A15" s="51"/>
      <c r="B15" s="52">
        <v>10</v>
      </c>
      <c r="C15" s="53" t="s">
        <v>310</v>
      </c>
      <c r="D15" s="53">
        <v>292689</v>
      </c>
      <c r="E15" s="56" t="s">
        <v>314</v>
      </c>
      <c r="F15" s="56" t="s">
        <v>575</v>
      </c>
      <c r="G15" s="54" t="s">
        <v>338</v>
      </c>
      <c r="H15" s="59"/>
      <c r="I15" s="56" t="s">
        <v>311</v>
      </c>
      <c r="J15" s="60">
        <v>292689</v>
      </c>
      <c r="K15" s="61"/>
      <c r="L15" s="99">
        <v>292689</v>
      </c>
      <c r="M15" s="21" t="s">
        <v>350</v>
      </c>
    </row>
    <row r="16" spans="1:19" ht="30" hidden="1" customHeight="1" x14ac:dyDescent="0.25">
      <c r="A16" s="51"/>
      <c r="B16" s="52">
        <v>11</v>
      </c>
      <c r="C16" s="53" t="s">
        <v>310</v>
      </c>
      <c r="D16" s="53">
        <v>7458400</v>
      </c>
      <c r="E16" s="56" t="s">
        <v>328</v>
      </c>
      <c r="F16" s="54" t="s">
        <v>576</v>
      </c>
      <c r="G16" s="54" t="s">
        <v>329</v>
      </c>
      <c r="H16" s="59"/>
      <c r="I16" s="56" t="s">
        <v>311</v>
      </c>
      <c r="J16" s="60">
        <v>7458400</v>
      </c>
      <c r="K16" s="61"/>
      <c r="L16" s="120">
        <v>7458400</v>
      </c>
      <c r="M16" s="21" t="s">
        <v>350</v>
      </c>
    </row>
    <row r="17" spans="1:13" ht="30" hidden="1" customHeight="1" x14ac:dyDescent="0.25">
      <c r="A17" s="51"/>
      <c r="B17" s="52">
        <v>12</v>
      </c>
      <c r="C17" s="53" t="s">
        <v>310</v>
      </c>
      <c r="D17" s="53">
        <v>8669430</v>
      </c>
      <c r="E17" s="54" t="s">
        <v>318</v>
      </c>
      <c r="F17" s="97" t="s">
        <v>583</v>
      </c>
      <c r="G17" s="54" t="s">
        <v>330</v>
      </c>
      <c r="H17" s="59">
        <v>43917</v>
      </c>
      <c r="I17" s="56" t="s">
        <v>311</v>
      </c>
      <c r="J17" s="60">
        <v>8669430</v>
      </c>
      <c r="K17" s="61"/>
      <c r="L17" s="99">
        <v>8669430</v>
      </c>
      <c r="M17" s="21" t="s">
        <v>350</v>
      </c>
    </row>
    <row r="18" spans="1:13" ht="30" hidden="1" customHeight="1" x14ac:dyDescent="0.25">
      <c r="A18" s="51"/>
      <c r="B18" s="52">
        <v>13</v>
      </c>
      <c r="C18" s="53" t="s">
        <v>310</v>
      </c>
      <c r="D18" s="53">
        <v>28906972</v>
      </c>
      <c r="E18" s="56" t="s">
        <v>318</v>
      </c>
      <c r="F18" s="56" t="s">
        <v>577</v>
      </c>
      <c r="G18" s="54" t="s">
        <v>331</v>
      </c>
      <c r="H18" s="59">
        <v>44029</v>
      </c>
      <c r="I18" s="56" t="s">
        <v>311</v>
      </c>
      <c r="J18" s="69">
        <v>28906972</v>
      </c>
      <c r="K18" s="70">
        <v>6006172</v>
      </c>
      <c r="L18" s="99">
        <v>34913144</v>
      </c>
      <c r="M18" s="21" t="s">
        <v>350</v>
      </c>
    </row>
    <row r="19" spans="1:13" ht="30" hidden="1" customHeight="1" x14ac:dyDescent="0.25">
      <c r="A19" s="51"/>
      <c r="B19" s="52">
        <v>14</v>
      </c>
      <c r="C19" s="53" t="s">
        <v>310</v>
      </c>
      <c r="D19" s="53">
        <v>-6006172</v>
      </c>
      <c r="E19" s="56" t="s">
        <v>318</v>
      </c>
      <c r="F19" s="54" t="s">
        <v>584</v>
      </c>
      <c r="G19" s="54">
        <v>8552418</v>
      </c>
      <c r="H19" s="59">
        <v>44064</v>
      </c>
      <c r="I19" s="56" t="s">
        <v>311</v>
      </c>
      <c r="J19" s="62">
        <v>-6006172</v>
      </c>
      <c r="K19" s="61">
        <v>6006172</v>
      </c>
      <c r="L19" s="99">
        <v>0</v>
      </c>
      <c r="M19" s="21" t="s">
        <v>350</v>
      </c>
    </row>
    <row r="20" spans="1:13" ht="30" hidden="1" customHeight="1" x14ac:dyDescent="0.25">
      <c r="A20" s="51"/>
      <c r="B20" s="52">
        <v>15</v>
      </c>
      <c r="C20" s="52" t="s">
        <v>339</v>
      </c>
      <c r="D20" s="53">
        <v>38700</v>
      </c>
      <c r="E20" s="56" t="s">
        <v>81</v>
      </c>
      <c r="F20" s="56" t="s">
        <v>578</v>
      </c>
      <c r="G20" s="54" t="s">
        <v>340</v>
      </c>
      <c r="H20" s="59">
        <v>44133</v>
      </c>
      <c r="I20" s="56" t="s">
        <v>311</v>
      </c>
      <c r="J20" s="62">
        <v>38700</v>
      </c>
      <c r="K20" s="61"/>
      <c r="L20" s="120">
        <v>38700</v>
      </c>
      <c r="M20" s="21" t="s">
        <v>350</v>
      </c>
    </row>
    <row r="21" spans="1:13" ht="30" hidden="1" customHeight="1" x14ac:dyDescent="0.25">
      <c r="A21" s="51"/>
      <c r="B21" s="52">
        <v>16</v>
      </c>
      <c r="C21" s="52" t="s">
        <v>341</v>
      </c>
      <c r="D21" s="53">
        <v>319902</v>
      </c>
      <c r="E21" s="56" t="s">
        <v>81</v>
      </c>
      <c r="F21" s="54" t="s">
        <v>584</v>
      </c>
      <c r="G21" s="54" t="s">
        <v>342</v>
      </c>
      <c r="H21" s="59">
        <v>44133</v>
      </c>
      <c r="I21" s="56" t="s">
        <v>311</v>
      </c>
      <c r="J21" s="62">
        <v>319902</v>
      </c>
      <c r="K21" s="61"/>
      <c r="L21" s="120">
        <v>319902</v>
      </c>
      <c r="M21" s="21" t="s">
        <v>350</v>
      </c>
    </row>
    <row r="22" spans="1:13" ht="30" hidden="1" customHeight="1" x14ac:dyDescent="0.25">
      <c r="A22" s="51"/>
      <c r="B22" s="52">
        <v>17</v>
      </c>
      <c r="C22" s="52" t="s">
        <v>343</v>
      </c>
      <c r="D22" s="53">
        <v>681236</v>
      </c>
      <c r="E22" s="56" t="s">
        <v>344</v>
      </c>
      <c r="F22" s="56" t="s">
        <v>579</v>
      </c>
      <c r="G22" s="54" t="s">
        <v>345</v>
      </c>
      <c r="H22" s="59">
        <v>44089</v>
      </c>
      <c r="I22" s="56" t="s">
        <v>311</v>
      </c>
      <c r="J22" s="60">
        <v>681236</v>
      </c>
      <c r="K22" s="61"/>
      <c r="L22" s="120">
        <v>681236</v>
      </c>
      <c r="M22" s="21" t="s">
        <v>350</v>
      </c>
    </row>
    <row r="23" spans="1:13" ht="30" hidden="1" customHeight="1" x14ac:dyDescent="0.25">
      <c r="A23" s="51"/>
      <c r="B23" s="52">
        <v>18</v>
      </c>
      <c r="C23" s="52" t="s">
        <v>346</v>
      </c>
      <c r="D23" s="53">
        <v>22946484</v>
      </c>
      <c r="E23" s="56" t="s">
        <v>141</v>
      </c>
      <c r="F23" s="56" t="s">
        <v>580</v>
      </c>
      <c r="G23" s="54" t="s">
        <v>347</v>
      </c>
      <c r="H23" s="59"/>
      <c r="I23" s="56" t="s">
        <v>311</v>
      </c>
      <c r="J23" s="60">
        <v>22946484</v>
      </c>
      <c r="K23" s="61"/>
      <c r="L23" s="120">
        <v>22946484</v>
      </c>
      <c r="M23" s="21" t="s">
        <v>350</v>
      </c>
    </row>
    <row r="24" spans="1:13" ht="15" hidden="1" customHeight="1" x14ac:dyDescent="0.25">
      <c r="B24" s="158" t="s">
        <v>10</v>
      </c>
      <c r="C24" s="159"/>
      <c r="D24" s="159"/>
      <c r="E24" s="159"/>
      <c r="F24" s="159"/>
      <c r="G24" s="159"/>
      <c r="H24" s="159"/>
      <c r="I24" s="159"/>
      <c r="J24" s="159"/>
      <c r="K24" s="160"/>
      <c r="L24" s="100">
        <f>SUM(L6:L23)</f>
        <v>122267985</v>
      </c>
      <c r="M24" s="72"/>
    </row>
  </sheetData>
  <autoFilter ref="B5:M24">
    <filterColumn colId="3">
      <filters>
        <filter val="Zibo Huacheng Imp And Exp China"/>
      </filters>
    </filterColumn>
  </autoFilter>
  <mergeCells count="1">
    <mergeCell ref="B24:K24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J14"/>
  <sheetViews>
    <sheetView workbookViewId="0">
      <selection activeCell="C3" sqref="C3:I14"/>
    </sheetView>
  </sheetViews>
  <sheetFormatPr defaultRowHeight="15" x14ac:dyDescent="0.25"/>
  <cols>
    <col min="3" max="3" width="10.28515625" customWidth="1"/>
    <col min="4" max="4" width="18.42578125" customWidth="1"/>
    <col min="5" max="5" width="42.85546875" bestFit="1" customWidth="1"/>
    <col min="6" max="6" width="33.28515625" customWidth="1"/>
    <col min="7" max="7" width="9.85546875" bestFit="1" customWidth="1"/>
    <col min="8" max="8" width="15.28515625" bestFit="1" customWidth="1"/>
    <col min="10" max="10" width="15.28515625" bestFit="1" customWidth="1"/>
  </cols>
  <sheetData>
    <row r="2" spans="3:10" ht="15.75" thickBot="1" x14ac:dyDescent="0.3"/>
    <row r="3" spans="3:10" ht="16.5" thickTop="1" thickBot="1" x14ac:dyDescent="0.3">
      <c r="C3" s="63" t="s">
        <v>332</v>
      </c>
      <c r="D3" s="63" t="s">
        <v>353</v>
      </c>
      <c r="E3" s="122" t="s">
        <v>334</v>
      </c>
      <c r="F3" s="123" t="s">
        <v>568</v>
      </c>
      <c r="G3" s="122" t="s">
        <v>38</v>
      </c>
      <c r="H3" s="129" t="s">
        <v>600</v>
      </c>
      <c r="I3" s="130" t="s">
        <v>348</v>
      </c>
    </row>
    <row r="4" spans="3:10" ht="30.75" thickTop="1" x14ac:dyDescent="0.25">
      <c r="C4" s="19">
        <v>1</v>
      </c>
      <c r="D4" s="52" t="s">
        <v>346</v>
      </c>
      <c r="E4" s="84" t="s">
        <v>141</v>
      </c>
      <c r="F4" s="54" t="s">
        <v>580</v>
      </c>
      <c r="G4" s="124" t="s">
        <v>593</v>
      </c>
      <c r="H4" s="125">
        <v>22946484</v>
      </c>
      <c r="I4" s="19" t="s">
        <v>585</v>
      </c>
    </row>
    <row r="5" spans="3:10" ht="30" x14ac:dyDescent="0.25">
      <c r="C5" s="19">
        <v>2</v>
      </c>
      <c r="D5" s="52" t="s">
        <v>320</v>
      </c>
      <c r="E5" s="84" t="s">
        <v>321</v>
      </c>
      <c r="F5" s="97" t="s">
        <v>582</v>
      </c>
      <c r="G5" s="59">
        <v>43889</v>
      </c>
      <c r="H5" s="125">
        <v>7613661</v>
      </c>
      <c r="I5" s="19" t="s">
        <v>585</v>
      </c>
    </row>
    <row r="6" spans="3:10" ht="45" x14ac:dyDescent="0.25">
      <c r="C6" s="19">
        <v>3</v>
      </c>
      <c r="D6" s="53" t="s">
        <v>310</v>
      </c>
      <c r="E6" s="84" t="s">
        <v>328</v>
      </c>
      <c r="F6" s="54" t="s">
        <v>328</v>
      </c>
      <c r="G6" s="124" t="s">
        <v>593</v>
      </c>
      <c r="H6" s="125">
        <v>7458400</v>
      </c>
      <c r="I6" s="19" t="s">
        <v>585</v>
      </c>
    </row>
    <row r="7" spans="3:10" ht="45" x14ac:dyDescent="0.25">
      <c r="C7" s="19">
        <v>5</v>
      </c>
      <c r="D7" s="52" t="s">
        <v>339</v>
      </c>
      <c r="E7" s="84" t="s">
        <v>81</v>
      </c>
      <c r="F7" s="54" t="s">
        <v>601</v>
      </c>
      <c r="G7" s="59">
        <v>44133</v>
      </c>
      <c r="H7" s="125">
        <v>358602</v>
      </c>
      <c r="I7" s="19" t="s">
        <v>585</v>
      </c>
    </row>
    <row r="8" spans="3:10" ht="45" x14ac:dyDescent="0.25">
      <c r="C8" s="19">
        <v>6</v>
      </c>
      <c r="D8" s="53" t="s">
        <v>310</v>
      </c>
      <c r="E8" s="84" t="s">
        <v>314</v>
      </c>
      <c r="F8" s="54" t="s">
        <v>570</v>
      </c>
      <c r="G8" s="55">
        <v>43844</v>
      </c>
      <c r="H8" s="125">
        <v>10515463</v>
      </c>
      <c r="I8" s="19" t="s">
        <v>585</v>
      </c>
    </row>
    <row r="9" spans="3:10" x14ac:dyDescent="0.25">
      <c r="C9" s="19">
        <v>7</v>
      </c>
      <c r="D9" s="52" t="s">
        <v>325</v>
      </c>
      <c r="E9" s="84" t="s">
        <v>326</v>
      </c>
      <c r="F9" s="98" t="s">
        <v>574</v>
      </c>
      <c r="G9" s="59">
        <v>43901</v>
      </c>
      <c r="H9" s="125">
        <v>235012</v>
      </c>
      <c r="I9" s="19" t="s">
        <v>585</v>
      </c>
    </row>
    <row r="10" spans="3:10" ht="30" x14ac:dyDescent="0.25">
      <c r="C10" s="19">
        <v>8</v>
      </c>
      <c r="D10" s="52" t="s">
        <v>343</v>
      </c>
      <c r="E10" s="84" t="s">
        <v>344</v>
      </c>
      <c r="F10" s="56" t="s">
        <v>579</v>
      </c>
      <c r="G10" s="59">
        <v>44089</v>
      </c>
      <c r="H10" s="125">
        <v>681236</v>
      </c>
      <c r="I10" s="19" t="s">
        <v>585</v>
      </c>
    </row>
    <row r="11" spans="3:10" ht="30" x14ac:dyDescent="0.25">
      <c r="C11" s="19">
        <v>9</v>
      </c>
      <c r="D11" s="52" t="s">
        <v>315</v>
      </c>
      <c r="E11" s="84" t="s">
        <v>316</v>
      </c>
      <c r="F11" s="54" t="s">
        <v>571</v>
      </c>
      <c r="G11" s="55">
        <v>43853</v>
      </c>
      <c r="H11" s="125">
        <v>2912144</v>
      </c>
      <c r="I11" s="19" t="s">
        <v>585</v>
      </c>
    </row>
    <row r="12" spans="3:10" ht="45" x14ac:dyDescent="0.25">
      <c r="C12" s="19">
        <v>10</v>
      </c>
      <c r="D12" s="53" t="s">
        <v>310</v>
      </c>
      <c r="E12" s="84" t="s">
        <v>318</v>
      </c>
      <c r="F12" s="97" t="s">
        <v>581</v>
      </c>
      <c r="G12" s="55">
        <v>43757</v>
      </c>
      <c r="H12" s="125">
        <v>34153373</v>
      </c>
      <c r="I12" s="19" t="s">
        <v>585</v>
      </c>
    </row>
    <row r="13" spans="3:10" ht="45" x14ac:dyDescent="0.25">
      <c r="C13" s="19">
        <v>11</v>
      </c>
      <c r="D13" s="53" t="s">
        <v>310</v>
      </c>
      <c r="E13" s="84" t="s">
        <v>83</v>
      </c>
      <c r="F13" s="56" t="s">
        <v>573</v>
      </c>
      <c r="G13" s="59">
        <v>43931</v>
      </c>
      <c r="H13" s="125">
        <v>3143806</v>
      </c>
      <c r="I13" s="19" t="s">
        <v>585</v>
      </c>
    </row>
    <row r="14" spans="3:10" x14ac:dyDescent="0.25">
      <c r="C14" s="161" t="s">
        <v>10</v>
      </c>
      <c r="D14" s="162"/>
      <c r="E14" s="162"/>
      <c r="F14" s="162"/>
      <c r="G14" s="163"/>
      <c r="H14" s="127">
        <f>SUM(H4:H13)</f>
        <v>90018181</v>
      </c>
      <c r="I14" s="19"/>
      <c r="J14" s="90"/>
    </row>
  </sheetData>
  <mergeCells count="1">
    <mergeCell ref="C14:G14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L8"/>
  <sheetViews>
    <sheetView zoomScaleNormal="100" workbookViewId="0">
      <selection activeCell="K8" sqref="K8"/>
    </sheetView>
  </sheetViews>
  <sheetFormatPr defaultRowHeight="15" x14ac:dyDescent="0.25"/>
  <cols>
    <col min="2" max="2" width="5.140625" customWidth="1"/>
    <col min="3" max="3" width="29.85546875" customWidth="1"/>
    <col min="4" max="4" width="29.5703125" hidden="1" customWidth="1"/>
    <col min="5" max="5" width="28.28515625" customWidth="1"/>
    <col min="6" max="6" width="11.85546875" customWidth="1"/>
    <col min="7" max="7" width="9.85546875" customWidth="1"/>
    <col min="8" max="8" width="7.140625" hidden="1" customWidth="1"/>
    <col min="9" max="9" width="14.42578125" hidden="1" customWidth="1"/>
    <col min="10" max="10" width="10.7109375" hidden="1" customWidth="1"/>
    <col min="11" max="11" width="14.42578125" bestFit="1" customWidth="1"/>
    <col min="12" max="12" width="9.28515625" customWidth="1"/>
  </cols>
  <sheetData>
    <row r="3" spans="2:12" ht="18" x14ac:dyDescent="0.25">
      <c r="C3" s="71" t="s">
        <v>351</v>
      </c>
    </row>
    <row r="6" spans="2:12" ht="63.75" x14ac:dyDescent="0.25">
      <c r="B6" s="73" t="s">
        <v>332</v>
      </c>
      <c r="C6" s="73" t="s">
        <v>353</v>
      </c>
      <c r="D6" s="73" t="s">
        <v>333</v>
      </c>
      <c r="E6" s="73" t="s">
        <v>334</v>
      </c>
      <c r="F6" s="73" t="s">
        <v>37</v>
      </c>
      <c r="G6" s="73" t="s">
        <v>38</v>
      </c>
      <c r="H6" s="73" t="s">
        <v>335</v>
      </c>
      <c r="I6" s="74" t="s">
        <v>336</v>
      </c>
      <c r="J6" s="73" t="s">
        <v>337</v>
      </c>
      <c r="K6" s="73" t="s">
        <v>355</v>
      </c>
      <c r="L6" s="73" t="s">
        <v>348</v>
      </c>
    </row>
    <row r="7" spans="2:12" ht="25.5" x14ac:dyDescent="0.25">
      <c r="B7" s="75">
        <v>1</v>
      </c>
      <c r="C7" s="75" t="s">
        <v>312</v>
      </c>
      <c r="D7" s="76">
        <v>9301666.25</v>
      </c>
      <c r="E7" s="77" t="s">
        <v>56</v>
      </c>
      <c r="F7" s="77" t="s">
        <v>313</v>
      </c>
      <c r="G7" s="78">
        <v>43704</v>
      </c>
      <c r="H7" s="79" t="s">
        <v>311</v>
      </c>
      <c r="I7" s="80">
        <v>9301666.25</v>
      </c>
      <c r="J7" s="81">
        <v>3253333.75</v>
      </c>
      <c r="K7" s="126">
        <v>46164126.420000002</v>
      </c>
      <c r="L7" s="82" t="s">
        <v>349</v>
      </c>
    </row>
    <row r="8" spans="2:12" x14ac:dyDescent="0.25">
      <c r="B8" s="164" t="s">
        <v>10</v>
      </c>
      <c r="C8" s="165"/>
      <c r="D8" s="165"/>
      <c r="E8" s="165"/>
      <c r="F8" s="165"/>
      <c r="G8" s="166"/>
      <c r="H8" s="94"/>
      <c r="I8" s="94"/>
      <c r="J8" s="94"/>
      <c r="K8" s="95">
        <f>SUM(K7:K7)</f>
        <v>46164126.420000002</v>
      </c>
      <c r="L8" s="94"/>
    </row>
  </sheetData>
  <mergeCells count="1">
    <mergeCell ref="B8:G8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19"/>
  <sheetViews>
    <sheetView topLeftCell="A7" workbookViewId="0">
      <selection activeCell="B22" sqref="A22:XFD22"/>
    </sheetView>
  </sheetViews>
  <sheetFormatPr defaultRowHeight="15" x14ac:dyDescent="0.25"/>
  <cols>
    <col min="2" max="2" width="6.140625" customWidth="1"/>
    <col min="3" max="3" width="36.28515625" customWidth="1"/>
    <col min="4" max="4" width="16.42578125" bestFit="1" customWidth="1"/>
    <col min="5" max="5" width="10.42578125" bestFit="1" customWidth="1"/>
    <col min="6" max="6" width="14.28515625" customWidth="1"/>
    <col min="7" max="7" width="9" customWidth="1"/>
    <col min="8" max="8" width="13.5703125" bestFit="1" customWidth="1"/>
    <col min="9" max="9" width="22.28515625" bestFit="1" customWidth="1"/>
  </cols>
  <sheetData>
    <row r="3" spans="2:8" x14ac:dyDescent="0.25">
      <c r="B3" s="22" t="s">
        <v>0</v>
      </c>
      <c r="C3" s="22" t="s">
        <v>49</v>
      </c>
      <c r="D3" s="22" t="s">
        <v>37</v>
      </c>
      <c r="E3" s="22" t="s">
        <v>38</v>
      </c>
      <c r="F3" s="22" t="s">
        <v>48</v>
      </c>
      <c r="G3" s="22" t="s">
        <v>48</v>
      </c>
      <c r="H3" s="92" t="s">
        <v>348</v>
      </c>
    </row>
    <row r="4" spans="2:8" x14ac:dyDescent="0.25">
      <c r="B4" s="21">
        <v>1</v>
      </c>
      <c r="C4" s="24" t="s">
        <v>28</v>
      </c>
      <c r="D4" s="25" t="s">
        <v>39</v>
      </c>
      <c r="E4" s="28">
        <v>44054</v>
      </c>
      <c r="F4" s="26">
        <v>975000</v>
      </c>
      <c r="G4" s="19">
        <v>9.75</v>
      </c>
      <c r="H4" s="19" t="s">
        <v>585</v>
      </c>
    </row>
    <row r="5" spans="2:8" x14ac:dyDescent="0.25">
      <c r="B5" s="21">
        <v>2</v>
      </c>
      <c r="C5" s="24" t="s">
        <v>29</v>
      </c>
      <c r="D5" s="25" t="s">
        <v>40</v>
      </c>
      <c r="E5" s="28">
        <v>44084</v>
      </c>
      <c r="F5" s="26">
        <v>63000</v>
      </c>
      <c r="G5" s="19">
        <v>0.63</v>
      </c>
      <c r="H5" s="19" t="s">
        <v>585</v>
      </c>
    </row>
    <row r="6" spans="2:8" x14ac:dyDescent="0.25">
      <c r="B6" s="21">
        <v>3</v>
      </c>
      <c r="C6" s="24" t="s">
        <v>29</v>
      </c>
      <c r="D6" s="25" t="s">
        <v>41</v>
      </c>
      <c r="E6" s="28">
        <v>44084</v>
      </c>
      <c r="F6" s="26">
        <v>57600</v>
      </c>
      <c r="G6" s="19">
        <v>0.57999999999999996</v>
      </c>
      <c r="H6" s="19" t="s">
        <v>585</v>
      </c>
    </row>
    <row r="7" spans="2:8" x14ac:dyDescent="0.25">
      <c r="B7" s="21">
        <v>4</v>
      </c>
      <c r="C7" s="24" t="s">
        <v>30</v>
      </c>
      <c r="D7" s="25" t="s">
        <v>42</v>
      </c>
      <c r="E7" s="28">
        <v>44097</v>
      </c>
      <c r="F7" s="26">
        <v>750000</v>
      </c>
      <c r="G7" s="46">
        <v>7.5</v>
      </c>
      <c r="H7" s="19" t="s">
        <v>585</v>
      </c>
    </row>
    <row r="8" spans="2:8" x14ac:dyDescent="0.25">
      <c r="B8" s="21">
        <v>5</v>
      </c>
      <c r="C8" s="24" t="s">
        <v>31</v>
      </c>
      <c r="D8" s="27">
        <v>91</v>
      </c>
      <c r="E8" s="28">
        <v>44127</v>
      </c>
      <c r="F8" s="26">
        <v>286948</v>
      </c>
      <c r="G8" s="19">
        <v>2.87</v>
      </c>
      <c r="H8" s="19" t="s">
        <v>585</v>
      </c>
    </row>
    <row r="9" spans="2:8" x14ac:dyDescent="0.25">
      <c r="B9" s="21">
        <v>6</v>
      </c>
      <c r="C9" s="24" t="s">
        <v>31</v>
      </c>
      <c r="D9" s="27">
        <v>90</v>
      </c>
      <c r="E9" s="28">
        <v>44127</v>
      </c>
      <c r="F9" s="26">
        <v>279520</v>
      </c>
      <c r="G9" s="46">
        <v>2.8</v>
      </c>
      <c r="H9" s="19" t="s">
        <v>585</v>
      </c>
    </row>
    <row r="10" spans="2:8" x14ac:dyDescent="0.25">
      <c r="B10" s="21">
        <v>7</v>
      </c>
      <c r="C10" s="24" t="s">
        <v>32</v>
      </c>
      <c r="D10" s="27" t="s">
        <v>43</v>
      </c>
      <c r="E10" s="28">
        <v>44131</v>
      </c>
      <c r="F10" s="26">
        <v>168885</v>
      </c>
      <c r="G10" s="19">
        <v>1.69</v>
      </c>
      <c r="H10" s="19" t="s">
        <v>585</v>
      </c>
    </row>
    <row r="11" spans="2:8" x14ac:dyDescent="0.25">
      <c r="B11" s="21">
        <v>8</v>
      </c>
      <c r="C11" s="24" t="s">
        <v>33</v>
      </c>
      <c r="D11" s="27">
        <v>93</v>
      </c>
      <c r="E11" s="28">
        <v>44122</v>
      </c>
      <c r="F11" s="26">
        <v>110605</v>
      </c>
      <c r="G11" s="46">
        <v>1.1100000000000001</v>
      </c>
      <c r="H11" s="19" t="s">
        <v>585</v>
      </c>
    </row>
    <row r="12" spans="2:8" x14ac:dyDescent="0.25">
      <c r="B12" s="21">
        <v>9</v>
      </c>
      <c r="C12" s="24" t="s">
        <v>33</v>
      </c>
      <c r="D12" s="27">
        <v>94</v>
      </c>
      <c r="E12" s="28">
        <v>44123</v>
      </c>
      <c r="F12" s="26">
        <v>65675</v>
      </c>
      <c r="G12" s="19">
        <v>0.66</v>
      </c>
      <c r="H12" s="19" t="s">
        <v>585</v>
      </c>
    </row>
    <row r="13" spans="2:8" x14ac:dyDescent="0.25">
      <c r="B13" s="21">
        <v>10</v>
      </c>
      <c r="C13" s="24" t="s">
        <v>34</v>
      </c>
      <c r="D13" s="27" t="s">
        <v>44</v>
      </c>
      <c r="E13" s="28">
        <v>44155</v>
      </c>
      <c r="F13" s="26">
        <v>1059680</v>
      </c>
      <c r="G13" s="19">
        <v>10.59</v>
      </c>
      <c r="H13" s="19" t="s">
        <v>585</v>
      </c>
    </row>
    <row r="14" spans="2:8" x14ac:dyDescent="0.25">
      <c r="B14" s="21">
        <v>12</v>
      </c>
      <c r="C14" s="24" t="s">
        <v>34</v>
      </c>
      <c r="D14" s="27" t="s">
        <v>46</v>
      </c>
      <c r="E14" s="28">
        <v>44097</v>
      </c>
      <c r="F14" s="26">
        <v>371820</v>
      </c>
      <c r="G14" s="19">
        <v>3.72</v>
      </c>
      <c r="H14" s="19" t="s">
        <v>585</v>
      </c>
    </row>
    <row r="15" spans="2:8" x14ac:dyDescent="0.25">
      <c r="B15" s="21">
        <v>13</v>
      </c>
      <c r="C15" s="24" t="s">
        <v>36</v>
      </c>
      <c r="D15" s="27" t="s">
        <v>47</v>
      </c>
      <c r="E15" s="28">
        <v>44174</v>
      </c>
      <c r="F15" s="26">
        <v>503500</v>
      </c>
      <c r="G15" s="19">
        <v>5.03</v>
      </c>
      <c r="H15" s="19" t="s">
        <v>585</v>
      </c>
    </row>
    <row r="16" spans="2:8" x14ac:dyDescent="0.25">
      <c r="B16" s="21">
        <v>14</v>
      </c>
      <c r="C16" s="24" t="s">
        <v>33</v>
      </c>
      <c r="D16" s="27">
        <v>98</v>
      </c>
      <c r="E16" s="28">
        <v>44177</v>
      </c>
      <c r="F16" s="26">
        <v>67000</v>
      </c>
      <c r="G16" s="19">
        <v>0.67</v>
      </c>
      <c r="H16" s="19" t="s">
        <v>585</v>
      </c>
    </row>
    <row r="17" spans="2:9" x14ac:dyDescent="0.25">
      <c r="B17" s="21">
        <v>15</v>
      </c>
      <c r="C17" s="24" t="s">
        <v>33</v>
      </c>
      <c r="D17" s="27">
        <v>99</v>
      </c>
      <c r="E17" s="28">
        <v>44201</v>
      </c>
      <c r="F17" s="26">
        <v>300000</v>
      </c>
      <c r="G17" s="46">
        <v>3</v>
      </c>
      <c r="H17" s="19" t="s">
        <v>585</v>
      </c>
    </row>
    <row r="18" spans="2:9" x14ac:dyDescent="0.25">
      <c r="B18" s="21">
        <v>1</v>
      </c>
      <c r="C18" s="24" t="s">
        <v>35</v>
      </c>
      <c r="D18" s="27" t="s">
        <v>45</v>
      </c>
      <c r="E18" s="28">
        <v>44155</v>
      </c>
      <c r="F18" s="26">
        <v>5769426</v>
      </c>
      <c r="G18" s="19">
        <v>57.69</v>
      </c>
      <c r="H18" s="19" t="s">
        <v>585</v>
      </c>
    </row>
    <row r="19" spans="2:9" x14ac:dyDescent="0.25">
      <c r="B19" s="167" t="s">
        <v>10</v>
      </c>
      <c r="C19" s="167"/>
      <c r="D19" s="167"/>
      <c r="E19" s="167"/>
      <c r="F19" s="23">
        <f>SUM(F4:F18)</f>
        <v>10828659</v>
      </c>
      <c r="G19" s="23">
        <f>SUM(G4:G18)</f>
        <v>108.29</v>
      </c>
      <c r="H19" s="19"/>
      <c r="I19" s="90">
        <f>F19/10^7</f>
        <v>1.0828659</v>
      </c>
    </row>
  </sheetData>
  <mergeCells count="1">
    <mergeCell ref="B19:E19"/>
  </mergeCells>
  <pageMargins left="0.7" right="0.7" top="0.75" bottom="0.75" header="0.3" footer="0.3"/>
  <pageSetup orientation="portrait" r:id="rId1"/>
  <ignoredErrors>
    <ignoredError sqref="D4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Summury</vt:lpstr>
      <vt:lpstr>Main Building</vt:lpstr>
      <vt:lpstr>P &amp; M as per client </vt:lpstr>
      <vt:lpstr>P &amp; M 6.72</vt:lpstr>
      <vt:lpstr>P&amp;M as per invoice by company </vt:lpstr>
      <vt:lpstr>Imported machines</vt:lpstr>
      <vt:lpstr>Corrected Impoerted mc</vt:lpstr>
      <vt:lpstr>Disallowed</vt:lpstr>
      <vt:lpstr>Electrical Installation</vt:lpstr>
      <vt:lpstr>Supplier, contractor</vt:lpstr>
      <vt:lpstr>Production Chart</vt:lpstr>
      <vt:lpstr>machine Summury </vt:lpstr>
      <vt:lpstr>Electrical INstaalation Summury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2025-03-31T11:05:19Z</dcterms:modified>
</cp:coreProperties>
</file>