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Z:\In Progress Files\Yash Bhatnagar\WIP\Arocon Rainbow Tower R1\Report\"/>
    </mc:Choice>
  </mc:AlternateContent>
  <xr:revisionPtr revIDLastSave="0" documentId="13_ncr:1_{8D72F789-01C9-4C12-A1BB-18E95C726F7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H12" i="1"/>
  <c r="P14" i="1" l="1"/>
  <c r="E19" i="1"/>
  <c r="E4" i="1"/>
  <c r="J4" i="1"/>
  <c r="P23" i="1" l="1"/>
  <c r="P22" i="1"/>
  <c r="J12" i="1"/>
  <c r="F12" i="1"/>
  <c r="M12" i="1" l="1"/>
  <c r="P15" i="1" s="1"/>
  <c r="M14" i="1" l="1"/>
  <c r="M17" i="1" s="1"/>
  <c r="M15" i="1" l="1"/>
  <c r="M16" i="1"/>
  <c r="M19" i="1" s="1"/>
  <c r="P16" i="1" s="1"/>
  <c r="P19" i="1" s="1"/>
</calcChain>
</file>

<file path=xl/sharedStrings.xml><?xml version="1.0" encoding="utf-8"?>
<sst xmlns="http://schemas.openxmlformats.org/spreadsheetml/2006/main" count="37" uniqueCount="28">
  <si>
    <t>Circle Value</t>
  </si>
  <si>
    <t>Land</t>
  </si>
  <si>
    <t>Building</t>
  </si>
  <si>
    <t xml:space="preserve">Land </t>
  </si>
  <si>
    <t>Far</t>
  </si>
  <si>
    <t>Non Far</t>
  </si>
  <si>
    <t>Rate</t>
  </si>
  <si>
    <t>Value</t>
  </si>
  <si>
    <t>Area</t>
  </si>
  <si>
    <t>sq.ft</t>
  </si>
  <si>
    <t>per sq.ft</t>
  </si>
  <si>
    <t>a</t>
  </si>
  <si>
    <t>b</t>
  </si>
  <si>
    <t>c</t>
  </si>
  <si>
    <t>d</t>
  </si>
  <si>
    <t>e</t>
  </si>
  <si>
    <t>A</t>
  </si>
  <si>
    <t>B</t>
  </si>
  <si>
    <t>C</t>
  </si>
  <si>
    <t>D</t>
  </si>
  <si>
    <t>Total Cons</t>
  </si>
  <si>
    <t>round off</t>
  </si>
  <si>
    <t>RV</t>
  </si>
  <si>
    <t>DV</t>
  </si>
  <si>
    <t>FAR</t>
  </si>
  <si>
    <t>Built up</t>
  </si>
  <si>
    <t>NON FAR</t>
  </si>
  <si>
    <t>sq.mtr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</si>
</sst>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_ * #,##0.000_ ;_ * \-#,##0.0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2" fontId="0" fillId="0" borderId="0" xfId="0" applyNumberFormat="1"/>
    <xf numFmtId="2" fontId="0" fillId="0" borderId="4" xfId="0" applyNumberFormat="1" applyBorder="1"/>
    <xf numFmtId="2" fontId="0" fillId="0" borderId="5" xfId="0" applyNumberFormat="1" applyBorder="1"/>
    <xf numFmtId="2" fontId="0" fillId="0" borderId="6" xfId="0" applyNumberFormat="1" applyBorder="1"/>
    <xf numFmtId="2" fontId="0" fillId="0" borderId="7" xfId="0" applyNumberFormat="1" applyBorder="1"/>
    <xf numFmtId="164" fontId="0" fillId="0" borderId="8" xfId="1" applyNumberFormat="1" applyFont="1" applyBorder="1"/>
    <xf numFmtId="164" fontId="0" fillId="0" borderId="0" xfId="1" applyNumberFormat="1" applyFont="1"/>
    <xf numFmtId="164" fontId="0" fillId="0" borderId="0" xfId="0" applyNumberFormat="1"/>
    <xf numFmtId="43" fontId="0" fillId="0" borderId="7" xfId="1" applyFont="1" applyBorder="1"/>
    <xf numFmtId="165" fontId="0" fillId="0" borderId="0" xfId="1" applyNumberFormat="1" applyFont="1"/>
    <xf numFmtId="165" fontId="3" fillId="0" borderId="0" xfId="1" applyNumberFormat="1" applyFont="1"/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2:P23"/>
  <sheetViews>
    <sheetView tabSelected="1" topLeftCell="B7" zoomScaleNormal="100" workbookViewId="0">
      <selection activeCell="P23" sqref="P23"/>
    </sheetView>
  </sheetViews>
  <sheetFormatPr defaultRowHeight="15" x14ac:dyDescent="0.25"/>
  <cols>
    <col min="4" max="4" width="14.85546875" customWidth="1"/>
    <col min="5" max="5" width="15.28515625" bestFit="1" customWidth="1"/>
    <col min="6" max="6" width="14.85546875" customWidth="1"/>
    <col min="8" max="8" width="15.7109375" customWidth="1"/>
    <col min="9" max="9" width="13" customWidth="1"/>
    <col min="10" max="10" width="16.28515625" customWidth="1"/>
    <col min="12" max="12" width="10.7109375" customWidth="1"/>
    <col min="13" max="13" width="14.42578125" customWidth="1"/>
    <col min="16" max="16" width="15.28515625" bestFit="1" customWidth="1"/>
  </cols>
  <sheetData>
    <row r="2" spans="4:16" x14ac:dyDescent="0.25">
      <c r="F2" s="1" t="s">
        <v>8</v>
      </c>
      <c r="G2">
        <v>7087</v>
      </c>
    </row>
    <row r="3" spans="4:16" x14ac:dyDescent="0.25">
      <c r="D3" s="1" t="s">
        <v>0</v>
      </c>
    </row>
    <row r="4" spans="4:16" x14ac:dyDescent="0.25">
      <c r="D4" t="s">
        <v>1</v>
      </c>
      <c r="E4" s="8">
        <f>18000*G2</f>
        <v>127566000</v>
      </c>
      <c r="I4" t="s">
        <v>3</v>
      </c>
      <c r="J4" s="8">
        <f>40000*G2</f>
        <v>283480000</v>
      </c>
    </row>
    <row r="5" spans="4:16" x14ac:dyDescent="0.25">
      <c r="D5" t="s">
        <v>2</v>
      </c>
      <c r="I5" t="s">
        <v>2</v>
      </c>
    </row>
    <row r="9" spans="4:16" ht="15.75" thickBot="1" x14ac:dyDescent="0.3"/>
    <row r="10" spans="4:16" ht="15.75" thickBot="1" x14ac:dyDescent="0.3">
      <c r="D10" s="13" t="s">
        <v>4</v>
      </c>
      <c r="E10" s="14"/>
      <c r="F10" s="15"/>
      <c r="G10" s="2"/>
      <c r="H10" s="13" t="s">
        <v>5</v>
      </c>
      <c r="I10" s="14"/>
      <c r="J10" s="15"/>
    </row>
    <row r="11" spans="4:16" x14ac:dyDescent="0.25">
      <c r="D11" s="3" t="s">
        <v>8</v>
      </c>
      <c r="E11" s="4" t="s">
        <v>6</v>
      </c>
      <c r="F11" s="5" t="s">
        <v>7</v>
      </c>
      <c r="G11" s="2"/>
      <c r="H11" s="3" t="s">
        <v>8</v>
      </c>
      <c r="I11" s="4" t="s">
        <v>6</v>
      </c>
      <c r="J11" s="5" t="s">
        <v>7</v>
      </c>
    </row>
    <row r="12" spans="4:16" ht="15.75" thickBot="1" x14ac:dyDescent="0.3">
      <c r="D12" s="10">
        <f>E18*10.7639</f>
        <v>298122.75461429998</v>
      </c>
      <c r="E12" s="6">
        <v>1700</v>
      </c>
      <c r="F12" s="7">
        <f>E12*D12</f>
        <v>506808682.84430999</v>
      </c>
      <c r="G12" s="2"/>
      <c r="H12" s="10">
        <f>E20*10.7639</f>
        <v>17498.764590999999</v>
      </c>
      <c r="I12" s="6">
        <v>1500</v>
      </c>
      <c r="J12" s="7">
        <f>I12*H12</f>
        <v>26248146.886499997</v>
      </c>
      <c r="L12" s="1" t="s">
        <v>20</v>
      </c>
      <c r="M12" s="9">
        <f>J12+F12</f>
        <v>533056829.73080999</v>
      </c>
    </row>
    <row r="13" spans="4:16" x14ac:dyDescent="0.25">
      <c r="D13" t="s">
        <v>9</v>
      </c>
      <c r="E13" t="s">
        <v>10</v>
      </c>
      <c r="H13" t="s">
        <v>9</v>
      </c>
      <c r="I13" t="s">
        <v>10</v>
      </c>
    </row>
    <row r="14" spans="4:16" x14ac:dyDescent="0.25">
      <c r="L14" t="s">
        <v>11</v>
      </c>
      <c r="M14" s="9">
        <f>M12</f>
        <v>533056829.73080999</v>
      </c>
      <c r="O14" t="s">
        <v>16</v>
      </c>
      <c r="P14" s="9">
        <f>102762000</f>
        <v>102762000</v>
      </c>
    </row>
    <row r="15" spans="4:16" x14ac:dyDescent="0.25">
      <c r="L15" t="s">
        <v>12</v>
      </c>
      <c r="M15" s="9">
        <f>M14*0.07</f>
        <v>37313978.081156701</v>
      </c>
      <c r="O15" t="s">
        <v>17</v>
      </c>
      <c r="P15" s="9">
        <f>M12</f>
        <v>533056829.73080999</v>
      </c>
    </row>
    <row r="16" spans="4:16" x14ac:dyDescent="0.25">
      <c r="L16" t="s">
        <v>13</v>
      </c>
      <c r="M16" s="9">
        <f>M14*0.09</f>
        <v>47975114.675772898</v>
      </c>
      <c r="O16" t="s">
        <v>18</v>
      </c>
      <c r="P16" s="9">
        <f>M19</f>
        <v>111941934.2434701</v>
      </c>
    </row>
    <row r="17" spans="4:16" x14ac:dyDescent="0.25">
      <c r="L17" t="s">
        <v>14</v>
      </c>
      <c r="M17" s="9">
        <f>M14*0.05</f>
        <v>26652841.4865405</v>
      </c>
    </row>
    <row r="18" spans="4:16" x14ac:dyDescent="0.25">
      <c r="D18" t="s">
        <v>24</v>
      </c>
      <c r="E18" s="11">
        <v>27696.537</v>
      </c>
      <c r="F18" t="s">
        <v>27</v>
      </c>
    </row>
    <row r="19" spans="4:16" x14ac:dyDescent="0.25">
      <c r="D19" t="s">
        <v>25</v>
      </c>
      <c r="E19" s="11">
        <f>E18+E20</f>
        <v>29322.226999999999</v>
      </c>
      <c r="F19" t="s">
        <v>27</v>
      </c>
      <c r="L19" t="s">
        <v>15</v>
      </c>
      <c r="M19" s="9">
        <f>M17+M16+M15</f>
        <v>111941934.2434701</v>
      </c>
      <c r="O19" t="s">
        <v>19</v>
      </c>
      <c r="P19" s="9">
        <f>SUM(P14:P16)</f>
        <v>747760763.97428</v>
      </c>
    </row>
    <row r="20" spans="4:16" x14ac:dyDescent="0.25">
      <c r="D20" t="s">
        <v>26</v>
      </c>
      <c r="E20" s="12">
        <v>1625.69</v>
      </c>
      <c r="F20" t="s">
        <v>27</v>
      </c>
    </row>
    <row r="21" spans="4:16" x14ac:dyDescent="0.25">
      <c r="O21" t="s">
        <v>21</v>
      </c>
      <c r="P21" s="9">
        <v>747800000</v>
      </c>
    </row>
    <row r="22" spans="4:16" x14ac:dyDescent="0.25">
      <c r="O22" t="s">
        <v>22</v>
      </c>
      <c r="P22" s="9">
        <f>P21*0.85</f>
        <v>635630000</v>
      </c>
    </row>
    <row r="23" spans="4:16" x14ac:dyDescent="0.25">
      <c r="O23" t="s">
        <v>23</v>
      </c>
      <c r="P23" s="9">
        <f>P21*0.75</f>
        <v>560850000</v>
      </c>
    </row>
  </sheetData>
  <mergeCells count="2">
    <mergeCell ref="D10:F10"/>
    <mergeCell ref="H10:J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Mahesh Joshi</dc:creator>
  <cp:lastModifiedBy>Mahesh Joshi</cp:lastModifiedBy>
  <dcterms:created xsi:type="dcterms:W3CDTF">2015-06-05T18:17:20Z</dcterms:created>
  <dcterms:modified xsi:type="dcterms:W3CDTF">2023-12-27T05:28:32Z</dcterms:modified>
</cp:coreProperties>
</file>