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alanalyst3\Desktop\CCCL SOLAR\FINANCIAL MODEL\"/>
    </mc:Choice>
  </mc:AlternateContent>
  <bookViews>
    <workbookView xWindow="480" yWindow="360" windowWidth="19815" windowHeight="7650"/>
  </bookViews>
  <sheets>
    <sheet name="working" sheetId="1" r:id="rId1"/>
  </sheets>
  <calcPr calcId="152511"/>
</workbook>
</file>

<file path=xl/calcChain.xml><?xml version="1.0" encoding="utf-8"?>
<calcChain xmlns="http://schemas.openxmlformats.org/spreadsheetml/2006/main">
  <c r="E19" i="1" l="1"/>
  <c r="J19" i="1" s="1"/>
  <c r="E18" i="1"/>
  <c r="J18" i="1" s="1"/>
  <c r="E17" i="1"/>
  <c r="J17" i="1" s="1"/>
  <c r="E16" i="1"/>
  <c r="J16" i="1" s="1"/>
  <c r="E15" i="1"/>
  <c r="J15" i="1" s="1"/>
  <c r="F14" i="1"/>
  <c r="E14" i="1"/>
  <c r="E13" i="1"/>
  <c r="F13" i="1" s="1"/>
  <c r="E12" i="1"/>
  <c r="F12" i="1" s="1"/>
  <c r="E11" i="1"/>
  <c r="J11" i="1" s="1"/>
  <c r="J10" i="1"/>
  <c r="E10" i="1"/>
  <c r="F10" i="1" s="1"/>
  <c r="J9" i="1"/>
  <c r="F9" i="1"/>
  <c r="E9" i="1"/>
  <c r="E8" i="1"/>
  <c r="F8" i="1" s="1"/>
  <c r="K7" i="1"/>
  <c r="H7" i="1"/>
  <c r="F7" i="1"/>
  <c r="E7" i="1"/>
  <c r="J7" i="1" s="1"/>
  <c r="L7" i="1" s="1"/>
  <c r="E6" i="1"/>
  <c r="J6" i="1" s="1"/>
  <c r="F6" i="1" l="1"/>
  <c r="J8" i="1"/>
  <c r="F11" i="1"/>
  <c r="J21" i="1"/>
  <c r="L6" i="1"/>
  <c r="H8" i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K8" i="1"/>
  <c r="K9" i="1" s="1"/>
  <c r="K10" i="1" s="1"/>
  <c r="K11" i="1" s="1"/>
  <c r="K12" i="1" s="1"/>
  <c r="F15" i="1"/>
  <c r="F16" i="1"/>
  <c r="F17" i="1"/>
  <c r="F18" i="1"/>
  <c r="F19" i="1"/>
  <c r="H21" i="1" l="1"/>
  <c r="F21" i="1"/>
  <c r="K13" i="1"/>
  <c r="L12" i="1"/>
  <c r="L9" i="1"/>
  <c r="L8" i="1"/>
  <c r="L11" i="1"/>
  <c r="L10" i="1"/>
  <c r="K14" i="1" l="1"/>
  <c r="L13" i="1"/>
  <c r="L14" i="1" l="1"/>
  <c r="K15" i="1"/>
  <c r="K16" i="1" l="1"/>
  <c r="L15" i="1"/>
  <c r="K17" i="1" l="1"/>
  <c r="L16" i="1"/>
  <c r="K18" i="1" l="1"/>
  <c r="L17" i="1"/>
  <c r="K19" i="1" l="1"/>
  <c r="L18" i="1"/>
  <c r="L19" i="1" l="1"/>
  <c r="L21" i="1" s="1"/>
  <c r="K21" i="1"/>
</calcChain>
</file>

<file path=xl/sharedStrings.xml><?xml version="1.0" encoding="utf-8"?>
<sst xmlns="http://schemas.openxmlformats.org/spreadsheetml/2006/main" count="25" uniqueCount="25">
  <si>
    <t>Generation Inflow</t>
  </si>
  <si>
    <t>Overheads</t>
  </si>
  <si>
    <t>Penalty and Other extrodianary costs</t>
  </si>
  <si>
    <t>Rs. In Crore</t>
  </si>
  <si>
    <t>Year</t>
  </si>
  <si>
    <t>Average units p.m</t>
  </si>
  <si>
    <t>Average units p.a.</t>
  </si>
  <si>
    <t>Value @ 12.70 per unit</t>
  </si>
  <si>
    <t>Penality</t>
  </si>
  <si>
    <t>Extra</t>
  </si>
  <si>
    <t>Total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</si>
  <si>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</si>
  <si>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</si>
  <si>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</si>
  <si>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</si>
  <si>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</si>
  <si>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</si>
  <si>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</si>
  <si>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</si>
  <si>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</si>
  <si>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2032-33</t>
  </si>
  <si>
    <t>2033-34</t>
  </si>
  <si>
    <t>2034-35</t>
  </si>
  <si>
    <t>2035-36</t>
  </si>
  <si>
    <t>2036-37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</si>
</sst>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_ * #,##0.00_ ;_ * \-#,##0.00_ ;_ * &quot;-&quot;?_ ;_ @_ "/>
    <numFmt numFmtId="166" formatCode="_ * #,##0.000_ ;_ * \-#,##0.000_ ;_ * &quot;-&quot;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3" fillId="0" borderId="1" xfId="0" applyFont="1" applyBorder="1" applyAlignment="1"/>
    <xf numFmtId="0" fontId="2" fillId="0" borderId="1" xfId="0" applyFont="1" applyBorder="1" applyAlignment="1"/>
    <xf numFmtId="164" fontId="0" fillId="0" borderId="1" xfId="1" applyNumberFormat="1" applyFont="1" applyBorder="1"/>
    <xf numFmtId="165" fontId="0" fillId="0" borderId="1" xfId="0" applyNumberFormat="1" applyBorder="1"/>
    <xf numFmtId="43" fontId="0" fillId="0" borderId="1" xfId="0" applyNumberFormat="1" applyBorder="1"/>
    <xf numFmtId="43" fontId="0" fillId="0" borderId="1" xfId="1" applyNumberFormat="1" applyFont="1" applyBorder="1"/>
    <xf numFmtId="2" fontId="0" fillId="0" borderId="1" xfId="0" applyNumberFormat="1" applyBorder="1"/>
    <xf numFmtId="0" fontId="2" fillId="0" borderId="1" xfId="0" applyFont="1" applyBorder="1"/>
    <xf numFmtId="164" fontId="2" fillId="0" borderId="1" xfId="1" applyNumberFormat="1" applyFont="1" applyBorder="1"/>
    <xf numFmtId="165" fontId="2" fillId="0" borderId="1" xfId="0" applyNumberFormat="1" applyFont="1" applyBorder="1"/>
    <xf numFmtId="2" fontId="2" fillId="0" borderId="1" xfId="0" applyNumberFormat="1" applyFont="1" applyBorder="1"/>
    <xf numFmtId="43" fontId="2" fillId="0" borderId="1" xfId="1" applyNumberFormat="1" applyFont="1" applyBorder="1"/>
    <xf numFmtId="43" fontId="2" fillId="0" borderId="1" xfId="0" applyNumberFormat="1" applyFont="1" applyBorder="1"/>
    <xf numFmtId="0" fontId="2" fillId="0" borderId="0" xfId="0" applyFont="1"/>
    <xf numFmtId="166" fontId="2" fillId="0" borderId="1" xfId="0" applyNumberFormat="1" applyFont="1" applyBorder="1"/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21"/>
  <sheetViews>
    <sheetView tabSelected="1" workbookViewId="0">
      <selection activeCell="E19" sqref="E19"/>
    </sheetView>
  </sheetViews>
  <sheetFormatPr defaultRowHeight="15" x14ac:dyDescent="0.25"/>
  <cols>
    <col min="3" max="3" width="13.140625" customWidth="1"/>
    <col min="4" max="4" width="23.7109375" bestFit="1" customWidth="1"/>
    <col min="5" max="5" width="17" bestFit="1" customWidth="1"/>
    <col min="6" max="6" width="21.140625" bestFit="1" customWidth="1"/>
    <col min="7" max="7" width="3.140625" customWidth="1"/>
    <col min="8" max="8" width="11.85546875" customWidth="1"/>
    <col min="9" max="9" width="3.140625" customWidth="1"/>
    <col min="10" max="10" width="14.28515625" bestFit="1" customWidth="1"/>
  </cols>
  <sheetData>
    <row r="2" spans="3:12" x14ac:dyDescent="0.25">
      <c r="C2" s="17" t="s">
        <v>0</v>
      </c>
      <c r="D2" s="17"/>
      <c r="E2" s="17"/>
      <c r="F2" s="17"/>
      <c r="G2" s="1"/>
      <c r="H2" s="2" t="s">
        <v>1</v>
      </c>
      <c r="I2" s="2"/>
      <c r="J2" s="3" t="s">
        <v>2</v>
      </c>
      <c r="K2" s="2"/>
      <c r="L2" s="1"/>
    </row>
    <row r="3" spans="3:12" x14ac:dyDescent="0.25">
      <c r="C3" s="1"/>
      <c r="D3" s="1"/>
      <c r="E3" s="1"/>
      <c r="F3" s="1" t="s">
        <v>3</v>
      </c>
      <c r="G3" s="1"/>
      <c r="H3" s="1"/>
      <c r="I3" s="1"/>
      <c r="J3" s="1"/>
      <c r="K3" s="1"/>
      <c r="L3" s="1"/>
    </row>
    <row r="4" spans="3:12" x14ac:dyDescent="0.25">
      <c r="C4" s="1" t="s">
        <v>4</v>
      </c>
      <c r="D4" s="1" t="s">
        <v>5</v>
      </c>
      <c r="E4" s="1" t="s">
        <v>6</v>
      </c>
      <c r="F4" s="1" t="s">
        <v>7</v>
      </c>
      <c r="G4" s="1"/>
      <c r="H4" s="1"/>
      <c r="I4" s="1"/>
      <c r="J4" s="1" t="s">
        <v>8</v>
      </c>
      <c r="K4" s="1" t="s">
        <v>9</v>
      </c>
      <c r="L4" s="1" t="s">
        <v>10</v>
      </c>
    </row>
    <row r="5" spans="3:12" x14ac:dyDescent="0.25">
      <c r="C5" s="1"/>
      <c r="D5" s="1"/>
      <c r="E5" s="1"/>
      <c r="F5" s="1"/>
      <c r="G5" s="1"/>
      <c r="H5" s="1"/>
      <c r="I5" s="1"/>
      <c r="J5" s="1"/>
      <c r="K5" s="1"/>
      <c r="L5" s="1"/>
    </row>
    <row r="6" spans="3:12" x14ac:dyDescent="0.25">
      <c r="C6" s="1" t="s">
        <v>11</v>
      </c>
      <c r="D6" s="4">
        <v>125000</v>
      </c>
      <c r="E6" s="4">
        <f>D6*12</f>
        <v>1500000</v>
      </c>
      <c r="F6" s="5">
        <f>E6*12.7/10000000</f>
        <v>1.905</v>
      </c>
      <c r="G6" s="6"/>
      <c r="H6" s="1">
        <v>1.35</v>
      </c>
      <c r="I6" s="1"/>
      <c r="J6" s="7">
        <f>(5256000-E6)*12.7*25%/10000000</f>
        <v>1.1925300000000001</v>
      </c>
      <c r="K6" s="1">
        <v>0.25</v>
      </c>
      <c r="L6" s="6">
        <f>J6+K6</f>
        <v>1.4425300000000001</v>
      </c>
    </row>
    <row r="7" spans="3:12" x14ac:dyDescent="0.25">
      <c r="C7" s="1" t="s">
        <v>12</v>
      </c>
      <c r="D7" s="4">
        <v>300000</v>
      </c>
      <c r="E7" s="4">
        <f>D7*12</f>
        <v>3600000</v>
      </c>
      <c r="F7" s="5">
        <f>E7*12.7/10000000</f>
        <v>4.5720000000000001</v>
      </c>
      <c r="G7" s="1"/>
      <c r="H7" s="8">
        <f>H6*10%+H6</f>
        <v>1.4850000000000001</v>
      </c>
      <c r="I7" s="1"/>
      <c r="J7" s="7">
        <f t="shared" ref="J7:J19" si="0">(5256000-E7)*12.7*25%/10000000</f>
        <v>0.52578000000000003</v>
      </c>
      <c r="K7" s="1">
        <f>K6*8%+K6</f>
        <v>0.27</v>
      </c>
      <c r="L7" s="6">
        <f t="shared" ref="L7:L19" si="1">J7+K7</f>
        <v>0.79578000000000004</v>
      </c>
    </row>
    <row r="8" spans="3:12" x14ac:dyDescent="0.25">
      <c r="C8" s="1" t="s">
        <v>13</v>
      </c>
      <c r="D8" s="4">
        <v>300000</v>
      </c>
      <c r="E8" s="4">
        <f t="shared" ref="E8:E19" si="2">D8*12</f>
        <v>3600000</v>
      </c>
      <c r="F8" s="5">
        <f t="shared" ref="F8:F19" si="3">E8*12.7/10000000</f>
        <v>4.5720000000000001</v>
      </c>
      <c r="G8" s="1"/>
      <c r="H8" s="8">
        <f t="shared" ref="H8:H19" si="4">H7*10%+H7</f>
        <v>1.6335000000000002</v>
      </c>
      <c r="I8" s="1"/>
      <c r="J8" s="7">
        <f t="shared" si="0"/>
        <v>0.52578000000000003</v>
      </c>
      <c r="K8" s="8">
        <f t="shared" ref="K8:K19" si="5">K7*8%+K7</f>
        <v>0.29160000000000003</v>
      </c>
      <c r="L8" s="6">
        <f t="shared" si="1"/>
        <v>0.81738</v>
      </c>
    </row>
    <row r="9" spans="3:12" x14ac:dyDescent="0.25">
      <c r="C9" s="1" t="s">
        <v>14</v>
      </c>
      <c r="D9" s="4">
        <v>300000</v>
      </c>
      <c r="E9" s="4">
        <f t="shared" si="2"/>
        <v>3600000</v>
      </c>
      <c r="F9" s="5">
        <f t="shared" si="3"/>
        <v>4.5720000000000001</v>
      </c>
      <c r="G9" s="1"/>
      <c r="H9" s="8">
        <f t="shared" si="4"/>
        <v>1.7968500000000003</v>
      </c>
      <c r="I9" s="1"/>
      <c r="J9" s="7">
        <f t="shared" si="0"/>
        <v>0.52578000000000003</v>
      </c>
      <c r="K9" s="8">
        <f t="shared" si="5"/>
        <v>0.31492800000000004</v>
      </c>
      <c r="L9" s="6">
        <f t="shared" si="1"/>
        <v>0.84070800000000001</v>
      </c>
    </row>
    <row r="10" spans="3:12" x14ac:dyDescent="0.25">
      <c r="C10" s="1" t="s">
        <v>15</v>
      </c>
      <c r="D10" s="4">
        <v>400000</v>
      </c>
      <c r="E10" s="4">
        <f t="shared" si="2"/>
        <v>4800000</v>
      </c>
      <c r="F10" s="5">
        <f t="shared" si="3"/>
        <v>6.0960000000000001</v>
      </c>
      <c r="G10" s="1"/>
      <c r="H10" s="8">
        <f t="shared" si="4"/>
        <v>1.9765350000000004</v>
      </c>
      <c r="I10" s="1"/>
      <c r="J10" s="7">
        <f t="shared" si="0"/>
        <v>0.14477999999999999</v>
      </c>
      <c r="K10" s="8">
        <f t="shared" si="5"/>
        <v>0.34012224000000002</v>
      </c>
      <c r="L10" s="6">
        <f t="shared" si="1"/>
        <v>0.48490224000000004</v>
      </c>
    </row>
    <row r="11" spans="3:12" s="15" customFormat="1" x14ac:dyDescent="0.25">
      <c r="C11" s="9" t="s">
        <v>16</v>
      </c>
      <c r="D11" s="10">
        <v>400000</v>
      </c>
      <c r="E11" s="10">
        <f t="shared" si="2"/>
        <v>4800000</v>
      </c>
      <c r="F11" s="11">
        <f t="shared" si="3"/>
        <v>6.0960000000000001</v>
      </c>
      <c r="G11" s="9"/>
      <c r="H11" s="12">
        <f t="shared" si="4"/>
        <v>2.1741885000000005</v>
      </c>
      <c r="I11" s="9"/>
      <c r="J11" s="13">
        <f t="shared" si="0"/>
        <v>0.14477999999999999</v>
      </c>
      <c r="K11" s="8">
        <f t="shared" si="5"/>
        <v>0.36733201920000003</v>
      </c>
      <c r="L11" s="14">
        <f t="shared" si="1"/>
        <v>0.51211201920000005</v>
      </c>
    </row>
    <row r="12" spans="3:12" x14ac:dyDescent="0.25">
      <c r="C12" s="1" t="s">
        <v>17</v>
      </c>
      <c r="D12" s="4">
        <v>450000</v>
      </c>
      <c r="E12" s="4">
        <f t="shared" si="2"/>
        <v>5400000</v>
      </c>
      <c r="F12" s="5">
        <f t="shared" si="3"/>
        <v>6.8579999999999997</v>
      </c>
      <c r="G12" s="1"/>
      <c r="H12" s="8">
        <f t="shared" si="4"/>
        <v>2.3916073500000006</v>
      </c>
      <c r="I12" s="1"/>
      <c r="J12" s="13"/>
      <c r="K12" s="8">
        <f t="shared" si="5"/>
        <v>0.39671858073600003</v>
      </c>
      <c r="L12" s="6">
        <f t="shared" si="1"/>
        <v>0.39671858073600003</v>
      </c>
    </row>
    <row r="13" spans="3:12" x14ac:dyDescent="0.25">
      <c r="C13" s="1" t="s">
        <v>18</v>
      </c>
      <c r="D13" s="4">
        <v>500000</v>
      </c>
      <c r="E13" s="4">
        <f t="shared" si="2"/>
        <v>6000000</v>
      </c>
      <c r="F13" s="5">
        <f t="shared" si="3"/>
        <v>7.62</v>
      </c>
      <c r="G13" s="1"/>
      <c r="H13" s="8">
        <f t="shared" si="4"/>
        <v>2.6307680850000006</v>
      </c>
      <c r="I13" s="1"/>
      <c r="J13" s="13"/>
      <c r="K13" s="8">
        <f t="shared" si="5"/>
        <v>0.42845606719488005</v>
      </c>
      <c r="L13" s="6">
        <f t="shared" si="1"/>
        <v>0.42845606719488005</v>
      </c>
    </row>
    <row r="14" spans="3:12" x14ac:dyDescent="0.25">
      <c r="C14" s="1" t="s">
        <v>19</v>
      </c>
      <c r="D14" s="4">
        <v>475000</v>
      </c>
      <c r="E14" s="4">
        <f t="shared" si="2"/>
        <v>5700000</v>
      </c>
      <c r="F14" s="5">
        <f t="shared" si="3"/>
        <v>7.2389999999999999</v>
      </c>
      <c r="G14" s="1"/>
      <c r="H14" s="8">
        <f t="shared" si="4"/>
        <v>2.8938448935000007</v>
      </c>
      <c r="I14" s="1"/>
      <c r="J14" s="13"/>
      <c r="K14" s="8">
        <f t="shared" si="5"/>
        <v>0.46273255257047047</v>
      </c>
      <c r="L14" s="6">
        <f t="shared" si="1"/>
        <v>0.46273255257047047</v>
      </c>
    </row>
    <row r="15" spans="3:12" s="15" customFormat="1" x14ac:dyDescent="0.25">
      <c r="C15" s="9" t="s">
        <v>20</v>
      </c>
      <c r="D15" s="10">
        <v>425000</v>
      </c>
      <c r="E15" s="10">
        <f t="shared" si="2"/>
        <v>5100000</v>
      </c>
      <c r="F15" s="11">
        <f t="shared" si="3"/>
        <v>6.4770000000000003</v>
      </c>
      <c r="G15" s="9"/>
      <c r="H15" s="12">
        <f t="shared" si="4"/>
        <v>3.1832293828500009</v>
      </c>
      <c r="I15" s="9"/>
      <c r="J15" s="13">
        <f t="shared" si="0"/>
        <v>4.9529999999999998E-2</v>
      </c>
      <c r="K15" s="8">
        <f t="shared" si="5"/>
        <v>0.4997511567761081</v>
      </c>
      <c r="L15" s="14">
        <f t="shared" si="1"/>
        <v>0.54928115677610811</v>
      </c>
    </row>
    <row r="16" spans="3:12" x14ac:dyDescent="0.25">
      <c r="C16" s="1" t="s">
        <v>21</v>
      </c>
      <c r="D16" s="4">
        <v>400000</v>
      </c>
      <c r="E16" s="4">
        <f t="shared" si="2"/>
        <v>4800000</v>
      </c>
      <c r="F16" s="5">
        <f t="shared" si="3"/>
        <v>6.0960000000000001</v>
      </c>
      <c r="G16" s="1"/>
      <c r="H16" s="8">
        <f t="shared" si="4"/>
        <v>3.501552321135001</v>
      </c>
      <c r="I16" s="1"/>
      <c r="J16" s="7">
        <f t="shared" si="0"/>
        <v>0.14477999999999999</v>
      </c>
      <c r="K16" s="8">
        <f t="shared" si="5"/>
        <v>0.53973124931819672</v>
      </c>
      <c r="L16" s="6">
        <f t="shared" si="1"/>
        <v>0.68451124931819674</v>
      </c>
    </row>
    <row r="17" spans="3:12" x14ac:dyDescent="0.25">
      <c r="C17" s="1" t="s">
        <v>22</v>
      </c>
      <c r="D17" s="4">
        <v>350000</v>
      </c>
      <c r="E17" s="4">
        <f t="shared" si="2"/>
        <v>4200000</v>
      </c>
      <c r="F17" s="5">
        <f t="shared" si="3"/>
        <v>5.3339999999999996</v>
      </c>
      <c r="G17" s="1"/>
      <c r="H17" s="8">
        <f t="shared" si="4"/>
        <v>3.851707553248501</v>
      </c>
      <c r="I17" s="1"/>
      <c r="J17" s="7">
        <f t="shared" si="0"/>
        <v>0.33528000000000002</v>
      </c>
      <c r="K17" s="8">
        <f t="shared" si="5"/>
        <v>0.58290974926365247</v>
      </c>
      <c r="L17" s="6">
        <f t="shared" si="1"/>
        <v>0.91818974926365249</v>
      </c>
    </row>
    <row r="18" spans="3:12" x14ac:dyDescent="0.25">
      <c r="C18" s="1" t="s">
        <v>23</v>
      </c>
      <c r="D18" s="4">
        <v>300000</v>
      </c>
      <c r="E18" s="4">
        <f t="shared" si="2"/>
        <v>3600000</v>
      </c>
      <c r="F18" s="5">
        <f t="shared" si="3"/>
        <v>4.5720000000000001</v>
      </c>
      <c r="G18" s="1"/>
      <c r="H18" s="8">
        <f t="shared" si="4"/>
        <v>4.2368783085733508</v>
      </c>
      <c r="I18" s="1"/>
      <c r="J18" s="7">
        <f t="shared" si="0"/>
        <v>0.52578000000000003</v>
      </c>
      <c r="K18" s="8">
        <f t="shared" si="5"/>
        <v>0.62954252920474463</v>
      </c>
      <c r="L18" s="6">
        <f t="shared" si="1"/>
        <v>1.1553225292047447</v>
      </c>
    </row>
    <row r="19" spans="3:12" x14ac:dyDescent="0.25">
      <c r="C19" s="1" t="s">
        <v>24</v>
      </c>
      <c r="D19" s="4">
        <v>300000</v>
      </c>
      <c r="E19" s="4">
        <f t="shared" si="2"/>
        <v>3600000</v>
      </c>
      <c r="F19" s="5">
        <f t="shared" si="3"/>
        <v>4.5720000000000001</v>
      </c>
      <c r="G19" s="1"/>
      <c r="H19" s="8">
        <f t="shared" si="4"/>
        <v>4.6605661394306859</v>
      </c>
      <c r="I19" s="1"/>
      <c r="J19" s="7">
        <f t="shared" si="0"/>
        <v>0.52578000000000003</v>
      </c>
      <c r="K19" s="8">
        <f t="shared" si="5"/>
        <v>0.67990593154112422</v>
      </c>
      <c r="L19" s="6">
        <f t="shared" si="1"/>
        <v>1.2056859315411241</v>
      </c>
    </row>
    <row r="20" spans="3:12" x14ac:dyDescent="0.25">
      <c r="C20" s="1"/>
      <c r="D20" s="1"/>
      <c r="E20" s="1"/>
      <c r="F20" s="1"/>
      <c r="G20" s="1"/>
      <c r="H20" s="1"/>
      <c r="I20" s="1"/>
      <c r="J20" s="7"/>
      <c r="K20" s="1"/>
      <c r="L20" s="1"/>
    </row>
    <row r="21" spans="3:12" x14ac:dyDescent="0.25">
      <c r="C21" s="1"/>
      <c r="D21" s="1"/>
      <c r="E21" s="1"/>
      <c r="F21" s="16">
        <f>SUM(F6:F20)</f>
        <v>76.581000000000003</v>
      </c>
      <c r="G21" s="9"/>
      <c r="H21" s="11">
        <f>SUM(H6:H20)</f>
        <v>37.766227533737549</v>
      </c>
      <c r="I21" s="9"/>
      <c r="J21" s="13">
        <f>SUM(J6:J20)</f>
        <v>4.6405799999999999</v>
      </c>
      <c r="K21" s="13">
        <f>SUM(K6:K20)</f>
        <v>6.0537300758051771</v>
      </c>
      <c r="L21" s="13">
        <f>SUM(L6:L20)</f>
        <v>10.694310075805177</v>
      </c>
    </row>
  </sheetData>
  <mergeCells count="1">
    <mergeCell ref="C2: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cccl</dc:creator>
  <cp:lastModifiedBy>Gaurav Kumar</cp:lastModifiedBy>
  <dcterms:created xsi:type="dcterms:W3CDTF">2024-01-09T10:32:10Z</dcterms:created>
  <dcterms:modified xsi:type="dcterms:W3CDTF">2024-01-10T11:38:55Z</dcterms:modified>
</cp:coreProperties>
</file>