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C:\Users\K Manikantan\Desktop\Plant Valuation\"/>
    </mc:Choice>
  </mc:AlternateContent>
  <xr:revisionPtr revIDLastSave="0" documentId="13_ncr:1_{C1320EA3-B781-4FFE-BDE0-20D1DC649EF4}" xr6:coauthVersionLast="47" xr6:coauthVersionMax="47" xr10:uidLastSave="{00000000-0000-0000-0000-000000000000}"/>
  <bookViews>
    <workbookView xWindow="-120" yWindow="-120" windowWidth="20730" windowHeight="11040" tabRatio="427" xr2:uid="{00000000-000D-0000-FFFF-FFFF00000000}"/>
  </bookViews>
  <sheets>
    <sheet name="List" sheetId="10560" r:id="rId1"/>
  </sheets>
  <externalReferences>
    <externalReference r:id="rId2"/>
  </externalReferences>
  <definedNames>
    <definedName name="\B">#REF!</definedName>
    <definedName name="\C">#REF!</definedName>
    <definedName name="\F">#REF!</definedName>
    <definedName name="\L">#REF!</definedName>
    <definedName name="\P">#REF!</definedName>
    <definedName name="\Q">#REF!</definedName>
    <definedName name="\R">#REF!</definedName>
    <definedName name="\S">#REF!</definedName>
    <definedName name="\U">#REF!</definedName>
    <definedName name="______pc1">#REF!</definedName>
    <definedName name="____cap1">#REF!</definedName>
    <definedName name="____cap2">#REF!</definedName>
    <definedName name="____cap44">#REF!</definedName>
    <definedName name="____js17">#REF!</definedName>
    <definedName name="____oc1">#REF!</definedName>
    <definedName name="____oc2">#REF!</definedName>
    <definedName name="____pc1">#REF!</definedName>
    <definedName name="____pc2">#REF!</definedName>
    <definedName name="____sp1">#REF!</definedName>
    <definedName name="____sp2">#REF!</definedName>
    <definedName name="___cap1">#REF!</definedName>
    <definedName name="___cap2">#REF!</definedName>
    <definedName name="___cap44">#REF!</definedName>
    <definedName name="___js17">#REF!</definedName>
    <definedName name="___oc1">#REF!</definedName>
    <definedName name="___oc2">#REF!</definedName>
    <definedName name="___pc2">#REF!</definedName>
    <definedName name="___sp1">#REF!</definedName>
    <definedName name="___sp2">#REF!</definedName>
    <definedName name="__123Graph_A" hidden="1">#REF!</definedName>
    <definedName name="__123Graph_ACHART1" hidden="1">#REF!</definedName>
    <definedName name="__123Graph_ACHART2" hidden="1">#REF!</definedName>
    <definedName name="__123Graph_ACURRENT" hidden="1">#REF!</definedName>
    <definedName name="__123Graph_B" hidden="1">#REF!</definedName>
    <definedName name="__123Graph_BCHART1" hidden="1">#REF!</definedName>
    <definedName name="__123Graph_BCHART2" hidden="1">#REF!</definedName>
    <definedName name="__123Graph_BCURRENT" hidden="1">#REF!</definedName>
    <definedName name="__123Graph_C" hidden="1">#REF!</definedName>
    <definedName name="__123Graph_CCHART1" hidden="1">#REF!</definedName>
    <definedName name="__123Graph_CCHART2" hidden="1">#REF!</definedName>
    <definedName name="__123Graph_CCURRENT" hidden="1">#REF!</definedName>
    <definedName name="__123Graph_D" hidden="1">#REF!</definedName>
    <definedName name="__123Graph_DCHART1" hidden="1">#REF!</definedName>
    <definedName name="__123Graph_DCHART2" hidden="1">#REF!</definedName>
    <definedName name="__123Graph_DCURRENT" hidden="1">#REF!</definedName>
    <definedName name="__123Graph_E" hidden="1">#REF!</definedName>
    <definedName name="__123Graph_ECHART1" hidden="1">#REF!</definedName>
    <definedName name="__123Graph_ECHART2" hidden="1">#REF!</definedName>
    <definedName name="__123Graph_ECURRENT" hidden="1">#REF!</definedName>
    <definedName name="__123Graph_F" hidden="1">#REF!</definedName>
    <definedName name="__123Graph_FCHART1" hidden="1">#REF!</definedName>
    <definedName name="__123Graph_FCHART2" hidden="1">#REF!</definedName>
    <definedName name="__123Graph_FCURRENT" hidden="1">#REF!</definedName>
    <definedName name="__123Graph_X" hidden="1">#REF!</definedName>
    <definedName name="__123Graph_XCHART1" hidden="1">#REF!</definedName>
    <definedName name="__123Graph_XCHART2" hidden="1">#REF!</definedName>
    <definedName name="__123Graph_XCURRENT" hidden="1">#REF!</definedName>
    <definedName name="__cap1">#REF!</definedName>
    <definedName name="__cap2">#REF!</definedName>
    <definedName name="__cap44">#REF!</definedName>
    <definedName name="__js17">#REF!</definedName>
    <definedName name="__oc1">#REF!</definedName>
    <definedName name="__oc2">#REF!</definedName>
    <definedName name="__pc1">#REF!</definedName>
    <definedName name="__pc2">#REF!</definedName>
    <definedName name="__sp1">#REF!</definedName>
    <definedName name="__sp2">#REF!</definedName>
    <definedName name="_cap1">#REF!</definedName>
    <definedName name="_cap2">#REF!</definedName>
    <definedName name="_cap44">#REF!</definedName>
    <definedName name="_xlnm._FilterDatabase" localSheetId="0" hidden="1">List!$A$5:$H$740</definedName>
    <definedName name="_js17">#REF!</definedName>
    <definedName name="_oc1">#REF!</definedName>
    <definedName name="_oc2">#REF!</definedName>
    <definedName name="_Order1" hidden="1">255</definedName>
    <definedName name="_pc1">#REF!</definedName>
    <definedName name="_pc2">#REF!</definedName>
    <definedName name="_sp1">#REF!</definedName>
    <definedName name="_sp2">#REF!</definedName>
    <definedName name="abc">'[1]Projections (2)'!#REF!</definedName>
    <definedName name="bl">#REF!</definedName>
    <definedName name="one">#REF!</definedName>
    <definedName name="_xlnm.Print_Area" localSheetId="0">List!$B$5:$H$21</definedName>
    <definedName name="_xlnm.Print_Area">#REF!</definedName>
    <definedName name="PRINT_AREA_MI">#REF!</definedName>
    <definedName name="s1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6" i="10560" l="1"/>
  <c r="F119" i="10560" l="1"/>
  <c r="F121" i="10560"/>
  <c r="F439" i="10560"/>
  <c r="F478" i="10560"/>
  <c r="F377" i="10560"/>
  <c r="F682" i="10560"/>
  <c r="F638" i="10560"/>
  <c r="F227" i="10560" l="1"/>
  <c r="F221" i="10560"/>
  <c r="F213" i="10560"/>
  <c r="F205" i="10560"/>
  <c r="F3" i="10560" s="1"/>
</calcChain>
</file>

<file path=xl/sharedStrings.xml><?xml version="1.0" encoding="utf-8"?>
<sst xmlns="http://schemas.openxmlformats.org/spreadsheetml/2006/main" count="2192" uniqueCount="586">
  <si>
    <t xml:space="preserve">190 MT </t>
  </si>
  <si>
    <t xml:space="preserve">195 MT </t>
  </si>
  <si>
    <t xml:space="preserve">215 MT </t>
  </si>
  <si>
    <t xml:space="preserve">412 Cum </t>
  </si>
  <si>
    <t xml:space="preserve">219 MT </t>
  </si>
  <si>
    <t xml:space="preserve">250 Cum </t>
  </si>
  <si>
    <t xml:space="preserve">Civil Works </t>
  </si>
  <si>
    <t xml:space="preserve">260 Cum </t>
  </si>
  <si>
    <t xml:space="preserve">RCC works </t>
  </si>
  <si>
    <t xml:space="preserve">Structural steel works </t>
  </si>
  <si>
    <t xml:space="preserve">285 Cum </t>
  </si>
  <si>
    <t>Kiln Cooler Transfer Building</t>
  </si>
  <si>
    <t>Scrap Bay</t>
  </si>
  <si>
    <t xml:space="preserve"> 146m'  x 20m'</t>
  </si>
  <si>
    <t xml:space="preserve"> 45m' x8m'</t>
  </si>
  <si>
    <t>12mX6m</t>
  </si>
  <si>
    <t>30mx 15m</t>
  </si>
  <si>
    <t>Steel Tank</t>
  </si>
  <si>
    <t>Deep TubeWell</t>
  </si>
  <si>
    <t>Furnace Shed</t>
  </si>
  <si>
    <t>24mx10m</t>
  </si>
  <si>
    <t>Billet Bay</t>
  </si>
  <si>
    <t>R.Table Bay</t>
  </si>
  <si>
    <t xml:space="preserve">22 x11 </t>
  </si>
  <si>
    <t>Furnace Oil Tank</t>
  </si>
  <si>
    <t>Concrete wall, Steel Tank</t>
  </si>
  <si>
    <t>Overhead Oil Service Tank</t>
  </si>
  <si>
    <t>Overhead Reservoir</t>
  </si>
  <si>
    <t>Cooler Tray and Drainage</t>
  </si>
  <si>
    <t>RCC construction</t>
  </si>
  <si>
    <t>40m*10m*2m depth</t>
  </si>
  <si>
    <t>Laboratory</t>
  </si>
  <si>
    <t>15 m *10 m *3 m</t>
  </si>
  <si>
    <t>Padestral for Kiln &amp; Cooler</t>
  </si>
  <si>
    <t>Underground Reservoir</t>
  </si>
  <si>
    <t xml:space="preserve">L.S.  </t>
  </si>
  <si>
    <t>Stuff Quarters</t>
  </si>
  <si>
    <t>Toilets</t>
  </si>
  <si>
    <t>Security Room</t>
  </si>
  <si>
    <t>8 m*4 m*15m - 2 Nos.</t>
  </si>
  <si>
    <t>8m*8m*20m - 2 nos.</t>
  </si>
  <si>
    <t>Iron Ore Screen House</t>
  </si>
  <si>
    <t>150 x 21 x 16</t>
  </si>
  <si>
    <t>110 x 20</t>
  </si>
  <si>
    <t xml:space="preserve">70 x 22 </t>
  </si>
  <si>
    <t>Coal Transfer House</t>
  </si>
  <si>
    <t>Feed Bunker Shed</t>
  </si>
  <si>
    <t xml:space="preserve"> </t>
  </si>
  <si>
    <t>Description</t>
  </si>
  <si>
    <t>Type of Construction</t>
  </si>
  <si>
    <t>Cooler Discharge House</t>
  </si>
  <si>
    <t>Junction Houses</t>
  </si>
  <si>
    <t>Raw Coal Surge Hopper</t>
  </si>
  <si>
    <t>Washery Building</t>
  </si>
  <si>
    <t>Thickener</t>
  </si>
  <si>
    <t>RCC</t>
  </si>
  <si>
    <t>Water Reservoir</t>
  </si>
  <si>
    <t>Conveyor Galleries</t>
  </si>
  <si>
    <t>Crushed raw Coal Storage</t>
  </si>
  <si>
    <t>Borewell</t>
  </si>
  <si>
    <t>Administrative Building</t>
  </si>
  <si>
    <t>L.S.</t>
  </si>
  <si>
    <t>Labour Quarter</t>
  </si>
  <si>
    <t>Concrete wall, Cement finish</t>
  </si>
  <si>
    <t>Overhead Water Tank</t>
  </si>
  <si>
    <t>Main Factory Shed</t>
  </si>
  <si>
    <t>Lean-to-shed</t>
  </si>
  <si>
    <t>55 x 13 x 8</t>
  </si>
  <si>
    <t>Furnace Room</t>
  </si>
  <si>
    <t>Store Room (2 Floors)</t>
  </si>
  <si>
    <t>10 x 30</t>
  </si>
  <si>
    <t>After Burning Chamber</t>
  </si>
  <si>
    <t>Kiln Feed Building</t>
  </si>
  <si>
    <t xml:space="preserve">Main plant building </t>
  </si>
  <si>
    <t>IF  Transformer &amp; Breaker  Room</t>
  </si>
  <si>
    <t>Brick building with roof</t>
  </si>
  <si>
    <t>LRF operating  Platform</t>
  </si>
  <si>
    <t>Cold Sumps, Hot Sumps, etc</t>
  </si>
  <si>
    <t>Compressor Room</t>
  </si>
  <si>
    <t>Bricks building with RC roof</t>
  </si>
  <si>
    <t>Pollution Control Chimney</t>
  </si>
  <si>
    <t>Converter Foundation</t>
  </si>
  <si>
    <t>Work Shop Shed</t>
  </si>
  <si>
    <t>Weighbridge foundation</t>
  </si>
  <si>
    <t>Drying room</t>
  </si>
  <si>
    <t>RCC trestle frame</t>
  </si>
  <si>
    <t xml:space="preserve">Ore grinding room </t>
  </si>
  <si>
    <t>Concentrate warehouse</t>
  </si>
  <si>
    <t>Bentonite warehouse</t>
  </si>
  <si>
    <t>Mixing building</t>
  </si>
  <si>
    <t>Junction house</t>
  </si>
  <si>
    <t>Pelletization room</t>
  </si>
  <si>
    <t>Chain grate room</t>
  </si>
  <si>
    <t>Substation</t>
  </si>
  <si>
    <t>Main control room</t>
  </si>
  <si>
    <t>Mixed brick</t>
  </si>
  <si>
    <t>Belt corridor</t>
  </si>
  <si>
    <t>Light steel</t>
  </si>
  <si>
    <t>Product yard</t>
  </si>
  <si>
    <t>mixed brick</t>
  </si>
  <si>
    <t>Deduster platform</t>
  </si>
  <si>
    <t>Concentrate bin</t>
  </si>
  <si>
    <t>Return fines bin</t>
  </si>
  <si>
    <t>Chimney</t>
  </si>
  <si>
    <t>steel</t>
  </si>
  <si>
    <t>Circulate pump house</t>
  </si>
  <si>
    <t>Cold water pool</t>
  </si>
  <si>
    <t>Pipeline support</t>
  </si>
  <si>
    <t>Foundation of chain grate</t>
  </si>
  <si>
    <t>Foundation of rotary kiln</t>
  </si>
  <si>
    <t>Foundation of pellet machine</t>
  </si>
  <si>
    <t>Foundations of drying machine, blender mixer  etc.</t>
  </si>
  <si>
    <t>Guest House</t>
  </si>
  <si>
    <t>Guest House in the Plant</t>
  </si>
  <si>
    <t xml:space="preserve">Misc. Buildings </t>
  </si>
  <si>
    <t>Converyer system</t>
  </si>
  <si>
    <t>Tailing filter Room</t>
  </si>
  <si>
    <t>Pump House</t>
  </si>
  <si>
    <t>Thickner</t>
  </si>
  <si>
    <t>Concentrate shed</t>
  </si>
  <si>
    <t>Benification Building</t>
  </si>
  <si>
    <t>Dat bin</t>
  </si>
  <si>
    <t>Miscellaneous</t>
  </si>
  <si>
    <t>Stacking &amp; Reclaiming</t>
  </si>
  <si>
    <t xml:space="preserve">Ground Hopper , open area for iron ore stocking </t>
  </si>
  <si>
    <t>ESP</t>
  </si>
  <si>
    <t>Drainage</t>
  </si>
  <si>
    <t>Road</t>
  </si>
  <si>
    <t>Product House &amp; Screen</t>
  </si>
  <si>
    <t>HRFan</t>
  </si>
  <si>
    <t>Muticlones</t>
  </si>
  <si>
    <t>Water Tank</t>
  </si>
  <si>
    <t>ID Fan</t>
  </si>
  <si>
    <t>PCI Shed</t>
  </si>
  <si>
    <t>PCI Main Building</t>
  </si>
  <si>
    <t>Travelling Grate</t>
  </si>
  <si>
    <t>Conveyor</t>
  </si>
  <si>
    <t>Duct &amp; Duct Support</t>
  </si>
  <si>
    <t>PCC</t>
  </si>
  <si>
    <t>Mixture Building</t>
  </si>
  <si>
    <t>Transfer House 2</t>
  </si>
  <si>
    <t>Transfer House 1</t>
  </si>
  <si>
    <t>Cooler</t>
  </si>
  <si>
    <t>Kiln</t>
  </si>
  <si>
    <t>Granulation</t>
  </si>
  <si>
    <t>Dryer</t>
  </si>
  <si>
    <t>Burdening</t>
  </si>
  <si>
    <t>Power Plant Building</t>
  </si>
  <si>
    <t>Excavation</t>
  </si>
  <si>
    <t>Backfilling with Approved Earth</t>
  </si>
  <si>
    <t>P.C.C.</t>
  </si>
  <si>
    <t>RCC Grade M 25 in foundation,Column,beams, upper floor,roof, etc including Formwork</t>
  </si>
  <si>
    <t>Reinforcement</t>
  </si>
  <si>
    <t>Brickwork for cladding and partition wall</t>
  </si>
  <si>
    <t>Side clading with .0550  mm TCT Lloydeck permanently coloured  colour coated sheets</t>
  </si>
  <si>
    <t>Doors and windows</t>
  </si>
  <si>
    <t>Plastering</t>
  </si>
  <si>
    <t>Ironite</t>
  </si>
  <si>
    <t>Mosaic</t>
  </si>
  <si>
    <t>Painting</t>
  </si>
  <si>
    <t>Structural Steel</t>
  </si>
  <si>
    <t>Grating</t>
  </si>
  <si>
    <t>Plumbing</t>
  </si>
  <si>
    <t>Sheeting for Roof Coverage</t>
  </si>
  <si>
    <t>False Flooring</t>
  </si>
  <si>
    <t>False Ceiling</t>
  </si>
  <si>
    <t>Roof Treatment : Foam Conc. And Tarfelting</t>
  </si>
  <si>
    <t>Foam Concrete,Tarfelting</t>
  </si>
  <si>
    <t>Rain Water Gutter &amp; Drain Pipes</t>
  </si>
  <si>
    <t>Foundation for Boilers, Turbo-Generator, Pumps &amp; Other Equipment including Cooling Tower</t>
  </si>
  <si>
    <t>RCC grade M 25 including Formwork</t>
  </si>
  <si>
    <t>Reinforcement Steel</t>
  </si>
  <si>
    <t>Miscellaneous (Embedments, Foundations etc.)</t>
  </si>
  <si>
    <t>Ash Silo &amp; Coal Handling &amp; Miscellaneous Foundations</t>
  </si>
  <si>
    <t>RCC Grade M 25 including Formwork</t>
  </si>
  <si>
    <t>Chimney Foundation( For CFBC only)</t>
  </si>
  <si>
    <t>RCC Grade M 25ncluding Formwork</t>
  </si>
  <si>
    <t>RCC work (M-25) in miscellaneous equipment fondation,cable trench etc(Including Reinforcement)</t>
  </si>
  <si>
    <t>ID ,FD,PA  Fans</t>
  </si>
  <si>
    <t>Transformer Foundation</t>
  </si>
  <si>
    <t>Ducts and trestles</t>
  </si>
  <si>
    <t>Cable Trench</t>
  </si>
  <si>
    <t>Miscellaneous Equipment: (Comp: 30;BFP,CEP, . ESP-200.: With DM plant -100.00, Misc 20)</t>
  </si>
  <si>
    <t>Culverts and drains: RCC M20</t>
  </si>
  <si>
    <t xml:space="preserve"> Steel Work in Miscellaneous Structures</t>
  </si>
  <si>
    <t xml:space="preserve">Ash Handling system </t>
  </si>
  <si>
    <t>Pipe Trestle</t>
  </si>
  <si>
    <t>Misc Buildings: Compressor House,DM Plant etc</t>
  </si>
  <si>
    <t>CW Pump House,  CW pump Foundation</t>
  </si>
  <si>
    <t>CW Piping</t>
  </si>
  <si>
    <t xml:space="preserve">Raw Water Reservoir: (10 days storage @225 cum/hr 5m deep) </t>
  </si>
  <si>
    <t xml:space="preserve">(i)Exacavation </t>
  </si>
  <si>
    <t>(ii)Side protection with 200 mm thick  M20 RCC)</t>
  </si>
  <si>
    <t>(iii) Pump Platform, Pump House etc M25 RCC</t>
  </si>
  <si>
    <t>Coal Handling Plant</t>
  </si>
  <si>
    <t xml:space="preserve"> Steel Structure</t>
  </si>
  <si>
    <t>Administration Building</t>
  </si>
  <si>
    <t>DG Shed, Stores, Technical Room</t>
  </si>
  <si>
    <t>Canteen &amp; Cycle Shed</t>
  </si>
  <si>
    <t>Pavement, Greenery Development</t>
  </si>
  <si>
    <t>Workshop, Time Office and Laboratory</t>
  </si>
  <si>
    <t>Miscellaneous Works</t>
  </si>
  <si>
    <t/>
  </si>
  <si>
    <t>Measurment    (L*B*H) (meters)</t>
  </si>
  <si>
    <t xml:space="preserve">Belt Press Materials and middlings - Power Plant </t>
  </si>
  <si>
    <t xml:space="preserve">Modification of existing coal shed including extension , cosntruction of new shed </t>
  </si>
  <si>
    <t xml:space="preserve">For Iron Ore -Single Shed </t>
  </si>
  <si>
    <t xml:space="preserve"> For Clean Coal - Twin Shed </t>
  </si>
  <si>
    <t>RCC/Steel Structure</t>
  </si>
  <si>
    <t>Concrete/RCC Steel Structure</t>
  </si>
  <si>
    <t>Different Types</t>
  </si>
  <si>
    <t>RCC/ Steel Structure</t>
  </si>
  <si>
    <t>Raw Coal Receiving Dump Hopper and Tunnel</t>
  </si>
  <si>
    <t>Primary Crusher House and Foundation</t>
  </si>
  <si>
    <t>Secondary Crusher House and Foundation</t>
  </si>
  <si>
    <t>Electric Building and Control Room</t>
  </si>
  <si>
    <t>Bunker for Clan Coal, Middling &amp; Rejects</t>
  </si>
  <si>
    <t>Road and Workmen Building</t>
  </si>
  <si>
    <t>RCC platform, light steel rainproof hood</t>
  </si>
  <si>
    <t>Complete civil works including structural work, Plate works.</t>
  </si>
  <si>
    <t>RCC frame structure building,RCC roof with 250 mm brick work alongwith rolling shutter, steel windows and cement finish.</t>
  </si>
  <si>
    <t>RCC underground construction</t>
  </si>
  <si>
    <t>250 mm thick reinforced concrete about 1500 mm below ground level with RCC beams (250 x 400 mm) are to be casted at ground and lintel level. Furnace room wall crucible foundation and roof slab will be 250 mm thick.</t>
  </si>
  <si>
    <t>RCC foundation, AC sheet roofing, MS joist column with angle bracing.</t>
  </si>
  <si>
    <t>Workshop /Panel/Furnace Pump Room</t>
  </si>
  <si>
    <t>Main factory shed  (Mill Shed) including Shed</t>
  </si>
  <si>
    <t>AC sheet roofing RCC foundation, steel column</t>
  </si>
  <si>
    <t>Electric sub-station Room</t>
  </si>
  <si>
    <t>RCC foundation,10" thick wall with concrete roofing</t>
  </si>
  <si>
    <t>Under Ground Water Reservoir</t>
  </si>
  <si>
    <t>EXCAVATION</t>
  </si>
  <si>
    <t xml:space="preserve">PCC </t>
  </si>
  <si>
    <t xml:space="preserve">SHUTTERING </t>
  </si>
  <si>
    <t xml:space="preserve">RCC </t>
  </si>
  <si>
    <t>STEEL INSERT</t>
  </si>
  <si>
    <t xml:space="preserve">BOLTS INSERTS </t>
  </si>
  <si>
    <t xml:space="preserve">BACK FILLING </t>
  </si>
  <si>
    <t xml:space="preserve">BRICK WORK </t>
  </si>
  <si>
    <t xml:space="preserve">POCKET SHUTRING </t>
  </si>
  <si>
    <t>WATER PROOF PLASTERING</t>
  </si>
  <si>
    <t>STRUCTURAL STEEL</t>
  </si>
  <si>
    <t>CHIMNEY</t>
  </si>
  <si>
    <t xml:space="preserve">Civil &amp; Structural Work </t>
  </si>
  <si>
    <t>RCC Grade M 25 in columns,beams, upper floor,roof etc including Formwork</t>
  </si>
  <si>
    <t>Brickwork</t>
  </si>
  <si>
    <t>Windows, Doors etc.</t>
  </si>
  <si>
    <t>Flooring</t>
  </si>
  <si>
    <t>Roof Treatment : Foam Conc. And Tar Tarfelting</t>
  </si>
  <si>
    <t>Foundation for Boilers, Turbo-Generator, Pumps &amp; Other Equipment</t>
  </si>
  <si>
    <t>Ash Silo &amp; Miscellaneous Foundations</t>
  </si>
  <si>
    <t>RCC Grade M 20 including Formwork</t>
  </si>
  <si>
    <t xml:space="preserve"> RCC CHIMNEY(FOR AFBC ONLY)</t>
  </si>
  <si>
    <t>Miscellaneous Equipment: (Comp: 22;BFP,CEP,Dump Steam condensor: 160; . ESP: 200 Miscellaneous -15)</t>
  </si>
  <si>
    <t>Culverts and drains</t>
  </si>
  <si>
    <t>CW Pump House,  CW pump Foundation/Misc Pumps</t>
  </si>
  <si>
    <t>RCC including Reinforcement and form work</t>
  </si>
  <si>
    <t>Raw Water Reservoir</t>
  </si>
  <si>
    <t>Borewells &amp; Piping and Valves for connection upto Raw Water Reservoir/Water reservoir</t>
  </si>
  <si>
    <t>RCC work (M-20) in miscellaneous equipment foundation,cable trench etc (Including Reinforcement)</t>
  </si>
  <si>
    <t>Civil cost:Foundation and CW basin /sump for cooling tower/ Air cooled condenser &amp; Cooling Tower</t>
  </si>
  <si>
    <t>Excavation of soft medium soil upto depth of 3m including de-watering of pit etc complete</t>
  </si>
  <si>
    <t>Providing &amp; laying in situ,cement concrete M-10 / (1;3;6) of trap/granite/quartzite/gneiss metal for foundation and bedding including plywood/steel formwork,bailing out water,compacting,finishing uneven and honey combed surface,curing etc. complete.</t>
  </si>
  <si>
    <t>Fillling of murum in layers including ramming &amp; watering complete</t>
  </si>
  <si>
    <t>Filling boulders with 40% murum including watering and ramming etc complete</t>
  </si>
  <si>
    <t>Providing &amp; casting reinforced cement concrete in 1;1;5;3 mix for RCC required for Columns,beams, slabs, lintels, cills, lofts, etc with 3/4"guage metal including plywood / steel formwork,centering,curing etc complete.</t>
  </si>
  <si>
    <t>Providing bending, binding and laying in position MS reinforcement of all sizes including the cost of binding wire etc complete.</t>
  </si>
  <si>
    <t>Providing &amp; laying 230 thk ll class brunt brick masonry in C.M.1;6 including watering etc, complete.</t>
  </si>
  <si>
    <t>Providing &amp; laying 115 thk 1st class brunt brick masonry in C.M.1;3 including RCC coping 75 thk at every 1200 lvl.Including watering etc complete.</t>
  </si>
  <si>
    <t xml:space="preserve">Providing &amp; fixing 1st class quality teak wood doors with fully panelled shutter 1.5"thk as per design with TW frame of 2.5"x5" including necessary fixtures etc complete. </t>
  </si>
  <si>
    <t>Providing &amp; fixing prelanimated hard core flush door panels 1.5"thk with TW frame of 2.5"x5" including necessary fixtures etc complete.</t>
  </si>
  <si>
    <t>Cement Plaster in 1:6 to ceiling including curing etc. complete [INTERNAL]</t>
  </si>
  <si>
    <t>Cement Plaster in 1:6 to walls including curing etc. complete [INTERNAL]</t>
  </si>
  <si>
    <t>Providing and fixing designer ceramic tiles 1'x1' in bedroom and kitchen in neat cement mortar with fitting, cleaning,etc. complete</t>
  </si>
  <si>
    <t>Providing and fixing designer glazed ceramic tiles on floor and wall upto 7' height in toilet in neat cement mortar with fitting,cleaning, etc. complete</t>
  </si>
  <si>
    <t>Providing and applying plastic emulsion paint of approved colour on ceiling with all surface preparation &amp; cement based putty base finish etc. complete</t>
  </si>
  <si>
    <t>Providing and applying plastic emulsion / lusture paint of approved colour on internal walls with all surface preparation &amp; cement based putty base finish etc. complete</t>
  </si>
  <si>
    <t>Applying double coat plain cement plaster of 1;6mix with phanti and curing etc complete.[EXTERNAL]</t>
  </si>
  <si>
    <t>Applying double coat sand face cement plaster  1:2 over 1:4 mix with sandy texture using punch machine including water-proofing liquid,curing etc. complete.[EXTERNAL]</t>
  </si>
  <si>
    <t>Providing and applying 2 coats of external acrylic based weather proofing paint (apex or equivalent) of approved colour on external walls with texture finish etc. complete.</t>
  </si>
  <si>
    <t>Plumbing: Providing and laying all GI pipe lines(Concealed)for water supply with all tap fittings with testing etc. complete and installation of all sanitary fixtures with all accessories &amp; Providing and laying all CI pipes for sewage and waste water disp</t>
  </si>
  <si>
    <t>Electrification:Providing and laying concealed flexible copper wiring in heavy duty PVC conduits with modular switche with all DBs, MCBs, ELCBs with installation of entire lightting fixtures, lamps,fans with proper testing etc. complete.</t>
  </si>
  <si>
    <t>Providing and fixing mild steel glazed windows - as per colour approved with glazing, including fittings, fixtures etc complete.</t>
  </si>
  <si>
    <t>Structural Rolling Mill</t>
  </si>
  <si>
    <t xml:space="preserve">275 MT </t>
  </si>
  <si>
    <t xml:space="preserve">300 MT </t>
  </si>
  <si>
    <t xml:space="preserve">500 Cum </t>
  </si>
  <si>
    <t xml:space="preserve">515 MT </t>
  </si>
  <si>
    <t xml:space="preserve">450 Cum </t>
  </si>
  <si>
    <t xml:space="preserve">614 MT </t>
  </si>
  <si>
    <t xml:space="preserve">Civil Works - RCC works </t>
  </si>
  <si>
    <t xml:space="preserve">Clean Coal - Twin Shed </t>
  </si>
  <si>
    <t xml:space="preserve">Iron Ore -Single Shed </t>
  </si>
  <si>
    <t xml:space="preserve">Modification of existing coal shed including extension ,  construction of new shed </t>
  </si>
  <si>
    <t>Place</t>
  </si>
  <si>
    <t>AC sheet roofing RCC foundation, MS joist column with angle bracings.</t>
  </si>
  <si>
    <t>8 m*5 m*16m, (4 floors) - 2 Nos.</t>
  </si>
  <si>
    <t>Crushing House Shed (For Coal)</t>
  </si>
  <si>
    <t>Ground Hopper Shed (For Coal)</t>
  </si>
  <si>
    <t>Ground Hopper Shed (For Iron Ore)</t>
  </si>
  <si>
    <t>5 m*5 m*4 m*4 m (depth) &amp; 3 m*25 m *4 m (inclination) - 2 Nos.</t>
  </si>
  <si>
    <t>5 m*5 m*4 m*4 m (depth) &amp; 3 m*25 m *4 m (inclination)- 2 Nos.</t>
  </si>
  <si>
    <t>Iron Ore Fines Stock Bin and Hopper</t>
  </si>
  <si>
    <t>4 m*4 m *8 m (2 floors) - 2 Nos.</t>
  </si>
  <si>
    <t>6 m*50 m*12-22 m(in different portion) - 2 nos.</t>
  </si>
  <si>
    <t>8m*8m*40m (9 floor) - 2 nos.</t>
  </si>
  <si>
    <t>8m*6m*25m (5 floor) - 2 nos.</t>
  </si>
  <si>
    <t>10m*10m*20m (4 floor)- 2 nos.</t>
  </si>
  <si>
    <t>6 m*12 m*5 m*5 m(depth) &amp; 6 m*15 m *5 m (inclination) - 3 nos.</t>
  </si>
  <si>
    <t>12m*12m*15-24m (5 floor) - 3 nos.</t>
  </si>
  <si>
    <t>Product House With Stock Bins</t>
  </si>
  <si>
    <t>Product House Transfer Building</t>
  </si>
  <si>
    <t>RCC underground construction with 250 mm thick wall being 5 meter deep. Finish with water proofing compound and CI manhole covers.</t>
  </si>
  <si>
    <t>12 m * 30 m * 5 m (with suitable partitions)</t>
  </si>
  <si>
    <t xml:space="preserve">RCC construction with 250mm thick concrete wall. </t>
  </si>
  <si>
    <t>750 Cu m of RCC to carry a load of 1200 MT</t>
  </si>
  <si>
    <t>RCC foundation with 6 m Depth</t>
  </si>
  <si>
    <t>12 m *6 m *2 m (2 Nos.)</t>
  </si>
  <si>
    <t>RCC roof slab, 250 mm thick brick wall with cement plasters, steel windows, wooden door and water proof floors.</t>
  </si>
  <si>
    <t>Electric control room and D.G. Set room.</t>
  </si>
  <si>
    <t>RCC structure, 250 mm thick brick wall, RCC roof slab, plaster finish.</t>
  </si>
  <si>
    <t>RCC structure, RCC roofing with 250 mm thick wall, wooden doors, windows,MS grill, terezzo floor finish with sanitary pipes and fittings.</t>
  </si>
  <si>
    <t>20 m *10 m *3 m (2 floors)</t>
  </si>
  <si>
    <t>30 m *10 m *3 m (2 floors)</t>
  </si>
  <si>
    <t>RCC structure, 450 mm thick brick wall, RCC roof complete with piping and sanitary fittings.</t>
  </si>
  <si>
    <t>RCC foundation, RCC roof slab, 450 mm thick brick wall with cement plaster, steel windows &amp; wooden doors.</t>
  </si>
  <si>
    <t>16100 SQFT</t>
  </si>
  <si>
    <t>Re-Rolling Mill</t>
  </si>
  <si>
    <t>60 X 21 X 20</t>
  </si>
  <si>
    <t>60 X 21 X 14</t>
  </si>
  <si>
    <t>26 X 13 X 4</t>
  </si>
  <si>
    <t>40 X 8 X 3.5</t>
  </si>
  <si>
    <t>12 X 10 X 4.1</t>
  </si>
  <si>
    <t>50 X 5.5 X 3</t>
  </si>
  <si>
    <t>6 X 5 X 3.5</t>
  </si>
  <si>
    <t>10 X 10 X 3.5</t>
  </si>
  <si>
    <t>LRF Transformer , auxilary &amp; control  room</t>
  </si>
  <si>
    <t>Pump house for induction furnace ,CCM , etc</t>
  </si>
  <si>
    <t>IF Platform &amp; Control underneath</t>
  </si>
  <si>
    <t>Scrap Bay / Billet Storage Bay</t>
  </si>
  <si>
    <t>RCC foundation, AC sheet, roofing, MS joist column</t>
  </si>
  <si>
    <t>Building</t>
  </si>
  <si>
    <t>360  Sq.Mt.</t>
  </si>
  <si>
    <t>550  Sq.Mt.</t>
  </si>
  <si>
    <t>1600  Sq.Mt.</t>
  </si>
  <si>
    <t>200  Sq.Mt.</t>
  </si>
  <si>
    <t>350  Sq.Mt.</t>
  </si>
  <si>
    <t>75  Sq.Mt.</t>
  </si>
  <si>
    <t>140  Sq.Mt.</t>
  </si>
  <si>
    <t>800  Sq.Mt.</t>
  </si>
  <si>
    <t>1500  Sq.Mt.</t>
  </si>
  <si>
    <t>320  Sq.Mt.</t>
  </si>
  <si>
    <t>100  Sq.Mt.</t>
  </si>
  <si>
    <t>2160  Sq.Mt.</t>
  </si>
  <si>
    <t>40  Sq.Mt.</t>
  </si>
  <si>
    <t>50  Sq.Mt.</t>
  </si>
  <si>
    <t>150  T</t>
  </si>
  <si>
    <t>180  Sq.Mt.</t>
  </si>
  <si>
    <t>125  Sq.Mt.</t>
  </si>
  <si>
    <t>250  Sq.Mt.</t>
  </si>
  <si>
    <t>225  Sq.Mt.</t>
  </si>
  <si>
    <t>325  Sq.Mt.</t>
  </si>
  <si>
    <t>Pellet Plant</t>
  </si>
  <si>
    <t xml:space="preserve">37.5   Sq.Mt. </t>
  </si>
  <si>
    <t xml:space="preserve">12.5   Sq.Mt. </t>
  </si>
  <si>
    <t xml:space="preserve">7.5   Sq.Mt. </t>
  </si>
  <si>
    <t xml:space="preserve">5   Sq.Mt. </t>
  </si>
  <si>
    <t xml:space="preserve">475   Sq.Mt. </t>
  </si>
  <si>
    <t xml:space="preserve">107.5   Sq.Mt. </t>
  </si>
  <si>
    <t xml:space="preserve">50   Sq.Mt. </t>
  </si>
  <si>
    <t xml:space="preserve">105   Sq.Mt. </t>
  </si>
  <si>
    <t xml:space="preserve">500   Sq.Mt. </t>
  </si>
  <si>
    <t xml:space="preserve">20   Sq.Mt. </t>
  </si>
  <si>
    <t xml:space="preserve">30   Sq.Mt. </t>
  </si>
  <si>
    <t>RMHS</t>
  </si>
  <si>
    <t>6098.1 M3</t>
  </si>
  <si>
    <t>246.85 M3</t>
  </si>
  <si>
    <t>9099.52 M2</t>
  </si>
  <si>
    <t>5065.02 M3</t>
  </si>
  <si>
    <t>13.05 MT</t>
  </si>
  <si>
    <t>8830.02 Kg</t>
  </si>
  <si>
    <t>3493.02 M3</t>
  </si>
  <si>
    <t>415.4 M3</t>
  </si>
  <si>
    <t>297.6 M2</t>
  </si>
  <si>
    <t>2449.2 M2</t>
  </si>
  <si>
    <t>2500 MT</t>
  </si>
  <si>
    <t>DRI Plant</t>
  </si>
  <si>
    <t>3500 Cu.M</t>
  </si>
  <si>
    <t>2700 Cu.M</t>
  </si>
  <si>
    <t>50 Cu.M</t>
  </si>
  <si>
    <t>800 Cu.M</t>
  </si>
  <si>
    <t>80 T</t>
  </si>
  <si>
    <t>500 Cu.M</t>
  </si>
  <si>
    <t>260 Sq.M</t>
  </si>
  <si>
    <t>6250 Sq.M</t>
  </si>
  <si>
    <t>1400 Sq.M</t>
  </si>
  <si>
    <t>4200 Sq.M</t>
  </si>
  <si>
    <t>50 T</t>
  </si>
  <si>
    <t>50 Sq.M</t>
  </si>
  <si>
    <t xml:space="preserve"> LS</t>
  </si>
  <si>
    <t>500 Sq.M</t>
  </si>
  <si>
    <t>1600 Sq.M</t>
  </si>
  <si>
    <t>6000 Cu.M</t>
  </si>
  <si>
    <t>2000 Cu.M</t>
  </si>
  <si>
    <t>200 Cu.M</t>
  </si>
  <si>
    <t>1500 Cu.M</t>
  </si>
  <si>
    <t>150 T</t>
  </si>
  <si>
    <t>250 Cu.M</t>
  </si>
  <si>
    <t>70 Cu.M</t>
  </si>
  <si>
    <t>350 Cu.M</t>
  </si>
  <si>
    <t>35 T</t>
  </si>
  <si>
    <t>160 Cu.M</t>
  </si>
  <si>
    <t>100 Cu.M</t>
  </si>
  <si>
    <t>300 Cu.M</t>
  </si>
  <si>
    <t>10 T</t>
  </si>
  <si>
    <t>35 Cu.M</t>
  </si>
  <si>
    <t>1000 Cu.M</t>
  </si>
  <si>
    <t>397 Cu.M</t>
  </si>
  <si>
    <t>150 Cu.M</t>
  </si>
  <si>
    <t>30 T</t>
  </si>
  <si>
    <t>20 T</t>
  </si>
  <si>
    <t>80 Cu.M</t>
  </si>
  <si>
    <t>18 mw Power Plant</t>
  </si>
  <si>
    <t>Civil Cost</t>
  </si>
  <si>
    <t>1500 M3</t>
  </si>
  <si>
    <t>1000 M3</t>
  </si>
  <si>
    <t xml:space="preserve">Civil Works with Structural steel work of 1000 MT </t>
  </si>
  <si>
    <t xml:space="preserve">Raw Material Handling System </t>
  </si>
  <si>
    <t>Civil Work</t>
  </si>
  <si>
    <t>Coal Shed</t>
  </si>
  <si>
    <t>Structural steel work of 1050 MT</t>
  </si>
  <si>
    <t>Civil Work (RCC work including buildings, MCC, control room)</t>
  </si>
  <si>
    <t>500 Cum</t>
  </si>
  <si>
    <t>250 Cum</t>
  </si>
  <si>
    <t>950 Cum</t>
  </si>
  <si>
    <t>1350 Cum</t>
  </si>
  <si>
    <t>400 Cum</t>
  </si>
  <si>
    <t>1250 Cum</t>
  </si>
  <si>
    <t>80 Cum</t>
  </si>
  <si>
    <t>70 Cum</t>
  </si>
  <si>
    <t>200 Cum</t>
  </si>
  <si>
    <t>220 Cum</t>
  </si>
  <si>
    <t>160 Cum</t>
  </si>
  <si>
    <t>550 Cum</t>
  </si>
  <si>
    <t>300 Cum</t>
  </si>
  <si>
    <t>130 Cum</t>
  </si>
  <si>
    <t>600 Cum</t>
  </si>
  <si>
    <t>2000 Cum</t>
  </si>
  <si>
    <t>800 Cum</t>
  </si>
  <si>
    <t>1000 Cum</t>
  </si>
  <si>
    <t>1150 Cum</t>
  </si>
  <si>
    <t>4500 Cum</t>
  </si>
  <si>
    <t>1500 Cum</t>
  </si>
  <si>
    <t>350 Cum</t>
  </si>
  <si>
    <t>1100 Cum</t>
  </si>
  <si>
    <t>Pellet Civil Work</t>
  </si>
  <si>
    <t>Benificiation Plant - Civil Work</t>
  </si>
  <si>
    <t>7000 Cu.M</t>
  </si>
  <si>
    <t>2500 Cu.M</t>
  </si>
  <si>
    <t>300 T</t>
  </si>
  <si>
    <t>965 Cu.M</t>
  </si>
  <si>
    <t xml:space="preserve"> Sq.m</t>
  </si>
  <si>
    <t>400 Sq.M</t>
  </si>
  <si>
    <t>10000 Sq.M</t>
  </si>
  <si>
    <t>2100 Sq.M</t>
  </si>
  <si>
    <t>200 Sq.M</t>
  </si>
  <si>
    <t>7200 Sq.M</t>
  </si>
  <si>
    <t>720 Sq.M</t>
  </si>
  <si>
    <t>300 Sq.M</t>
  </si>
  <si>
    <t>10000 Cu.M</t>
  </si>
  <si>
    <t>4000 Cu.M</t>
  </si>
  <si>
    <t>400 T</t>
  </si>
  <si>
    <t>700 Cu.M</t>
  </si>
  <si>
    <t>70 T</t>
  </si>
  <si>
    <t>10 Cu.M</t>
  </si>
  <si>
    <t>400 Cu.M</t>
  </si>
  <si>
    <t>75 Cu.M</t>
  </si>
  <si>
    <t>100 T</t>
  </si>
  <si>
    <t>1000 CUM</t>
  </si>
  <si>
    <t>300 CUM</t>
  </si>
  <si>
    <t>40 CUM</t>
  </si>
  <si>
    <t>500 CUM</t>
  </si>
  <si>
    <t>55000 CUM</t>
  </si>
  <si>
    <t>7000 CUM</t>
  </si>
  <si>
    <t>250 CUM</t>
  </si>
  <si>
    <t>1000 Ton</t>
  </si>
  <si>
    <t>216 cum</t>
  </si>
  <si>
    <t>14.8 cum</t>
  </si>
  <si>
    <t>72 cum</t>
  </si>
  <si>
    <t>180 cum</t>
  </si>
  <si>
    <t>340.66 cum</t>
  </si>
  <si>
    <t>19.65 ton</t>
  </si>
  <si>
    <t>292.4 cum</t>
  </si>
  <si>
    <t>432.8 sqm</t>
  </si>
  <si>
    <t>32 no</t>
  </si>
  <si>
    <t>96 no</t>
  </si>
  <si>
    <t>947.7 sqm</t>
  </si>
  <si>
    <t>1505.44 sqm</t>
  </si>
  <si>
    <t>312.15 sqm</t>
  </si>
  <si>
    <t>118.5 sqm</t>
  </si>
  <si>
    <t>762.1 sqm</t>
  </si>
  <si>
    <t>880.6 sqm</t>
  </si>
  <si>
    <t>133.77 sqm,</t>
  </si>
  <si>
    <t>BUILDINGS &amp; CIVIL CONSTRUCTION - Type D</t>
  </si>
  <si>
    <t>MSP Colony</t>
  </si>
  <si>
    <t>198 cum</t>
  </si>
  <si>
    <t>12.2 cum</t>
  </si>
  <si>
    <t>68.5 cum</t>
  </si>
  <si>
    <t>162.2 cum</t>
  </si>
  <si>
    <t>312.24 cum</t>
  </si>
  <si>
    <t>15.4 ton</t>
  </si>
  <si>
    <t>233.4 cum</t>
  </si>
  <si>
    <t>330.12 sqm</t>
  </si>
  <si>
    <t>24 no</t>
  </si>
  <si>
    <t>84 no</t>
  </si>
  <si>
    <t>820.5 sqm</t>
  </si>
  <si>
    <t>1410.8 sqm</t>
  </si>
  <si>
    <t>288.5 sqm</t>
  </si>
  <si>
    <t>102.3 sqm</t>
  </si>
  <si>
    <t>710.4 sqm</t>
  </si>
  <si>
    <t>812.7 sqm</t>
  </si>
  <si>
    <t>110.2 sqm</t>
  </si>
  <si>
    <t>BUILDINGS &amp; CIVIL CONSTRUCTION - Type C</t>
  </si>
  <si>
    <t>110 cum</t>
  </si>
  <si>
    <t>7.3 cum</t>
  </si>
  <si>
    <t>38.4 cum</t>
  </si>
  <si>
    <t>96.2 cum</t>
  </si>
  <si>
    <t>160.24 cum</t>
  </si>
  <si>
    <t>10.3 ton</t>
  </si>
  <si>
    <t>140.2 cum</t>
  </si>
  <si>
    <t>186.4 sqm</t>
  </si>
  <si>
    <t>8 no</t>
  </si>
  <si>
    <t>492.4 sqm</t>
  </si>
  <si>
    <t>178.9 sqm</t>
  </si>
  <si>
    <t>804.1 sqm</t>
  </si>
  <si>
    <t>58.5 sqm</t>
  </si>
  <si>
    <t>373.6 sqm</t>
  </si>
  <si>
    <t>260.5 sqm</t>
  </si>
  <si>
    <t>78.9 sqm,</t>
  </si>
  <si>
    <t>BUILDINGS &amp; CIVIL CONSTRUCTION - Type B</t>
  </si>
  <si>
    <t>Common Facilities</t>
  </si>
  <si>
    <t>MSP STEEL &amp; POWER LIMITED</t>
  </si>
  <si>
    <t>Date of Capitalisation</t>
  </si>
  <si>
    <t>Gross Block</t>
  </si>
  <si>
    <t>Coal Washery (Old)</t>
  </si>
  <si>
    <t>Total</t>
  </si>
  <si>
    <t>6 m*5 m*12m - 2 nos. (3 floors)</t>
  </si>
  <si>
    <t>34 MW Power Plant</t>
  </si>
  <si>
    <t>Captive Power Plant</t>
  </si>
  <si>
    <t>Billet Plant</t>
  </si>
  <si>
    <t>Sponge Iron Plant</t>
  </si>
  <si>
    <t>Pellet Plant (New)</t>
  </si>
  <si>
    <t>Coal Washery (New)</t>
  </si>
  <si>
    <t>Year</t>
  </si>
  <si>
    <t>2005</t>
  </si>
  <si>
    <t>2012</t>
  </si>
  <si>
    <t>2011</t>
  </si>
  <si>
    <t>2010</t>
  </si>
  <si>
    <t>2009</t>
  </si>
  <si>
    <t>2006</t>
  </si>
  <si>
    <t>Account Code</t>
  </si>
  <si>
    <t>AA104</t>
  </si>
  <si>
    <t>Civil works for TYPE C Buildings</t>
  </si>
  <si>
    <t xml:space="preserve">Engineers Hostel </t>
  </si>
  <si>
    <t>Community Centre</t>
  </si>
  <si>
    <t>School with Administrative Block</t>
  </si>
  <si>
    <t>Labour Colony Building</t>
  </si>
  <si>
    <t>BUILDINGS &amp; CIVIL CONSTRUCTION</t>
  </si>
  <si>
    <t>ROADS</t>
  </si>
  <si>
    <t>Work External - High way to main gate</t>
  </si>
  <si>
    <t>Bitumenous Road Work External - Railway siding to Bridge near Batching Plant</t>
  </si>
  <si>
    <t>Bitumenous Road Work External - Batching Turning to Pellet Plant Main Gate (B) 8 M wide &amp; 3640 M long.</t>
  </si>
  <si>
    <t>Bitumenous Road Work  - 34 MV near PGP via Stock Yard to Road crossing meeting (C) 7 M wide &amp; 520 M long.</t>
  </si>
  <si>
    <t xml:space="preserve">STREET LIGHTING ALONG MSP ROAD 3.0 KM </t>
  </si>
  <si>
    <t>2013</t>
  </si>
  <si>
    <t>2014</t>
  </si>
  <si>
    <t xml:space="preserve">Layout marking, Earth Work,Excavation, Dressing &amp; Shifting of soil </t>
  </si>
  <si>
    <t>Preparation of Ash Pond.</t>
  </si>
  <si>
    <t xml:space="preserve"> Area of land 50 Acre X 5 Mts depth=50X4400 sqm X5 m depth=11,00,000 cum @Rs 100 per cum</t>
  </si>
  <si>
    <t xml:space="preserve">Iron Ore Shed with RCC Flooring, Side Walls, etc. </t>
  </si>
  <si>
    <t xml:space="preserve">15000 sqm </t>
  </si>
  <si>
    <t>SMS Unit</t>
  </si>
  <si>
    <t>Building &amp; Civil Works</t>
  </si>
  <si>
    <t>2015</t>
  </si>
  <si>
    <t>Construction of Housing Colony &amp; Internal &amp; External Road</t>
  </si>
  <si>
    <t>Street Lightning along MSP Road 3.0 km , Work External - High way to main gate , Bitumenous Road Work External - Railway siding to Bridge near Batching Plant,  Batching Turning to Pellet Plant Main Gate (B) 8 M wide &amp; 3640 M long, 34 MV near PGP via Stock Yard to Road crossing meeting (C) 7 M wide &amp; 520 M long.</t>
  </si>
  <si>
    <t>DETAILS OF BUILDINGS AS ON 31ST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</si>
</sst>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_)"/>
    <numFmt numFmtId="166" formatCode="0.00_)"/>
    <numFmt numFmtId="167" formatCode="0_);\(0\)"/>
    <numFmt numFmtId="168" formatCode="&quot;$&quot;#,##0.0000_);\(&quot;$&quot;#,##0.0000\)"/>
    <numFmt numFmtId="169" formatCode="mmm\-yy;@"/>
  </numFmts>
  <fonts count="20">
    <font>
      <sz val="12"/>
      <name val="Helv"/>
    </font>
    <font>
      <sz val="10"/>
      <name val="Arial"/>
      <family val="2"/>
    </font>
    <font>
      <sz val="10"/>
      <name val="Arial"/>
      <family val="2"/>
    </font>
    <font>
      <sz val="24"/>
      <color indexed="13"/>
      <name val="Helv"/>
    </font>
    <font>
      <sz val="12"/>
      <name val="Helv"/>
    </font>
    <font>
      <b/>
      <sz val="14"/>
      <name val="Helv"/>
    </font>
    <font>
      <b/>
      <sz val="12"/>
      <name val="Arial"/>
      <family val="2"/>
    </font>
    <font>
      <sz val="11"/>
      <name val="Times New Roman"/>
      <family val="1"/>
    </font>
    <font>
      <sz val="10"/>
      <name val="Courier"/>
      <family val="3"/>
    </font>
    <font>
      <sz val="24"/>
      <color indexed="13"/>
      <name val="SWISS"/>
      <family val="2"/>
    </font>
    <font>
      <b/>
      <sz val="14"/>
      <name val="SWISS"/>
      <family val="2"/>
    </font>
    <font>
      <sz val="12"/>
      <name val="Tms Rmn"/>
    </font>
    <font>
      <sz val="7"/>
      <name val="Small Fonts"/>
      <family val="2"/>
    </font>
    <font>
      <u/>
      <sz val="11"/>
      <color indexed="12"/>
      <name val="Times New Roman"/>
      <family val="1"/>
    </font>
    <font>
      <sz val="10"/>
      <name val="Arial"/>
      <family val="2"/>
    </font>
    <font>
      <sz val="11"/>
      <name val="Times New Roman"/>
      <family val="1"/>
    </font>
    <font>
      <sz val="12"/>
      <name val="Calibri"/>
      <family val="2"/>
      <scheme val="minor"/>
    </font>
    <font>
      <b/>
      <sz val="12"/>
      <name val="Calibri"/>
      <family val="2"/>
      <scheme val="minor"/>
    </font>
    <font>
      <b/>
      <sz val="12"/>
      <color indexed="8"/>
      <name val="Calibri"/>
      <family val="2"/>
      <scheme val="minor"/>
    </font>
    <font>
      <sz val="12"/>
      <color indexed="8"/>
      <name val="Calibri"/>
      <family val="2"/>
      <scheme val="minor"/>
    </font>
  </fonts>
  <fills count="8">
    <fill>
      <patternFill patternType="none"/>
    </fill>
    <fill>
      <patternFill patternType="gray125"/>
    </fill>
    <fill>
      <patternFill patternType="solid">
        <fgColor indexed="12"/>
        <bgColor indexed="12"/>
      </patternFill>
    </fill>
    <fill>
      <patternFill patternType="solid">
        <fgColor indexed="13"/>
        <bgColor indexed="13"/>
      </patternFill>
    </fill>
    <fill>
      <patternFill patternType="solid">
        <fgColor indexed="13"/>
      </patternFill>
    </fill>
    <fill>
      <patternFill patternType="solid">
        <fgColor indexed="12"/>
      </patternFill>
    </fill>
    <fill>
      <patternFill patternType="solid">
        <fgColor indexed="9"/>
        <bgColor indexed="64"/>
      </patternFill>
    </fill>
    <fill>
      <patternFill patternType="solid">
        <fgColor theme="0" tint="-0.249977111117893"/>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7">
    <xf numFmtId="166" fontId="0" fillId="0" borderId="0"/>
    <xf numFmtId="164" fontId="2" fillId="0" borderId="0" applyFont="0" applyFill="0" applyBorder="0" applyAlignment="0" applyProtection="0"/>
    <xf numFmtId="0" fontId="4" fillId="0" borderId="0"/>
    <xf numFmtId="0" fontId="4" fillId="0" borderId="1"/>
    <xf numFmtId="0" fontId="8" fillId="0" borderId="0"/>
    <xf numFmtId="0" fontId="8" fillId="0" borderId="1"/>
    <xf numFmtId="0" fontId="8" fillId="0" borderId="1"/>
    <xf numFmtId="0" fontId="9" fillId="2" borderId="0"/>
    <xf numFmtId="0" fontId="10" fillId="0" borderId="2"/>
    <xf numFmtId="0" fontId="10" fillId="0" borderId="1"/>
    <xf numFmtId="0" fontId="10" fillId="3" borderId="1"/>
    <xf numFmtId="0" fontId="5" fillId="4" borderId="1"/>
    <xf numFmtId="0" fontId="7" fillId="0" borderId="0"/>
    <xf numFmtId="166" fontId="8" fillId="0" borderId="0"/>
    <xf numFmtId="0" fontId="4" fillId="0" borderId="0"/>
    <xf numFmtId="0" fontId="8" fillId="0" borderId="0"/>
    <xf numFmtId="166" fontId="8" fillId="0" borderId="0"/>
    <xf numFmtId="0" fontId="4" fillId="0" borderId="1"/>
    <xf numFmtId="0" fontId="3" fillId="5" borderId="0"/>
    <xf numFmtId="0" fontId="5" fillId="0" borderId="2"/>
    <xf numFmtId="0" fontId="5" fillId="0" borderId="1"/>
    <xf numFmtId="0" fontId="1" fillId="0" borderId="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6" fillId="0" borderId="4" applyNumberFormat="0" applyAlignment="0" applyProtection="0">
      <alignment horizontal="left" vertical="center"/>
    </xf>
    <xf numFmtId="0" fontId="6" fillId="0" borderId="3">
      <alignment horizontal="left" vertical="center"/>
    </xf>
    <xf numFmtId="37" fontId="12" fillId="0" borderId="0"/>
    <xf numFmtId="168" fontId="1" fillId="0" borderId="0"/>
    <xf numFmtId="0" fontId="13" fillId="0" borderId="0" applyNumberFormat="0" applyFill="0" applyBorder="0" applyAlignment="0" applyProtection="0">
      <alignment vertical="top"/>
      <protection locked="0"/>
    </xf>
    <xf numFmtId="167" fontId="14" fillId="0" borderId="0"/>
    <xf numFmtId="0" fontId="15" fillId="0" borderId="0"/>
    <xf numFmtId="167" fontId="14" fillId="0" borderId="0"/>
    <xf numFmtId="9" fontId="14" fillId="0" borderId="0" applyFont="0" applyFill="0" applyBorder="0" applyAlignment="0" applyProtection="0"/>
    <xf numFmtId="164" fontId="14" fillId="0" borderId="0" applyFont="0" applyFill="0" applyBorder="0" applyAlignment="0" applyProtection="0"/>
    <xf numFmtId="167" fontId="14" fillId="0" borderId="0"/>
    <xf numFmtId="0" fontId="14" fillId="0" borderId="0"/>
  </cellStyleXfs>
  <cellXfs count="104">
    <xf numFmtId="166" fontId="0" fillId="0" borderId="0" xfId="0"/>
    <xf numFmtId="166" fontId="16" fillId="0" borderId="0" xfId="0" applyFont="1" applyAlignment="1">
      <alignment wrapText="1"/>
    </xf>
    <xf numFmtId="166" fontId="16" fillId="0" borderId="0" xfId="0" applyFont="1" applyAlignment="1">
      <alignment horizontal="right" wrapText="1"/>
    </xf>
    <xf numFmtId="164" fontId="16" fillId="0" borderId="0" xfId="1" applyFont="1" applyAlignment="1">
      <alignment wrapText="1"/>
    </xf>
    <xf numFmtId="166" fontId="17" fillId="0" borderId="0" xfId="0" applyFont="1"/>
    <xf numFmtId="166" fontId="16" fillId="0" borderId="0" xfId="0" applyFont="1" applyAlignment="1">
      <alignment horizontal="left" wrapText="1"/>
    </xf>
    <xf numFmtId="164" fontId="17" fillId="0" borderId="5" xfId="1" applyFont="1" applyBorder="1" applyAlignment="1">
      <alignment horizontal="right" wrapText="1"/>
    </xf>
    <xf numFmtId="166" fontId="17" fillId="0" borderId="0" xfId="0" applyFont="1" applyAlignment="1">
      <alignment horizontal="right" wrapText="1"/>
    </xf>
    <xf numFmtId="166" fontId="17" fillId="7" borderId="6" xfId="0" applyFont="1" applyFill="1" applyBorder="1" applyAlignment="1">
      <alignment vertical="center" wrapText="1"/>
    </xf>
    <xf numFmtId="166" fontId="17" fillId="7" borderId="6" xfId="0" applyFont="1" applyFill="1" applyBorder="1" applyAlignment="1">
      <alignment horizontal="left" vertical="center" wrapText="1"/>
    </xf>
    <xf numFmtId="166" fontId="17" fillId="7" borderId="6" xfId="0" applyFont="1" applyFill="1" applyBorder="1" applyAlignment="1">
      <alignment horizontal="right" vertical="center" wrapText="1"/>
    </xf>
    <xf numFmtId="164" fontId="17" fillId="7" borderId="6" xfId="1" applyFont="1" applyFill="1" applyBorder="1" applyAlignment="1">
      <alignment horizontal="right" vertical="center" wrapText="1"/>
    </xf>
    <xf numFmtId="166" fontId="16" fillId="0" borderId="7" xfId="0" applyFont="1" applyBorder="1" applyAlignment="1">
      <alignment vertical="center" wrapText="1"/>
    </xf>
    <xf numFmtId="166" fontId="16" fillId="0" borderId="7" xfId="0" applyFont="1" applyBorder="1" applyAlignment="1">
      <alignment horizontal="left" vertical="center" wrapText="1"/>
    </xf>
    <xf numFmtId="166" fontId="16" fillId="0" borderId="7" xfId="0" applyFont="1" applyBorder="1" applyAlignment="1">
      <alignment horizontal="right" vertical="center" wrapText="1"/>
    </xf>
    <xf numFmtId="164" fontId="16" fillId="0" borderId="7" xfId="1" applyFont="1" applyBorder="1" applyAlignment="1">
      <alignment vertical="center" wrapText="1"/>
    </xf>
    <xf numFmtId="166" fontId="16" fillId="0" borderId="7" xfId="0" applyFont="1" applyBorder="1" applyAlignment="1">
      <alignment vertical="center"/>
    </xf>
    <xf numFmtId="164" fontId="16" fillId="0" borderId="7" xfId="1" applyFont="1" applyBorder="1" applyAlignment="1" applyProtection="1">
      <alignment vertical="center" wrapText="1"/>
    </xf>
    <xf numFmtId="17" fontId="16" fillId="0" borderId="7" xfId="1" applyNumberFormat="1" applyFont="1" applyBorder="1" applyAlignment="1" applyProtection="1">
      <alignment vertical="center" wrapText="1"/>
    </xf>
    <xf numFmtId="17" fontId="16" fillId="0" borderId="7" xfId="1" quotePrefix="1" applyNumberFormat="1" applyFont="1" applyBorder="1" applyAlignment="1" applyProtection="1">
      <alignment vertical="center" wrapText="1"/>
    </xf>
    <xf numFmtId="166" fontId="16" fillId="0" borderId="7" xfId="0" quotePrefix="1" applyFont="1" applyBorder="1" applyAlignment="1">
      <alignment horizontal="right" vertical="center" wrapText="1"/>
    </xf>
    <xf numFmtId="166" fontId="16" fillId="0" borderId="7" xfId="0" applyFont="1" applyBorder="1" applyAlignment="1">
      <alignment horizontal="left" vertical="center"/>
    </xf>
    <xf numFmtId="166" fontId="16" fillId="0" borderId="7" xfId="0" applyFont="1" applyBorder="1" applyAlignment="1">
      <alignment horizontal="right" vertical="center"/>
    </xf>
    <xf numFmtId="164" fontId="16" fillId="0" borderId="7" xfId="1" applyFont="1" applyBorder="1" applyAlignment="1">
      <alignment vertical="center"/>
    </xf>
    <xf numFmtId="166" fontId="16" fillId="0" borderId="7" xfId="0" quotePrefix="1" applyFont="1" applyBorder="1" applyAlignment="1">
      <alignment horizontal="right" vertical="center"/>
    </xf>
    <xf numFmtId="164" fontId="16" fillId="0" borderId="7" xfId="1" applyFont="1" applyBorder="1" applyAlignment="1" applyProtection="1">
      <alignment vertical="center"/>
    </xf>
    <xf numFmtId="17" fontId="16" fillId="0" borderId="7" xfId="1" applyNumberFormat="1" applyFont="1" applyBorder="1" applyAlignment="1" applyProtection="1">
      <alignment vertical="center"/>
    </xf>
    <xf numFmtId="17" fontId="16" fillId="0" borderId="7" xfId="1" quotePrefix="1" applyNumberFormat="1" applyFont="1" applyBorder="1" applyAlignment="1" applyProtection="1">
      <alignment vertical="center"/>
    </xf>
    <xf numFmtId="166" fontId="16" fillId="0" borderId="7" xfId="0" quotePrefix="1" applyFont="1" applyBorder="1" applyAlignment="1">
      <alignment horizontal="left" vertical="center" wrapText="1"/>
    </xf>
    <xf numFmtId="166" fontId="16" fillId="0" borderId="7" xfId="0" quotePrefix="1" applyFont="1" applyBorder="1" applyAlignment="1">
      <alignment horizontal="left" vertical="center"/>
    </xf>
    <xf numFmtId="169" fontId="16" fillId="0" borderId="7" xfId="1" applyNumberFormat="1" applyFont="1" applyBorder="1" applyAlignment="1">
      <alignment vertical="center"/>
    </xf>
    <xf numFmtId="165" fontId="16" fillId="0" borderId="7" xfId="0" applyNumberFormat="1" applyFont="1" applyBorder="1" applyAlignment="1">
      <alignment horizontal="right" vertical="center"/>
    </xf>
    <xf numFmtId="165" fontId="16" fillId="0" borderId="7" xfId="0" quotePrefix="1" applyNumberFormat="1" applyFont="1" applyBorder="1" applyAlignment="1">
      <alignment horizontal="right" vertical="center"/>
    </xf>
    <xf numFmtId="17" fontId="16" fillId="0" borderId="7" xfId="1" applyNumberFormat="1" applyFont="1" applyBorder="1" applyAlignment="1">
      <alignment vertical="center"/>
    </xf>
    <xf numFmtId="17" fontId="16" fillId="0" borderId="7" xfId="1" quotePrefix="1" applyNumberFormat="1" applyFont="1" applyBorder="1" applyAlignment="1">
      <alignment vertical="center"/>
    </xf>
    <xf numFmtId="2" fontId="17" fillId="0" borderId="7" xfId="12" applyNumberFormat="1" applyFont="1" applyBorder="1" applyAlignment="1">
      <alignment vertical="center" wrapText="1"/>
    </xf>
    <xf numFmtId="2" fontId="17" fillId="0" borderId="7" xfId="12" applyNumberFormat="1" applyFont="1" applyBorder="1" applyAlignment="1">
      <alignment horizontal="left" vertical="center" wrapText="1"/>
    </xf>
    <xf numFmtId="2" fontId="17" fillId="0" borderId="7" xfId="12" applyNumberFormat="1" applyFont="1" applyBorder="1" applyAlignment="1">
      <alignment horizontal="right" vertical="center"/>
    </xf>
    <xf numFmtId="164" fontId="17" fillId="0" borderId="7" xfId="1" applyFont="1" applyBorder="1" applyAlignment="1">
      <alignment horizontal="right" vertical="center"/>
    </xf>
    <xf numFmtId="166" fontId="16" fillId="0" borderId="7" xfId="0" applyFont="1" applyBorder="1" applyAlignment="1">
      <alignment horizontal="justify" vertical="center" wrapText="1"/>
    </xf>
    <xf numFmtId="0" fontId="17" fillId="0" borderId="7" xfId="12" applyFont="1" applyBorder="1" applyAlignment="1">
      <alignment vertical="center" wrapText="1"/>
    </xf>
    <xf numFmtId="0" fontId="17" fillId="0" borderId="7" xfId="12" applyFont="1" applyBorder="1" applyAlignment="1">
      <alignment horizontal="left" vertical="center" wrapText="1"/>
    </xf>
    <xf numFmtId="0" fontId="17" fillId="0" borderId="7" xfId="12" applyFont="1" applyBorder="1" applyAlignment="1">
      <alignment horizontal="right" vertical="center"/>
    </xf>
    <xf numFmtId="0" fontId="16" fillId="0" borderId="7" xfId="12" applyFont="1" applyBorder="1" applyAlignment="1">
      <alignment vertical="center" wrapText="1"/>
    </xf>
    <xf numFmtId="0" fontId="16" fillId="0" borderId="7" xfId="12" applyFont="1" applyBorder="1" applyAlignment="1">
      <alignment horizontal="left" vertical="center" wrapText="1"/>
    </xf>
    <xf numFmtId="164" fontId="16" fillId="0" borderId="7" xfId="1" applyFont="1" applyBorder="1" applyAlignment="1">
      <alignment horizontal="right" vertical="center"/>
    </xf>
    <xf numFmtId="166" fontId="17" fillId="0" borderId="7" xfId="13" applyFont="1" applyBorder="1" applyAlignment="1">
      <alignment vertical="center" wrapText="1"/>
    </xf>
    <xf numFmtId="166" fontId="17" fillId="0" borderId="7" xfId="13" applyFont="1" applyBorder="1" applyAlignment="1">
      <alignment horizontal="right" vertical="center" wrapText="1"/>
    </xf>
    <xf numFmtId="166" fontId="16" fillId="0" borderId="7" xfId="13" applyFont="1" applyBorder="1" applyAlignment="1">
      <alignment vertical="center" wrapText="1"/>
    </xf>
    <xf numFmtId="166" fontId="16" fillId="0" borderId="7" xfId="13" applyFont="1" applyBorder="1" applyAlignment="1">
      <alignment horizontal="left" vertical="center"/>
    </xf>
    <xf numFmtId="166" fontId="16" fillId="0" borderId="7" xfId="13" applyFont="1" applyBorder="1" applyAlignment="1">
      <alignment horizontal="right" vertical="center"/>
    </xf>
    <xf numFmtId="17" fontId="16" fillId="0" borderId="7" xfId="1" applyNumberFormat="1" applyFont="1" applyBorder="1" applyAlignment="1">
      <alignment horizontal="right" vertical="center"/>
    </xf>
    <xf numFmtId="17" fontId="16" fillId="0" borderId="7" xfId="1" quotePrefix="1" applyNumberFormat="1" applyFont="1" applyBorder="1" applyAlignment="1">
      <alignment horizontal="right" vertical="center"/>
    </xf>
    <xf numFmtId="166" fontId="17" fillId="0" borderId="7" xfId="13" applyFont="1" applyBorder="1" applyAlignment="1">
      <alignment horizontal="left" vertical="center"/>
    </xf>
    <xf numFmtId="166" fontId="17" fillId="0" borderId="7" xfId="13" applyFont="1" applyBorder="1" applyAlignment="1">
      <alignment horizontal="right" vertical="center"/>
    </xf>
    <xf numFmtId="166" fontId="17" fillId="0" borderId="7" xfId="13" applyFont="1" applyBorder="1" applyAlignment="1">
      <alignment horizontal="left" vertical="center" wrapText="1"/>
    </xf>
    <xf numFmtId="164" fontId="17" fillId="0" borderId="7" xfId="1" applyFont="1" applyBorder="1" applyAlignment="1">
      <alignment horizontal="right" vertical="center" wrapText="1"/>
    </xf>
    <xf numFmtId="166" fontId="17" fillId="0" borderId="7" xfId="0" applyFont="1" applyBorder="1" applyAlignment="1">
      <alignment vertical="center" wrapText="1"/>
    </xf>
    <xf numFmtId="166" fontId="18" fillId="0" borderId="7" xfId="0" applyFont="1" applyBorder="1" applyAlignment="1">
      <alignment horizontal="left" vertical="center" wrapText="1"/>
    </xf>
    <xf numFmtId="166" fontId="19" fillId="0" borderId="7" xfId="0" applyFont="1" applyBorder="1" applyAlignment="1">
      <alignment horizontal="left" vertical="center" wrapText="1"/>
    </xf>
    <xf numFmtId="17" fontId="16" fillId="0" borderId="7" xfId="0" applyNumberFormat="1" applyFont="1" applyBorder="1" applyAlignment="1">
      <alignment vertical="center" wrapText="1"/>
    </xf>
    <xf numFmtId="17" fontId="16" fillId="0" borderId="7" xfId="0" quotePrefix="1" applyNumberFormat="1" applyFont="1" applyBorder="1" applyAlignment="1">
      <alignment vertical="center" wrapText="1"/>
    </xf>
    <xf numFmtId="166" fontId="19" fillId="0" borderId="7" xfId="0" applyFont="1" applyBorder="1" applyAlignment="1">
      <alignment horizontal="left" vertical="center"/>
    </xf>
    <xf numFmtId="166" fontId="16" fillId="0" borderId="7" xfId="32" applyNumberFormat="1" applyFont="1" applyBorder="1" applyAlignment="1">
      <alignment vertical="center" wrapText="1"/>
    </xf>
    <xf numFmtId="166" fontId="16" fillId="0" borderId="7" xfId="32" applyNumberFormat="1" applyFont="1" applyBorder="1" applyAlignment="1">
      <alignment horizontal="left" vertical="center"/>
    </xf>
    <xf numFmtId="166" fontId="16" fillId="0" borderId="7" xfId="32" applyNumberFormat="1" applyFont="1" applyBorder="1" applyAlignment="1">
      <alignment horizontal="right" vertical="center"/>
    </xf>
    <xf numFmtId="166" fontId="17" fillId="0" borderId="7" xfId="32" applyNumberFormat="1" applyFont="1" applyBorder="1" applyAlignment="1">
      <alignment horizontal="justify" vertical="center" wrapText="1"/>
    </xf>
    <xf numFmtId="166" fontId="17" fillId="0" borderId="7" xfId="32" applyNumberFormat="1" applyFont="1" applyBorder="1" applyAlignment="1">
      <alignment horizontal="left" vertical="center"/>
    </xf>
    <xf numFmtId="166" fontId="16" fillId="0" borderId="7" xfId="32" applyNumberFormat="1" applyFont="1" applyBorder="1" applyAlignment="1">
      <alignment horizontal="justify" vertical="center" wrapText="1"/>
    </xf>
    <xf numFmtId="166" fontId="16" fillId="0" borderId="7" xfId="32" applyNumberFormat="1" applyFont="1" applyBorder="1" applyAlignment="1">
      <alignment horizontal="left" vertical="center" wrapText="1"/>
    </xf>
    <xf numFmtId="166" fontId="16" fillId="0" borderId="7" xfId="0" applyFont="1" applyBorder="1"/>
    <xf numFmtId="0" fontId="16" fillId="0" borderId="7" xfId="31" applyFont="1" applyBorder="1" applyAlignment="1">
      <alignment vertical="center" wrapText="1"/>
    </xf>
    <xf numFmtId="166" fontId="16" fillId="0" borderId="7" xfId="30" applyNumberFormat="1" applyFont="1" applyBorder="1" applyAlignment="1">
      <alignment vertical="center"/>
    </xf>
    <xf numFmtId="166" fontId="16" fillId="0" borderId="7" xfId="30" applyNumberFormat="1" applyFont="1" applyBorder="1" applyAlignment="1">
      <alignment vertical="center" wrapText="1"/>
    </xf>
    <xf numFmtId="0" fontId="16" fillId="0" borderId="7" xfId="31" applyFont="1" applyBorder="1" applyAlignment="1">
      <alignment vertical="center"/>
    </xf>
    <xf numFmtId="0" fontId="16" fillId="0" borderId="7" xfId="31" applyFont="1" applyBorder="1" applyAlignment="1">
      <alignment horizontal="right" vertical="center"/>
    </xf>
    <xf numFmtId="0" fontId="16" fillId="0" borderId="7" xfId="21" applyFont="1" applyBorder="1" applyAlignment="1">
      <alignment horizontal="left" vertical="center"/>
    </xf>
    <xf numFmtId="164" fontId="16" fillId="0" borderId="7" xfId="1" applyFont="1" applyBorder="1" applyAlignment="1">
      <alignment horizontal="right" vertical="center" wrapText="1"/>
    </xf>
    <xf numFmtId="17" fontId="16" fillId="0" borderId="7" xfId="1" applyNumberFormat="1" applyFont="1" applyBorder="1" applyAlignment="1">
      <alignment horizontal="right" vertical="center" wrapText="1"/>
    </xf>
    <xf numFmtId="0" fontId="16" fillId="0" borderId="7" xfId="21" applyFont="1" applyBorder="1" applyAlignment="1">
      <alignment vertical="center"/>
    </xf>
    <xf numFmtId="166" fontId="16" fillId="6" borderId="7" xfId="0" applyFont="1" applyFill="1" applyBorder="1" applyAlignment="1">
      <alignment vertical="center"/>
    </xf>
    <xf numFmtId="166" fontId="17" fillId="6" borderId="7" xfId="0" applyFont="1" applyFill="1" applyBorder="1" applyAlignment="1">
      <alignment horizontal="left" vertical="center"/>
    </xf>
    <xf numFmtId="166" fontId="16" fillId="6" borderId="7" xfId="0" applyFont="1" applyFill="1" applyBorder="1" applyAlignment="1">
      <alignment horizontal="right" vertical="center"/>
    </xf>
    <xf numFmtId="164" fontId="16" fillId="6" borderId="7" xfId="1" applyFont="1" applyFill="1" applyBorder="1" applyAlignment="1">
      <alignment horizontal="right" vertical="center"/>
    </xf>
    <xf numFmtId="166" fontId="16" fillId="6" borderId="7" xfId="0" applyFont="1" applyFill="1" applyBorder="1" applyAlignment="1">
      <alignment horizontal="left" vertical="center"/>
    </xf>
    <xf numFmtId="1" fontId="16" fillId="6" borderId="7" xfId="0" applyNumberFormat="1" applyFont="1" applyFill="1" applyBorder="1" applyAlignment="1">
      <alignment horizontal="right" vertical="center"/>
    </xf>
    <xf numFmtId="17" fontId="16" fillId="6" borderId="7" xfId="1" applyNumberFormat="1" applyFont="1" applyFill="1" applyBorder="1" applyAlignment="1">
      <alignment horizontal="right" vertical="center"/>
    </xf>
    <xf numFmtId="166" fontId="16" fillId="6" borderId="7" xfId="0" applyFont="1" applyFill="1" applyBorder="1" applyAlignment="1">
      <alignment horizontal="justify" vertical="center"/>
    </xf>
    <xf numFmtId="0" fontId="16" fillId="0" borderId="7" xfId="36" applyFont="1" applyBorder="1" applyAlignment="1">
      <alignment vertical="center" wrapText="1"/>
    </xf>
    <xf numFmtId="0" fontId="16" fillId="0" borderId="7" xfId="36" applyFont="1" applyBorder="1" applyAlignment="1">
      <alignment horizontal="left" vertical="center" wrapText="1"/>
    </xf>
    <xf numFmtId="0" fontId="16" fillId="0" borderId="7" xfId="35" applyNumberFormat="1" applyFont="1" applyBorder="1" applyAlignment="1">
      <alignment horizontal="right" vertical="center"/>
    </xf>
    <xf numFmtId="0" fontId="16" fillId="0" borderId="7" xfId="35" applyNumberFormat="1" applyFont="1" applyBorder="1" applyAlignment="1">
      <alignment horizontal="left" vertical="center" wrapText="1"/>
    </xf>
    <xf numFmtId="166" fontId="16" fillId="0" borderId="7" xfId="0" applyFont="1" applyBorder="1" applyAlignment="1">
      <alignment horizontal="right" wrapText="1"/>
    </xf>
    <xf numFmtId="164" fontId="16" fillId="0" borderId="7" xfId="1" applyFont="1" applyBorder="1" applyAlignment="1">
      <alignment wrapText="1"/>
    </xf>
    <xf numFmtId="166" fontId="16" fillId="0" borderId="7" xfId="0" quotePrefix="1" applyFont="1" applyBorder="1" applyAlignment="1">
      <alignment wrapText="1"/>
    </xf>
    <xf numFmtId="166" fontId="16" fillId="0" borderId="7" xfId="0" applyFont="1" applyBorder="1" applyAlignment="1">
      <alignment wrapText="1"/>
    </xf>
    <xf numFmtId="166" fontId="16" fillId="0" borderId="7" xfId="0" applyFont="1" applyBorder="1" applyAlignment="1">
      <alignment horizontal="left" wrapText="1"/>
    </xf>
    <xf numFmtId="166" fontId="16" fillId="0" borderId="7" xfId="0" quotePrefix="1" applyFont="1" applyBorder="1" applyAlignment="1">
      <alignment vertical="center" wrapText="1"/>
    </xf>
    <xf numFmtId="166" fontId="16" fillId="0" borderId="8" xfId="0" applyFont="1" applyBorder="1" applyAlignment="1">
      <alignment vertical="center" wrapText="1"/>
    </xf>
    <xf numFmtId="166" fontId="16" fillId="0" borderId="8" xfId="0" applyFont="1" applyBorder="1" applyAlignment="1">
      <alignment horizontal="left" wrapText="1"/>
    </xf>
    <xf numFmtId="166" fontId="16" fillId="0" borderId="8" xfId="0" applyFont="1" applyBorder="1" applyAlignment="1">
      <alignment horizontal="right" wrapText="1"/>
    </xf>
    <xf numFmtId="164" fontId="16" fillId="0" borderId="8" xfId="1" applyFont="1" applyBorder="1" applyAlignment="1">
      <alignment wrapText="1"/>
    </xf>
    <xf numFmtId="17" fontId="16" fillId="0" borderId="8" xfId="1" applyNumberFormat="1" applyFont="1" applyBorder="1" applyAlignment="1">
      <alignment vertical="center"/>
    </xf>
    <xf numFmtId="166" fontId="16" fillId="0" borderId="8" xfId="0" quotePrefix="1" applyFont="1" applyBorder="1" applyAlignment="1">
      <alignment wrapText="1"/>
    </xf>
  </cellXfs>
  <cellStyles count="37">
    <cellStyle name="Body" xfId="24" xr:uid="{00000000-0005-0000-0000-000000000000}"/>
    <cellStyle name="Comma" xfId="1" builtinId="3"/>
    <cellStyle name="Comma 2" xfId="22" xr:uid="{00000000-0005-0000-0000-000002000000}"/>
    <cellStyle name="Comma 3" xfId="34" xr:uid="{00000000-0005-0000-0000-000003000000}"/>
    <cellStyle name="Custom - Style8" xfId="2" xr:uid="{00000000-0005-0000-0000-000004000000}"/>
    <cellStyle name="Data   - Style2" xfId="3" xr:uid="{00000000-0005-0000-0000-000005000000}"/>
    <cellStyle name="Define your own named style" xfId="4" xr:uid="{00000000-0005-0000-0000-000006000000}"/>
    <cellStyle name="Draw lines around data in range" xfId="5" xr:uid="{00000000-0005-0000-0000-000007000000}"/>
    <cellStyle name="Draw shadow and lines within range" xfId="6" xr:uid="{00000000-0005-0000-0000-000008000000}"/>
    <cellStyle name="Enlarge title text, yellow on blue" xfId="7" xr:uid="{00000000-0005-0000-0000-000009000000}"/>
    <cellStyle name="Format a column of totals" xfId="8" xr:uid="{00000000-0005-0000-0000-00000A000000}"/>
    <cellStyle name="Format a row of totals" xfId="9" xr:uid="{00000000-0005-0000-0000-00000B000000}"/>
    <cellStyle name="Format text as bold, black on yellow" xfId="10" xr:uid="{00000000-0005-0000-0000-00000C000000}"/>
    <cellStyle name="Header1" xfId="25" xr:uid="{00000000-0005-0000-0000-00000D000000}"/>
    <cellStyle name="Header2" xfId="26" xr:uid="{00000000-0005-0000-0000-00000E000000}"/>
    <cellStyle name="Hyperlink_phase i cost - revised" xfId="29" xr:uid="{00000000-0005-0000-0000-00000F000000}"/>
    <cellStyle name="Labels - Style3" xfId="11" xr:uid="{00000000-0005-0000-0000-000010000000}"/>
    <cellStyle name="no dec" xfId="27" xr:uid="{00000000-0005-0000-0000-000011000000}"/>
    <cellStyle name="Normal" xfId="0" builtinId="0"/>
    <cellStyle name="Normal - Style1" xfId="28" xr:uid="{00000000-0005-0000-0000-000013000000}"/>
    <cellStyle name="Normal 2" xfId="21" xr:uid="{00000000-0005-0000-0000-000014000000}"/>
    <cellStyle name="Normal 3" xfId="30" xr:uid="{00000000-0005-0000-0000-000015000000}"/>
    <cellStyle name="Normal 4" xfId="32" xr:uid="{00000000-0005-0000-0000-000016000000}"/>
    <cellStyle name="Normal 5" xfId="35" xr:uid="{00000000-0005-0000-0000-000017000000}"/>
    <cellStyle name="Normal_Cost" xfId="12" xr:uid="{00000000-0005-0000-0000-000018000000}"/>
    <cellStyle name="Normal_Cost 2" xfId="31" xr:uid="{00000000-0005-0000-0000-000019000000}"/>
    <cellStyle name="Normal_MSP STEEL &amp; POWER" xfId="36" xr:uid="{00000000-0005-0000-0000-00001A000000}"/>
    <cellStyle name="Normal_Sheet2" xfId="13" xr:uid="{00000000-0005-0000-0000-00001B000000}"/>
    <cellStyle name="Percent 2" xfId="23" xr:uid="{00000000-0005-0000-0000-00001C000000}"/>
    <cellStyle name="Percent 3" xfId="33" xr:uid="{00000000-0005-0000-0000-00001D000000}"/>
    <cellStyle name="Reset  - Style7" xfId="14" xr:uid="{00000000-0005-0000-0000-00001E000000}"/>
    <cellStyle name="Reset range style to defaults" xfId="15" xr:uid="{00000000-0005-0000-0000-00001F000000}"/>
    <cellStyle name="Style 1" xfId="16" xr:uid="{00000000-0005-0000-0000-000020000000}"/>
    <cellStyle name="Table  - Style6" xfId="17" xr:uid="{00000000-0005-0000-0000-000021000000}"/>
    <cellStyle name="Title  - Style1" xfId="18" xr:uid="{00000000-0005-0000-0000-000022000000}"/>
    <cellStyle name="TotCol - Style5" xfId="19" xr:uid="{00000000-0005-0000-0000-000023000000}"/>
    <cellStyle name="TotRow - Style4" xfId="20" xr:uid="{00000000-0005-0000-0000-00002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ongiaHiTech_Proj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sheetName val="Projections"/>
      <sheetName val="FORM II - OP STAT"/>
      <sheetName val="FORM III"/>
      <sheetName val="FORM IV"/>
      <sheetName val="ABF"/>
      <sheetName val="FORM VI"/>
      <sheetName val="Perf. Indicators"/>
      <sheetName val="capex (2)"/>
      <sheetName val="Projections (2)"/>
      <sheetName val="FORM II - OP STAT (2)"/>
      <sheetName val="FORM III (2)"/>
      <sheetName val="FORM IV (2)"/>
      <sheetName val="ABF (2)"/>
      <sheetName val="FORM VI (2)"/>
      <sheetName val="Perf. Indicators (2)"/>
      <sheetName val="consolidated"/>
      <sheetName val="FORM II - OP STAT (3)"/>
      <sheetName val="FORM III (3)"/>
      <sheetName val="FORM IV (3)"/>
      <sheetName val="ABF (3)"/>
      <sheetName val="FORM VI (3)"/>
      <sheetName val="Perf. Indicators (3)"/>
      <sheetName val="ANNX -II"/>
      <sheetName val="Projections 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46"/>
  <sheetViews>
    <sheetView showGridLines="0" tabSelected="1" topLeftCell="D1" workbookViewId="0">
      <pane ySplit="5" topLeftCell="A6" activePane="bottomLeft" state="frozen"/>
      <selection pane="bottomLeft" activeCell="I5" sqref="I5"/>
    </sheetView>
  </sheetViews>
  <sheetFormatPr defaultRowHeight="15.75"/>
  <cols>
    <col min="1" max="1" width="11.33203125" style="1" bestFit="1" customWidth="1"/>
    <col min="2" max="2" width="16.44140625" style="1" bestFit="1" customWidth="1"/>
    <col min="3" max="3" width="63.77734375" style="1" customWidth="1"/>
    <col min="4" max="4" width="36.21875" style="5" customWidth="1"/>
    <col min="5" max="5" width="32.88671875" style="2" customWidth="1"/>
    <col min="6" max="6" width="8.88671875" style="3" bestFit="1" customWidth="1"/>
    <col min="7" max="8" width="11.109375" style="1" customWidth="1"/>
    <col min="9" max="16384" width="8.88671875" style="1"/>
  </cols>
  <sheetData>
    <row r="1" spans="1:8">
      <c r="A1" s="4" t="s">
        <v>540</v>
      </c>
    </row>
    <row r="2" spans="1:8">
      <c r="A2" s="4" t="s">
        <v>585</v>
      </c>
      <c r="G2" s="3"/>
      <c r="H2" s="3"/>
    </row>
    <row r="3" spans="1:8" ht="16.5" thickBot="1">
      <c r="E3" s="7" t="s">
        <v>544</v>
      </c>
      <c r="F3" s="6">
        <f>SUM(F5:F746)</f>
        <v>21678.228075355302</v>
      </c>
      <c r="G3" s="3"/>
      <c r="H3" s="3"/>
    </row>
    <row r="4" spans="1:8" ht="16.5" thickTop="1">
      <c r="G4" s="3"/>
      <c r="H4" s="3"/>
    </row>
    <row r="5" spans="1:8" ht="31.5">
      <c r="A5" s="8" t="s">
        <v>559</v>
      </c>
      <c r="B5" s="8" t="s">
        <v>293</v>
      </c>
      <c r="C5" s="8" t="s">
        <v>48</v>
      </c>
      <c r="D5" s="9" t="s">
        <v>49</v>
      </c>
      <c r="E5" s="10" t="s">
        <v>203</v>
      </c>
      <c r="F5" s="11" t="s">
        <v>542</v>
      </c>
      <c r="G5" s="11" t="s">
        <v>541</v>
      </c>
      <c r="H5" s="11" t="s">
        <v>552</v>
      </c>
    </row>
    <row r="6" spans="1:8">
      <c r="A6" s="12"/>
      <c r="B6" s="12"/>
      <c r="C6" s="12"/>
      <c r="D6" s="13"/>
      <c r="E6" s="14"/>
      <c r="F6" s="15"/>
      <c r="G6" s="15"/>
      <c r="H6" s="15"/>
    </row>
    <row r="7" spans="1:8" ht="31.5" customHeight="1">
      <c r="A7" s="16" t="s">
        <v>560</v>
      </c>
      <c r="B7" s="16" t="s">
        <v>549</v>
      </c>
      <c r="C7" s="12" t="s">
        <v>296</v>
      </c>
      <c r="D7" s="13" t="s">
        <v>294</v>
      </c>
      <c r="E7" s="14" t="s">
        <v>295</v>
      </c>
      <c r="F7" s="17">
        <v>11.6</v>
      </c>
      <c r="G7" s="18">
        <v>38717</v>
      </c>
      <c r="H7" s="19" t="s">
        <v>553</v>
      </c>
    </row>
    <row r="8" spans="1:8">
      <c r="A8" s="12"/>
      <c r="B8" s="12"/>
      <c r="C8" s="12"/>
      <c r="D8" s="13"/>
      <c r="E8" s="20"/>
      <c r="F8" s="17"/>
      <c r="G8" s="17"/>
      <c r="H8" s="17"/>
    </row>
    <row r="9" spans="1:8" ht="31.5" customHeight="1">
      <c r="A9" s="16" t="s">
        <v>560</v>
      </c>
      <c r="B9" s="16" t="s">
        <v>549</v>
      </c>
      <c r="C9" s="12" t="s">
        <v>297</v>
      </c>
      <c r="D9" s="13" t="s">
        <v>294</v>
      </c>
      <c r="E9" s="14" t="s">
        <v>299</v>
      </c>
      <c r="F9" s="17">
        <v>9</v>
      </c>
      <c r="G9" s="18">
        <v>38717</v>
      </c>
      <c r="H9" s="19" t="s">
        <v>553</v>
      </c>
    </row>
    <row r="10" spans="1:8">
      <c r="A10" s="12"/>
      <c r="B10" s="12"/>
      <c r="C10" s="12"/>
      <c r="D10" s="13"/>
      <c r="E10" s="14"/>
      <c r="F10" s="15"/>
      <c r="G10" s="15"/>
      <c r="H10" s="15"/>
    </row>
    <row r="11" spans="1:8" ht="31.5" customHeight="1">
      <c r="A11" s="16" t="s">
        <v>560</v>
      </c>
      <c r="B11" s="16" t="s">
        <v>549</v>
      </c>
      <c r="C11" s="12" t="s">
        <v>298</v>
      </c>
      <c r="D11" s="13" t="s">
        <v>294</v>
      </c>
      <c r="E11" s="14" t="s">
        <v>300</v>
      </c>
      <c r="F11" s="17">
        <v>6</v>
      </c>
      <c r="G11" s="18">
        <v>38717</v>
      </c>
      <c r="H11" s="19" t="s">
        <v>553</v>
      </c>
    </row>
    <row r="12" spans="1:8">
      <c r="A12" s="12"/>
      <c r="B12" s="12"/>
      <c r="C12" s="12"/>
      <c r="D12" s="13"/>
      <c r="E12" s="20" t="s">
        <v>202</v>
      </c>
      <c r="F12" s="17"/>
      <c r="G12" s="17"/>
      <c r="H12" s="17"/>
    </row>
    <row r="13" spans="1:8" ht="15.75" customHeight="1">
      <c r="A13" s="16" t="s">
        <v>560</v>
      </c>
      <c r="B13" s="16" t="s">
        <v>549</v>
      </c>
      <c r="C13" s="12" t="s">
        <v>301</v>
      </c>
      <c r="D13" s="13" t="s">
        <v>294</v>
      </c>
      <c r="E13" s="20" t="s">
        <v>39</v>
      </c>
      <c r="F13" s="17">
        <v>1.92</v>
      </c>
      <c r="G13" s="18">
        <v>38717</v>
      </c>
      <c r="H13" s="19" t="s">
        <v>553</v>
      </c>
    </row>
    <row r="14" spans="1:8">
      <c r="A14" s="12"/>
      <c r="B14" s="12"/>
      <c r="C14" s="12"/>
      <c r="D14" s="13"/>
      <c r="E14" s="14"/>
      <c r="F14" s="15"/>
      <c r="G14" s="15"/>
      <c r="H14" s="15"/>
    </row>
    <row r="15" spans="1:8" ht="15.75" customHeight="1">
      <c r="A15" s="16" t="s">
        <v>560</v>
      </c>
      <c r="B15" s="16" t="s">
        <v>549</v>
      </c>
      <c r="C15" s="12" t="s">
        <v>41</v>
      </c>
      <c r="D15" s="13" t="s">
        <v>294</v>
      </c>
      <c r="E15" s="20" t="s">
        <v>545</v>
      </c>
      <c r="F15" s="17">
        <v>5.4</v>
      </c>
      <c r="G15" s="18">
        <v>38717</v>
      </c>
      <c r="H15" s="19" t="s">
        <v>553</v>
      </c>
    </row>
    <row r="16" spans="1:8">
      <c r="A16" s="12"/>
      <c r="B16" s="12"/>
      <c r="C16" s="12"/>
      <c r="D16" s="13"/>
      <c r="E16" s="14"/>
      <c r="F16" s="15"/>
      <c r="G16" s="15"/>
      <c r="H16" s="15"/>
    </row>
    <row r="17" spans="1:8" ht="15.75" customHeight="1">
      <c r="A17" s="16" t="s">
        <v>560</v>
      </c>
      <c r="B17" s="16" t="s">
        <v>549</v>
      </c>
      <c r="C17" s="12" t="s">
        <v>45</v>
      </c>
      <c r="D17" s="13" t="s">
        <v>294</v>
      </c>
      <c r="E17" s="14" t="s">
        <v>302</v>
      </c>
      <c r="F17" s="17">
        <v>1.92</v>
      </c>
      <c r="G17" s="18">
        <v>38717</v>
      </c>
      <c r="H17" s="19" t="s">
        <v>553</v>
      </c>
    </row>
    <row r="18" spans="1:8">
      <c r="A18" s="12"/>
      <c r="B18" s="12"/>
      <c r="C18" s="12"/>
      <c r="D18" s="13"/>
      <c r="E18" s="14"/>
      <c r="F18" s="15"/>
      <c r="G18" s="15"/>
      <c r="H18" s="15"/>
    </row>
    <row r="19" spans="1:8" ht="31.5" customHeight="1">
      <c r="A19" s="16" t="s">
        <v>560</v>
      </c>
      <c r="B19" s="16" t="s">
        <v>549</v>
      </c>
      <c r="C19" s="12" t="s">
        <v>46</v>
      </c>
      <c r="D19" s="13" t="s">
        <v>294</v>
      </c>
      <c r="E19" s="14" t="s">
        <v>303</v>
      </c>
      <c r="F19" s="17">
        <v>28</v>
      </c>
      <c r="G19" s="18">
        <v>38717</v>
      </c>
      <c r="H19" s="19" t="s">
        <v>553</v>
      </c>
    </row>
    <row r="20" spans="1:8">
      <c r="A20" s="12"/>
      <c r="B20" s="12"/>
      <c r="C20" s="12"/>
      <c r="D20" s="13"/>
      <c r="E20" s="20" t="s">
        <v>202</v>
      </c>
      <c r="F20" s="17"/>
      <c r="G20" s="17"/>
      <c r="H20" s="17"/>
    </row>
    <row r="21" spans="1:8" ht="15.75" customHeight="1">
      <c r="A21" s="16" t="s">
        <v>560</v>
      </c>
      <c r="B21" s="16" t="s">
        <v>549</v>
      </c>
      <c r="C21" s="12" t="s">
        <v>71</v>
      </c>
      <c r="D21" s="13" t="s">
        <v>294</v>
      </c>
      <c r="E21" s="14" t="s">
        <v>304</v>
      </c>
      <c r="F21" s="17">
        <v>47.5</v>
      </c>
      <c r="G21" s="18">
        <v>38717</v>
      </c>
      <c r="H21" s="19" t="s">
        <v>553</v>
      </c>
    </row>
    <row r="22" spans="1:8">
      <c r="A22" s="12"/>
      <c r="B22" s="12"/>
      <c r="C22" s="12"/>
      <c r="D22" s="13"/>
      <c r="E22" s="20" t="s">
        <v>202</v>
      </c>
      <c r="F22" s="17"/>
      <c r="G22" s="17"/>
      <c r="H22" s="17"/>
    </row>
    <row r="23" spans="1:8" ht="15.75" customHeight="1">
      <c r="A23" s="16" t="s">
        <v>560</v>
      </c>
      <c r="B23" s="16" t="s">
        <v>549</v>
      </c>
      <c r="C23" s="12" t="s">
        <v>72</v>
      </c>
      <c r="D23" s="13" t="s">
        <v>294</v>
      </c>
      <c r="E23" s="14" t="s">
        <v>305</v>
      </c>
      <c r="F23" s="17">
        <v>22.4</v>
      </c>
      <c r="G23" s="18">
        <v>38717</v>
      </c>
      <c r="H23" s="19" t="s">
        <v>553</v>
      </c>
    </row>
    <row r="24" spans="1:8">
      <c r="A24" s="12"/>
      <c r="B24" s="12"/>
      <c r="C24" s="12"/>
      <c r="D24" s="13"/>
      <c r="E24" s="20" t="s">
        <v>202</v>
      </c>
      <c r="F24" s="17"/>
      <c r="G24" s="17"/>
      <c r="H24" s="17"/>
    </row>
    <row r="25" spans="1:8" ht="15.75" customHeight="1">
      <c r="A25" s="16" t="s">
        <v>560</v>
      </c>
      <c r="B25" s="16" t="s">
        <v>549</v>
      </c>
      <c r="C25" s="12" t="s">
        <v>11</v>
      </c>
      <c r="D25" s="13" t="s">
        <v>294</v>
      </c>
      <c r="E25" s="14" t="s">
        <v>306</v>
      </c>
      <c r="F25" s="17">
        <v>26</v>
      </c>
      <c r="G25" s="18">
        <v>38717</v>
      </c>
      <c r="H25" s="19" t="s">
        <v>553</v>
      </c>
    </row>
    <row r="26" spans="1:8">
      <c r="A26" s="12"/>
      <c r="B26" s="12"/>
      <c r="C26" s="12"/>
      <c r="D26" s="13"/>
      <c r="E26" s="14"/>
      <c r="F26" s="15"/>
      <c r="G26" s="15"/>
      <c r="H26" s="15"/>
    </row>
    <row r="27" spans="1:8" ht="31.5" customHeight="1">
      <c r="A27" s="16" t="s">
        <v>560</v>
      </c>
      <c r="B27" s="16" t="s">
        <v>549</v>
      </c>
      <c r="C27" s="12" t="s">
        <v>50</v>
      </c>
      <c r="D27" s="13" t="s">
        <v>294</v>
      </c>
      <c r="E27" s="14" t="s">
        <v>307</v>
      </c>
      <c r="F27" s="17">
        <v>9.7200000000000006</v>
      </c>
      <c r="G27" s="18">
        <v>38717</v>
      </c>
      <c r="H27" s="19" t="s">
        <v>553</v>
      </c>
    </row>
    <row r="28" spans="1:8">
      <c r="A28" s="12"/>
      <c r="B28" s="12"/>
      <c r="C28" s="12"/>
      <c r="D28" s="13"/>
      <c r="E28" s="14"/>
      <c r="F28" s="15"/>
      <c r="G28" s="15"/>
      <c r="H28" s="15"/>
    </row>
    <row r="29" spans="1:8" ht="15.75" customHeight="1">
      <c r="A29" s="16" t="s">
        <v>560</v>
      </c>
      <c r="B29" s="16" t="s">
        <v>549</v>
      </c>
      <c r="C29" s="12" t="s">
        <v>310</v>
      </c>
      <c r="D29" s="13" t="s">
        <v>294</v>
      </c>
      <c r="E29" s="20" t="s">
        <v>40</v>
      </c>
      <c r="F29" s="17">
        <v>3.84</v>
      </c>
      <c r="G29" s="18">
        <v>38717</v>
      </c>
      <c r="H29" s="19" t="s">
        <v>553</v>
      </c>
    </row>
    <row r="30" spans="1:8">
      <c r="A30" s="12"/>
      <c r="B30" s="12"/>
      <c r="C30" s="12"/>
      <c r="D30" s="13"/>
      <c r="E30" s="14"/>
      <c r="F30" s="15"/>
      <c r="G30" s="15"/>
      <c r="H30" s="15"/>
    </row>
    <row r="31" spans="1:8" ht="15.75" customHeight="1">
      <c r="A31" s="16" t="s">
        <v>560</v>
      </c>
      <c r="B31" s="16" t="s">
        <v>549</v>
      </c>
      <c r="C31" s="12" t="s">
        <v>309</v>
      </c>
      <c r="D31" s="13" t="s">
        <v>294</v>
      </c>
      <c r="E31" s="14" t="s">
        <v>308</v>
      </c>
      <c r="F31" s="17">
        <v>101.80000000000001</v>
      </c>
      <c r="G31" s="18">
        <v>38717</v>
      </c>
      <c r="H31" s="19" t="s">
        <v>553</v>
      </c>
    </row>
    <row r="32" spans="1:8">
      <c r="A32" s="12"/>
      <c r="B32" s="12"/>
      <c r="C32" s="12"/>
      <c r="D32" s="13"/>
      <c r="E32" s="14"/>
      <c r="F32" s="15"/>
      <c r="G32" s="15"/>
      <c r="H32" s="15"/>
    </row>
    <row r="33" spans="1:8" ht="47.25" customHeight="1">
      <c r="A33" s="16" t="s">
        <v>560</v>
      </c>
      <c r="B33" s="16" t="s">
        <v>549</v>
      </c>
      <c r="C33" s="12" t="s">
        <v>34</v>
      </c>
      <c r="D33" s="13" t="s">
        <v>311</v>
      </c>
      <c r="E33" s="20" t="s">
        <v>312</v>
      </c>
      <c r="F33" s="15">
        <v>7.06</v>
      </c>
      <c r="G33" s="18">
        <v>38717</v>
      </c>
      <c r="H33" s="19" t="s">
        <v>553</v>
      </c>
    </row>
    <row r="34" spans="1:8">
      <c r="A34" s="12"/>
      <c r="B34" s="12"/>
      <c r="C34" s="12"/>
      <c r="D34" s="13"/>
      <c r="E34" s="14"/>
      <c r="F34" s="15"/>
      <c r="G34" s="15"/>
      <c r="H34" s="15"/>
    </row>
    <row r="35" spans="1:8" ht="31.5" customHeight="1">
      <c r="A35" s="16" t="s">
        <v>560</v>
      </c>
      <c r="B35" s="16" t="s">
        <v>549</v>
      </c>
      <c r="C35" s="12" t="s">
        <v>27</v>
      </c>
      <c r="D35" s="13" t="s">
        <v>313</v>
      </c>
      <c r="E35" s="14"/>
      <c r="F35" s="15">
        <v>3</v>
      </c>
      <c r="G35" s="18">
        <v>38717</v>
      </c>
      <c r="H35" s="19" t="s">
        <v>553</v>
      </c>
    </row>
    <row r="36" spans="1:8">
      <c r="A36" s="12"/>
      <c r="B36" s="12"/>
      <c r="C36" s="12"/>
      <c r="D36" s="13"/>
      <c r="E36" s="14"/>
      <c r="F36" s="15"/>
      <c r="G36" s="15"/>
      <c r="H36" s="15"/>
    </row>
    <row r="37" spans="1:8" ht="15.75" customHeight="1">
      <c r="A37" s="16" t="s">
        <v>560</v>
      </c>
      <c r="B37" s="16" t="s">
        <v>549</v>
      </c>
      <c r="C37" s="12" t="s">
        <v>33</v>
      </c>
      <c r="D37" s="13" t="s">
        <v>315</v>
      </c>
      <c r="E37" s="14" t="s">
        <v>314</v>
      </c>
      <c r="F37" s="17">
        <v>68.5</v>
      </c>
      <c r="G37" s="18">
        <v>38717</v>
      </c>
      <c r="H37" s="19" t="s">
        <v>553</v>
      </c>
    </row>
    <row r="38" spans="1:8">
      <c r="A38" s="12"/>
      <c r="B38" s="12"/>
      <c r="C38" s="12"/>
      <c r="D38" s="13"/>
      <c r="E38" s="14"/>
      <c r="F38" s="15"/>
      <c r="G38" s="15"/>
      <c r="H38" s="15"/>
    </row>
    <row r="39" spans="1:8" ht="15.75" customHeight="1">
      <c r="A39" s="16" t="s">
        <v>560</v>
      </c>
      <c r="B39" s="16" t="s">
        <v>549</v>
      </c>
      <c r="C39" s="12" t="s">
        <v>28</v>
      </c>
      <c r="D39" s="13" t="s">
        <v>29</v>
      </c>
      <c r="E39" s="14" t="s">
        <v>30</v>
      </c>
      <c r="F39" s="15">
        <v>3</v>
      </c>
      <c r="G39" s="18">
        <v>38717</v>
      </c>
      <c r="H39" s="19" t="s">
        <v>553</v>
      </c>
    </row>
    <row r="40" spans="1:8">
      <c r="A40" s="12"/>
      <c r="B40" s="12"/>
      <c r="C40" s="12"/>
      <c r="D40" s="13"/>
      <c r="E40" s="14"/>
      <c r="F40" s="15"/>
      <c r="G40" s="15"/>
      <c r="H40" s="15"/>
    </row>
    <row r="41" spans="1:8" ht="47.25" customHeight="1">
      <c r="A41" s="16" t="s">
        <v>560</v>
      </c>
      <c r="B41" s="16" t="s">
        <v>549</v>
      </c>
      <c r="C41" s="12" t="s">
        <v>318</v>
      </c>
      <c r="D41" s="13" t="s">
        <v>317</v>
      </c>
      <c r="E41" s="14" t="s">
        <v>316</v>
      </c>
      <c r="F41" s="17">
        <v>4.32</v>
      </c>
      <c r="G41" s="18">
        <v>38717</v>
      </c>
      <c r="H41" s="19" t="s">
        <v>553</v>
      </c>
    </row>
    <row r="42" spans="1:8">
      <c r="A42" s="12"/>
      <c r="B42" s="12"/>
      <c r="C42" s="12"/>
      <c r="D42" s="13"/>
      <c r="E42" s="14"/>
      <c r="F42" s="15"/>
      <c r="G42" s="15"/>
      <c r="H42" s="15"/>
    </row>
    <row r="43" spans="1:8" ht="31.5" customHeight="1">
      <c r="A43" s="16" t="s">
        <v>560</v>
      </c>
      <c r="B43" s="16" t="s">
        <v>549</v>
      </c>
      <c r="C43" s="12" t="s">
        <v>31</v>
      </c>
      <c r="D43" s="13" t="s">
        <v>319</v>
      </c>
      <c r="E43" s="14" t="s">
        <v>32</v>
      </c>
      <c r="F43" s="17">
        <v>4.5</v>
      </c>
      <c r="G43" s="18">
        <v>38717</v>
      </c>
      <c r="H43" s="19" t="s">
        <v>553</v>
      </c>
    </row>
    <row r="44" spans="1:8">
      <c r="A44" s="12"/>
      <c r="B44" s="12"/>
      <c r="C44" s="12"/>
      <c r="D44" s="13"/>
      <c r="E44" s="14"/>
      <c r="F44" s="15"/>
      <c r="G44" s="15"/>
      <c r="H44" s="15"/>
    </row>
    <row r="45" spans="1:8" ht="47.25" customHeight="1">
      <c r="A45" s="16" t="s">
        <v>560</v>
      </c>
      <c r="B45" s="16" t="s">
        <v>549</v>
      </c>
      <c r="C45" s="12" t="s">
        <v>60</v>
      </c>
      <c r="D45" s="13" t="s">
        <v>320</v>
      </c>
      <c r="E45" s="14" t="s">
        <v>321</v>
      </c>
      <c r="F45" s="17">
        <v>32.4</v>
      </c>
      <c r="G45" s="18">
        <v>38717</v>
      </c>
      <c r="H45" s="19" t="s">
        <v>553</v>
      </c>
    </row>
    <row r="46" spans="1:8">
      <c r="A46" s="12"/>
      <c r="B46" s="12"/>
      <c r="C46" s="12"/>
      <c r="D46" s="13"/>
      <c r="E46" s="14"/>
      <c r="F46" s="15"/>
      <c r="G46" s="15"/>
      <c r="H46" s="15"/>
    </row>
    <row r="47" spans="1:8" ht="15.75" customHeight="1">
      <c r="A47" s="16" t="s">
        <v>560</v>
      </c>
      <c r="B47" s="16" t="s">
        <v>549</v>
      </c>
      <c r="C47" s="12" t="s">
        <v>36</v>
      </c>
      <c r="D47" s="13" t="s">
        <v>294</v>
      </c>
      <c r="E47" s="14" t="s">
        <v>322</v>
      </c>
      <c r="F47" s="17">
        <v>46.1</v>
      </c>
      <c r="G47" s="18">
        <v>38712</v>
      </c>
      <c r="H47" s="19" t="s">
        <v>553</v>
      </c>
    </row>
    <row r="48" spans="1:8">
      <c r="A48" s="12"/>
      <c r="B48" s="12"/>
      <c r="C48" s="12"/>
      <c r="D48" s="13"/>
      <c r="E48" s="14"/>
      <c r="F48" s="15"/>
      <c r="G48" s="15"/>
      <c r="H48" s="15"/>
    </row>
    <row r="49" spans="1:8" ht="31.5" customHeight="1">
      <c r="A49" s="16" t="s">
        <v>560</v>
      </c>
      <c r="B49" s="16" t="s">
        <v>549</v>
      </c>
      <c r="C49" s="12" t="s">
        <v>37</v>
      </c>
      <c r="D49" s="13" t="s">
        <v>323</v>
      </c>
      <c r="E49" s="14" t="s">
        <v>35</v>
      </c>
      <c r="F49" s="17">
        <v>8.5</v>
      </c>
      <c r="G49" s="18">
        <v>38687</v>
      </c>
      <c r="H49" s="19" t="s">
        <v>553</v>
      </c>
    </row>
    <row r="50" spans="1:8">
      <c r="A50" s="12"/>
      <c r="B50" s="12"/>
      <c r="C50" s="12"/>
      <c r="D50" s="13"/>
      <c r="E50" s="14"/>
      <c r="F50" s="15"/>
      <c r="G50" s="15"/>
      <c r="H50" s="15"/>
    </row>
    <row r="51" spans="1:8" ht="47.25" customHeight="1">
      <c r="A51" s="16" t="s">
        <v>560</v>
      </c>
      <c r="B51" s="16" t="s">
        <v>549</v>
      </c>
      <c r="C51" s="12" t="s">
        <v>38</v>
      </c>
      <c r="D51" s="13" t="s">
        <v>324</v>
      </c>
      <c r="E51" s="14" t="s">
        <v>35</v>
      </c>
      <c r="F51" s="17">
        <v>7.3</v>
      </c>
      <c r="G51" s="18">
        <v>38687</v>
      </c>
      <c r="H51" s="19" t="s">
        <v>553</v>
      </c>
    </row>
    <row r="52" spans="1:8">
      <c r="A52" s="12"/>
      <c r="B52" s="12"/>
      <c r="C52" s="12"/>
      <c r="D52" s="13"/>
      <c r="E52" s="14"/>
      <c r="F52" s="15"/>
      <c r="G52" s="15"/>
      <c r="H52" s="15"/>
    </row>
    <row r="53" spans="1:8" ht="15.75" customHeight="1">
      <c r="A53" s="16" t="s">
        <v>560</v>
      </c>
      <c r="B53" s="16" t="s">
        <v>549</v>
      </c>
      <c r="C53" s="12" t="s">
        <v>112</v>
      </c>
      <c r="D53" s="13" t="s">
        <v>113</v>
      </c>
      <c r="E53" s="14" t="s">
        <v>325</v>
      </c>
      <c r="F53" s="15">
        <v>130.77000000000001</v>
      </c>
      <c r="G53" s="18">
        <v>38687</v>
      </c>
      <c r="H53" s="19" t="s">
        <v>553</v>
      </c>
    </row>
    <row r="54" spans="1:8">
      <c r="A54" s="12"/>
      <c r="B54" s="12"/>
      <c r="C54" s="12"/>
      <c r="D54" s="21"/>
      <c r="E54" s="22"/>
      <c r="F54" s="23"/>
      <c r="G54" s="23"/>
      <c r="H54" s="23"/>
    </row>
    <row r="55" spans="1:8">
      <c r="A55" s="16" t="s">
        <v>560</v>
      </c>
      <c r="B55" s="12" t="s">
        <v>326</v>
      </c>
      <c r="C55" s="12" t="s">
        <v>225</v>
      </c>
      <c r="D55" s="13" t="s">
        <v>226</v>
      </c>
      <c r="E55" s="24" t="s">
        <v>13</v>
      </c>
      <c r="F55" s="25">
        <v>71.319999999999993</v>
      </c>
      <c r="G55" s="26">
        <v>38807</v>
      </c>
      <c r="H55" s="27" t="s">
        <v>558</v>
      </c>
    </row>
    <row r="56" spans="1:8">
      <c r="A56" s="12"/>
      <c r="B56" s="12"/>
      <c r="C56" s="12"/>
      <c r="D56" s="21"/>
      <c r="E56" s="22"/>
      <c r="F56" s="25"/>
      <c r="G56" s="25"/>
      <c r="H56" s="25"/>
    </row>
    <row r="57" spans="1:8" ht="31.5">
      <c r="A57" s="16" t="s">
        <v>560</v>
      </c>
      <c r="B57" s="12" t="s">
        <v>326</v>
      </c>
      <c r="C57" s="12" t="s">
        <v>224</v>
      </c>
      <c r="D57" s="13" t="s">
        <v>294</v>
      </c>
      <c r="E57" s="24" t="s">
        <v>14</v>
      </c>
      <c r="F57" s="25">
        <v>8.56</v>
      </c>
      <c r="G57" s="26">
        <v>38807</v>
      </c>
      <c r="H57" s="27" t="s">
        <v>558</v>
      </c>
    </row>
    <row r="58" spans="1:8">
      <c r="A58" s="12"/>
      <c r="B58" s="12"/>
      <c r="C58" s="12"/>
      <c r="D58" s="21"/>
      <c r="E58" s="22"/>
      <c r="F58" s="25"/>
      <c r="G58" s="25"/>
      <c r="H58" s="25"/>
    </row>
    <row r="59" spans="1:8" ht="31.5">
      <c r="A59" s="16" t="s">
        <v>560</v>
      </c>
      <c r="B59" s="12" t="s">
        <v>326</v>
      </c>
      <c r="C59" s="28" t="s">
        <v>227</v>
      </c>
      <c r="D59" s="13" t="s">
        <v>228</v>
      </c>
      <c r="E59" s="22" t="s">
        <v>15</v>
      </c>
      <c r="F59" s="25">
        <v>1.512</v>
      </c>
      <c r="G59" s="26">
        <v>38807</v>
      </c>
      <c r="H59" s="27" t="s">
        <v>558</v>
      </c>
    </row>
    <row r="60" spans="1:8">
      <c r="A60" s="12"/>
      <c r="B60" s="12"/>
      <c r="C60" s="12"/>
      <c r="D60" s="21"/>
      <c r="E60" s="22"/>
      <c r="F60" s="23"/>
      <c r="G60" s="23"/>
      <c r="H60" s="23"/>
    </row>
    <row r="61" spans="1:8" ht="31.5">
      <c r="A61" s="16" t="s">
        <v>560</v>
      </c>
      <c r="B61" s="12" t="s">
        <v>326</v>
      </c>
      <c r="C61" s="12" t="s">
        <v>62</v>
      </c>
      <c r="D61" s="13" t="s">
        <v>294</v>
      </c>
      <c r="E61" s="24" t="s">
        <v>16</v>
      </c>
      <c r="F61" s="25">
        <v>15.574999999999999</v>
      </c>
      <c r="G61" s="26">
        <v>38807</v>
      </c>
      <c r="H61" s="27" t="s">
        <v>558</v>
      </c>
    </row>
    <row r="62" spans="1:8">
      <c r="A62" s="12"/>
      <c r="B62" s="12"/>
      <c r="C62" s="12"/>
      <c r="D62" s="21"/>
      <c r="E62" s="22"/>
      <c r="F62" s="25"/>
      <c r="G62" s="25"/>
      <c r="H62" s="25"/>
    </row>
    <row r="63" spans="1:8">
      <c r="A63" s="16" t="s">
        <v>560</v>
      </c>
      <c r="B63" s="12" t="s">
        <v>326</v>
      </c>
      <c r="C63" s="12" t="s">
        <v>229</v>
      </c>
      <c r="D63" s="21" t="s">
        <v>63</v>
      </c>
      <c r="E63" s="24" t="s">
        <v>61</v>
      </c>
      <c r="F63" s="25">
        <v>7</v>
      </c>
      <c r="G63" s="26">
        <v>38807</v>
      </c>
      <c r="H63" s="27" t="s">
        <v>558</v>
      </c>
    </row>
    <row r="64" spans="1:8">
      <c r="A64" s="12"/>
      <c r="B64" s="12"/>
      <c r="C64" s="12"/>
      <c r="D64" s="21"/>
      <c r="E64" s="22"/>
      <c r="F64" s="23"/>
      <c r="G64" s="23"/>
      <c r="H64" s="23"/>
    </row>
    <row r="65" spans="1:8">
      <c r="A65" s="16" t="s">
        <v>560</v>
      </c>
      <c r="B65" s="12" t="s">
        <v>326</v>
      </c>
      <c r="C65" s="12" t="s">
        <v>64</v>
      </c>
      <c r="D65" s="21"/>
      <c r="E65" s="22" t="s">
        <v>61</v>
      </c>
      <c r="F65" s="25">
        <v>5</v>
      </c>
      <c r="G65" s="26">
        <v>38807</v>
      </c>
      <c r="H65" s="27" t="s">
        <v>558</v>
      </c>
    </row>
    <row r="66" spans="1:8">
      <c r="A66" s="12"/>
      <c r="B66" s="12"/>
      <c r="C66" s="12"/>
      <c r="D66" s="21"/>
      <c r="E66" s="22"/>
      <c r="F66" s="25"/>
      <c r="G66" s="25"/>
      <c r="H66" s="25"/>
    </row>
    <row r="67" spans="1:8">
      <c r="A67" s="16" t="s">
        <v>560</v>
      </c>
      <c r="B67" s="12" t="s">
        <v>326</v>
      </c>
      <c r="C67" s="12" t="s">
        <v>24</v>
      </c>
      <c r="D67" s="29" t="s">
        <v>25</v>
      </c>
      <c r="E67" s="22" t="s">
        <v>61</v>
      </c>
      <c r="F67" s="25">
        <v>3</v>
      </c>
      <c r="G67" s="26">
        <v>38807</v>
      </c>
      <c r="H67" s="27" t="s">
        <v>558</v>
      </c>
    </row>
    <row r="68" spans="1:8">
      <c r="A68" s="12"/>
      <c r="B68" s="12"/>
      <c r="C68" s="12"/>
      <c r="D68" s="21"/>
      <c r="E68" s="22"/>
      <c r="F68" s="23"/>
      <c r="G68" s="23"/>
      <c r="H68" s="23"/>
    </row>
    <row r="69" spans="1:8">
      <c r="A69" s="16" t="s">
        <v>560</v>
      </c>
      <c r="B69" s="12" t="s">
        <v>326</v>
      </c>
      <c r="C69" s="12" t="s">
        <v>26</v>
      </c>
      <c r="D69" s="21" t="s">
        <v>17</v>
      </c>
      <c r="E69" s="22" t="s">
        <v>61</v>
      </c>
      <c r="F69" s="25">
        <v>1</v>
      </c>
      <c r="G69" s="26">
        <v>38807</v>
      </c>
      <c r="H69" s="27" t="s">
        <v>558</v>
      </c>
    </row>
    <row r="70" spans="1:8">
      <c r="A70" s="12"/>
      <c r="B70" s="12"/>
      <c r="C70" s="12"/>
      <c r="D70" s="21"/>
      <c r="E70" s="22"/>
      <c r="F70" s="23"/>
      <c r="G70" s="23"/>
      <c r="H70" s="23"/>
    </row>
    <row r="71" spans="1:8">
      <c r="A71" s="16" t="s">
        <v>560</v>
      </c>
      <c r="B71" s="12" t="s">
        <v>326</v>
      </c>
      <c r="C71" s="12" t="s">
        <v>18</v>
      </c>
      <c r="D71" s="21"/>
      <c r="E71" s="22"/>
      <c r="F71" s="25">
        <v>1.5</v>
      </c>
      <c r="G71" s="26">
        <v>38807</v>
      </c>
      <c r="H71" s="27" t="s">
        <v>558</v>
      </c>
    </row>
    <row r="72" spans="1:8">
      <c r="A72" s="12"/>
      <c r="B72" s="12"/>
      <c r="C72" s="12"/>
      <c r="D72" s="21"/>
      <c r="E72" s="22"/>
      <c r="F72" s="23"/>
      <c r="G72" s="23"/>
      <c r="H72" s="23"/>
    </row>
    <row r="73" spans="1:8">
      <c r="A73" s="16" t="s">
        <v>560</v>
      </c>
      <c r="B73" s="12" t="s">
        <v>326</v>
      </c>
      <c r="C73" s="12" t="s">
        <v>19</v>
      </c>
      <c r="D73" s="21"/>
      <c r="E73" s="22" t="s">
        <v>20</v>
      </c>
      <c r="F73" s="25">
        <v>8.0399999999999991</v>
      </c>
      <c r="G73" s="26">
        <v>38807</v>
      </c>
      <c r="H73" s="27" t="s">
        <v>558</v>
      </c>
    </row>
    <row r="74" spans="1:8">
      <c r="A74" s="12"/>
      <c r="B74" s="12"/>
      <c r="C74" s="12"/>
      <c r="D74" s="21"/>
      <c r="E74" s="22"/>
      <c r="F74" s="23"/>
      <c r="G74" s="23"/>
      <c r="H74" s="23"/>
    </row>
    <row r="75" spans="1:8" ht="31.5">
      <c r="A75" s="16" t="s">
        <v>560</v>
      </c>
      <c r="B75" s="12" t="s">
        <v>548</v>
      </c>
      <c r="C75" s="12" t="s">
        <v>65</v>
      </c>
      <c r="D75" s="13" t="s">
        <v>223</v>
      </c>
      <c r="E75" s="24" t="s">
        <v>42</v>
      </c>
      <c r="F75" s="23">
        <v>120.25</v>
      </c>
      <c r="G75" s="30">
        <v>38687</v>
      </c>
      <c r="H75" s="19" t="s">
        <v>553</v>
      </c>
    </row>
    <row r="76" spans="1:8">
      <c r="A76" s="12"/>
      <c r="B76" s="12"/>
      <c r="C76" s="12"/>
      <c r="D76" s="21"/>
      <c r="E76" s="22"/>
      <c r="F76" s="23"/>
      <c r="G76" s="23"/>
      <c r="H76" s="23"/>
    </row>
    <row r="77" spans="1:8" ht="31.5">
      <c r="A77" s="16" t="s">
        <v>560</v>
      </c>
      <c r="B77" s="12" t="s">
        <v>548</v>
      </c>
      <c r="C77" s="12" t="s">
        <v>66</v>
      </c>
      <c r="D77" s="13" t="s">
        <v>294</v>
      </c>
      <c r="E77" s="24" t="s">
        <v>67</v>
      </c>
      <c r="F77" s="23">
        <v>15.725</v>
      </c>
      <c r="G77" s="30">
        <v>38687</v>
      </c>
      <c r="H77" s="19" t="s">
        <v>553</v>
      </c>
    </row>
    <row r="78" spans="1:8">
      <c r="A78" s="12"/>
      <c r="B78" s="12"/>
      <c r="C78" s="12"/>
      <c r="D78" s="21"/>
      <c r="E78" s="22"/>
      <c r="F78" s="23"/>
      <c r="G78" s="23"/>
      <c r="H78" s="23"/>
    </row>
    <row r="79" spans="1:8" ht="78.75">
      <c r="A79" s="16" t="s">
        <v>560</v>
      </c>
      <c r="B79" s="12" t="s">
        <v>548</v>
      </c>
      <c r="C79" s="12" t="s">
        <v>68</v>
      </c>
      <c r="D79" s="13" t="s">
        <v>222</v>
      </c>
      <c r="E79" s="22"/>
      <c r="F79" s="23">
        <v>13.25</v>
      </c>
      <c r="G79" s="30">
        <v>38687</v>
      </c>
      <c r="H79" s="19" t="s">
        <v>553</v>
      </c>
    </row>
    <row r="80" spans="1:8">
      <c r="A80" s="12"/>
      <c r="B80" s="12"/>
      <c r="C80" s="12"/>
      <c r="D80" s="21"/>
      <c r="E80" s="22"/>
      <c r="F80" s="23"/>
      <c r="G80" s="23"/>
      <c r="H80" s="23"/>
    </row>
    <row r="81" spans="1:8" ht="47.25">
      <c r="A81" s="16" t="s">
        <v>560</v>
      </c>
      <c r="B81" s="12" t="s">
        <v>548</v>
      </c>
      <c r="C81" s="12" t="s">
        <v>69</v>
      </c>
      <c r="D81" s="13" t="s">
        <v>220</v>
      </c>
      <c r="E81" s="22" t="s">
        <v>70</v>
      </c>
      <c r="F81" s="23">
        <v>15.5</v>
      </c>
      <c r="G81" s="30">
        <v>38687</v>
      </c>
      <c r="H81" s="19" t="s">
        <v>553</v>
      </c>
    </row>
    <row r="82" spans="1:8">
      <c r="A82" s="12"/>
      <c r="B82" s="12"/>
      <c r="C82" s="12"/>
      <c r="D82" s="21"/>
      <c r="E82" s="22"/>
      <c r="F82" s="23"/>
      <c r="G82" s="23"/>
      <c r="H82" s="23"/>
    </row>
    <row r="83" spans="1:8">
      <c r="A83" s="16" t="s">
        <v>560</v>
      </c>
      <c r="B83" s="12" t="s">
        <v>548</v>
      </c>
      <c r="C83" s="28" t="s">
        <v>12</v>
      </c>
      <c r="D83" s="21"/>
      <c r="E83" s="24" t="s">
        <v>43</v>
      </c>
      <c r="F83" s="23">
        <v>49</v>
      </c>
      <c r="G83" s="30">
        <v>38687</v>
      </c>
      <c r="H83" s="19" t="s">
        <v>553</v>
      </c>
    </row>
    <row r="84" spans="1:8">
      <c r="A84" s="12"/>
      <c r="B84" s="12"/>
      <c r="C84" s="12"/>
      <c r="D84" s="21"/>
      <c r="E84" s="22"/>
      <c r="F84" s="23"/>
      <c r="G84" s="23"/>
      <c r="H84" s="23"/>
    </row>
    <row r="85" spans="1:8">
      <c r="A85" s="16" t="s">
        <v>560</v>
      </c>
      <c r="B85" s="12" t="s">
        <v>548</v>
      </c>
      <c r="C85" s="12" t="s">
        <v>21</v>
      </c>
      <c r="D85" s="21"/>
      <c r="E85" s="24" t="s">
        <v>44</v>
      </c>
      <c r="F85" s="23">
        <v>35.799999999999997</v>
      </c>
      <c r="G85" s="30">
        <v>38687</v>
      </c>
      <c r="H85" s="19" t="s">
        <v>553</v>
      </c>
    </row>
    <row r="86" spans="1:8">
      <c r="A86" s="12"/>
      <c r="B86" s="12"/>
      <c r="C86" s="12"/>
      <c r="D86" s="21"/>
      <c r="E86" s="22"/>
      <c r="F86" s="23"/>
      <c r="G86" s="23"/>
      <c r="H86" s="23"/>
    </row>
    <row r="87" spans="1:8">
      <c r="A87" s="16" t="s">
        <v>560</v>
      </c>
      <c r="B87" s="12" t="s">
        <v>548</v>
      </c>
      <c r="C87" s="12" t="s">
        <v>22</v>
      </c>
      <c r="D87" s="21"/>
      <c r="E87" s="24" t="s">
        <v>23</v>
      </c>
      <c r="F87" s="23">
        <v>4.3559999999999999</v>
      </c>
      <c r="G87" s="30">
        <v>38687</v>
      </c>
      <c r="H87" s="19" t="s">
        <v>553</v>
      </c>
    </row>
    <row r="88" spans="1:8">
      <c r="A88" s="12"/>
      <c r="B88" s="12"/>
      <c r="C88" s="12"/>
      <c r="D88" s="21"/>
      <c r="E88" s="22"/>
      <c r="F88" s="23"/>
      <c r="G88" s="23"/>
      <c r="H88" s="23"/>
    </row>
    <row r="89" spans="1:8">
      <c r="A89" s="16" t="s">
        <v>560</v>
      </c>
      <c r="B89" s="12" t="s">
        <v>548</v>
      </c>
      <c r="C89" s="12" t="s">
        <v>34</v>
      </c>
      <c r="D89" s="21" t="s">
        <v>221</v>
      </c>
      <c r="E89" s="22"/>
      <c r="F89" s="23">
        <v>22</v>
      </c>
      <c r="G89" s="30">
        <v>38687</v>
      </c>
      <c r="H89" s="19" t="s">
        <v>553</v>
      </c>
    </row>
    <row r="90" spans="1:8">
      <c r="A90" s="12"/>
      <c r="B90" s="12"/>
      <c r="C90" s="12"/>
      <c r="D90" s="21"/>
      <c r="E90" s="31"/>
      <c r="F90" s="23"/>
      <c r="G90" s="23"/>
      <c r="H90" s="23"/>
    </row>
    <row r="91" spans="1:8" ht="31.5">
      <c r="A91" s="16" t="s">
        <v>560</v>
      </c>
      <c r="B91" s="12" t="s">
        <v>548</v>
      </c>
      <c r="C91" s="28" t="s">
        <v>73</v>
      </c>
      <c r="D91" s="13" t="s">
        <v>339</v>
      </c>
      <c r="E91" s="32" t="s">
        <v>327</v>
      </c>
      <c r="F91" s="23">
        <v>98.2</v>
      </c>
      <c r="G91" s="30">
        <v>38687</v>
      </c>
      <c r="H91" s="19" t="s">
        <v>553</v>
      </c>
    </row>
    <row r="92" spans="1:8">
      <c r="A92" s="12"/>
      <c r="B92" s="12"/>
      <c r="C92" s="12"/>
      <c r="D92" s="21"/>
      <c r="E92" s="32"/>
      <c r="F92" s="23"/>
      <c r="G92" s="23"/>
      <c r="H92" s="23"/>
    </row>
    <row r="93" spans="1:8" ht="31.5">
      <c r="A93" s="16" t="s">
        <v>560</v>
      </c>
      <c r="B93" s="12" t="s">
        <v>548</v>
      </c>
      <c r="C93" s="12" t="s">
        <v>338</v>
      </c>
      <c r="D93" s="13" t="s">
        <v>294</v>
      </c>
      <c r="E93" s="32" t="s">
        <v>328</v>
      </c>
      <c r="F93" s="23">
        <v>90.6</v>
      </c>
      <c r="G93" s="30">
        <v>38687</v>
      </c>
      <c r="H93" s="19" t="s">
        <v>553</v>
      </c>
    </row>
    <row r="94" spans="1:8">
      <c r="A94" s="12"/>
      <c r="B94" s="12"/>
      <c r="C94" s="12"/>
      <c r="D94" s="21"/>
      <c r="E94" s="32"/>
      <c r="F94" s="23"/>
      <c r="G94" s="23"/>
      <c r="H94" s="23"/>
    </row>
    <row r="95" spans="1:8">
      <c r="A95" s="16" t="s">
        <v>560</v>
      </c>
      <c r="B95" s="12" t="s">
        <v>548</v>
      </c>
      <c r="C95" s="12" t="s">
        <v>337</v>
      </c>
      <c r="D95" s="21" t="s">
        <v>55</v>
      </c>
      <c r="E95" s="32" t="s">
        <v>329</v>
      </c>
      <c r="F95" s="23">
        <v>30.21</v>
      </c>
      <c r="G95" s="30">
        <v>38687</v>
      </c>
      <c r="H95" s="19" t="s">
        <v>553</v>
      </c>
    </row>
    <row r="96" spans="1:8">
      <c r="A96" s="12"/>
      <c r="B96" s="12"/>
      <c r="C96" s="12"/>
      <c r="D96" s="21"/>
      <c r="E96" s="32"/>
      <c r="F96" s="23"/>
      <c r="G96" s="23"/>
      <c r="H96" s="23"/>
    </row>
    <row r="97" spans="1:8">
      <c r="A97" s="16" t="s">
        <v>560</v>
      </c>
      <c r="B97" s="12" t="s">
        <v>548</v>
      </c>
      <c r="C97" s="28" t="s">
        <v>74</v>
      </c>
      <c r="D97" s="21" t="s">
        <v>75</v>
      </c>
      <c r="E97" s="32"/>
      <c r="F97" s="23">
        <v>16.434999999999999</v>
      </c>
      <c r="G97" s="30">
        <v>38687</v>
      </c>
      <c r="H97" s="19" t="s">
        <v>553</v>
      </c>
    </row>
    <row r="98" spans="1:8">
      <c r="A98" s="12"/>
      <c r="B98" s="12"/>
      <c r="C98" s="12"/>
      <c r="D98" s="21"/>
      <c r="E98" s="32"/>
      <c r="F98" s="23"/>
      <c r="G98" s="23"/>
      <c r="H98" s="23"/>
    </row>
    <row r="99" spans="1:8" ht="31.5">
      <c r="A99" s="16" t="s">
        <v>560</v>
      </c>
      <c r="B99" s="12" t="s">
        <v>548</v>
      </c>
      <c r="C99" s="28" t="s">
        <v>336</v>
      </c>
      <c r="D99" s="13" t="s">
        <v>294</v>
      </c>
      <c r="E99" s="32" t="s">
        <v>330</v>
      </c>
      <c r="F99" s="23">
        <v>24.4</v>
      </c>
      <c r="G99" s="30">
        <v>38687</v>
      </c>
      <c r="H99" s="19" t="s">
        <v>553</v>
      </c>
    </row>
    <row r="100" spans="1:8">
      <c r="A100" s="12"/>
      <c r="B100" s="12"/>
      <c r="C100" s="12"/>
      <c r="D100" s="21"/>
      <c r="E100" s="32"/>
      <c r="F100" s="23"/>
      <c r="G100" s="23"/>
      <c r="H100" s="23"/>
    </row>
    <row r="101" spans="1:8" ht="31.5">
      <c r="A101" s="16" t="s">
        <v>560</v>
      </c>
      <c r="B101" s="12" t="s">
        <v>548</v>
      </c>
      <c r="C101" s="28" t="s">
        <v>335</v>
      </c>
      <c r="D101" s="13" t="s">
        <v>294</v>
      </c>
      <c r="E101" s="32"/>
      <c r="F101" s="23">
        <v>4.5</v>
      </c>
      <c r="G101" s="30">
        <v>38687</v>
      </c>
      <c r="H101" s="19" t="s">
        <v>553</v>
      </c>
    </row>
    <row r="102" spans="1:8">
      <c r="A102" s="12"/>
      <c r="B102" s="12"/>
      <c r="C102" s="12"/>
      <c r="D102" s="21"/>
      <c r="E102" s="32"/>
      <c r="F102" s="23"/>
      <c r="G102" s="23"/>
      <c r="H102" s="23"/>
    </row>
    <row r="103" spans="1:8">
      <c r="A103" s="16" t="s">
        <v>560</v>
      </c>
      <c r="B103" s="12" t="s">
        <v>548</v>
      </c>
      <c r="C103" s="12" t="s">
        <v>76</v>
      </c>
      <c r="D103" s="21" t="s">
        <v>55</v>
      </c>
      <c r="E103" s="32" t="s">
        <v>331</v>
      </c>
      <c r="F103" s="23">
        <v>5.4</v>
      </c>
      <c r="G103" s="30">
        <v>38687</v>
      </c>
      <c r="H103" s="19" t="s">
        <v>553</v>
      </c>
    </row>
    <row r="104" spans="1:8">
      <c r="A104" s="12"/>
      <c r="B104" s="12"/>
      <c r="C104" s="12"/>
      <c r="D104" s="21"/>
      <c r="E104" s="32"/>
      <c r="F104" s="23"/>
      <c r="G104" s="23"/>
      <c r="H104" s="23"/>
    </row>
    <row r="105" spans="1:8">
      <c r="A105" s="16" t="s">
        <v>560</v>
      </c>
      <c r="B105" s="12" t="s">
        <v>548</v>
      </c>
      <c r="C105" s="12" t="s">
        <v>77</v>
      </c>
      <c r="D105" s="21" t="s">
        <v>55</v>
      </c>
      <c r="E105" s="32" t="s">
        <v>332</v>
      </c>
      <c r="F105" s="23">
        <v>37</v>
      </c>
      <c r="G105" s="30">
        <v>38687</v>
      </c>
      <c r="H105" s="19" t="s">
        <v>553</v>
      </c>
    </row>
    <row r="106" spans="1:8">
      <c r="A106" s="12"/>
      <c r="B106" s="12"/>
      <c r="C106" s="12"/>
      <c r="D106" s="21"/>
      <c r="E106" s="32"/>
      <c r="F106" s="23"/>
      <c r="G106" s="23"/>
      <c r="H106" s="23"/>
    </row>
    <row r="107" spans="1:8">
      <c r="A107" s="16" t="s">
        <v>560</v>
      </c>
      <c r="B107" s="12" t="s">
        <v>548</v>
      </c>
      <c r="C107" s="12" t="s">
        <v>78</v>
      </c>
      <c r="D107" s="21" t="s">
        <v>79</v>
      </c>
      <c r="E107" s="32" t="s">
        <v>333</v>
      </c>
      <c r="F107" s="23">
        <v>1.35</v>
      </c>
      <c r="G107" s="30">
        <v>38687</v>
      </c>
      <c r="H107" s="19" t="s">
        <v>553</v>
      </c>
    </row>
    <row r="108" spans="1:8">
      <c r="A108" s="12"/>
      <c r="B108" s="12"/>
      <c r="C108" s="12"/>
      <c r="D108" s="21"/>
      <c r="E108" s="32"/>
      <c r="F108" s="23"/>
      <c r="G108" s="23"/>
      <c r="H108" s="23"/>
    </row>
    <row r="109" spans="1:8">
      <c r="A109" s="16" t="s">
        <v>560</v>
      </c>
      <c r="B109" s="12" t="s">
        <v>548</v>
      </c>
      <c r="C109" s="12" t="s">
        <v>80</v>
      </c>
      <c r="D109" s="21"/>
      <c r="E109" s="32"/>
      <c r="F109" s="23">
        <v>5</v>
      </c>
      <c r="G109" s="30">
        <v>38687</v>
      </c>
      <c r="H109" s="19" t="s">
        <v>553</v>
      </c>
    </row>
    <row r="110" spans="1:8">
      <c r="A110" s="12"/>
      <c r="B110" s="12"/>
      <c r="C110" s="12"/>
      <c r="D110" s="21"/>
      <c r="E110" s="32"/>
      <c r="F110" s="23"/>
      <c r="G110" s="23"/>
      <c r="H110" s="23"/>
    </row>
    <row r="111" spans="1:8">
      <c r="A111" s="16" t="s">
        <v>560</v>
      </c>
      <c r="B111" s="12" t="s">
        <v>548</v>
      </c>
      <c r="C111" s="12" t="s">
        <v>81</v>
      </c>
      <c r="D111" s="21"/>
      <c r="E111" s="32"/>
      <c r="F111" s="23">
        <v>10</v>
      </c>
      <c r="G111" s="30">
        <v>38687</v>
      </c>
      <c r="H111" s="19" t="s">
        <v>553</v>
      </c>
    </row>
    <row r="112" spans="1:8">
      <c r="A112" s="12"/>
      <c r="B112" s="12"/>
      <c r="C112" s="12"/>
      <c r="D112" s="21"/>
      <c r="E112" s="32"/>
      <c r="F112" s="23"/>
      <c r="G112" s="23"/>
      <c r="H112" s="23"/>
    </row>
    <row r="113" spans="1:8">
      <c r="A113" s="16" t="s">
        <v>560</v>
      </c>
      <c r="B113" s="12" t="s">
        <v>548</v>
      </c>
      <c r="C113" s="12" t="s">
        <v>82</v>
      </c>
      <c r="D113" s="21"/>
      <c r="E113" s="32" t="s">
        <v>334</v>
      </c>
      <c r="F113" s="23">
        <v>4.5</v>
      </c>
      <c r="G113" s="30">
        <v>38687</v>
      </c>
      <c r="H113" s="19" t="s">
        <v>553</v>
      </c>
    </row>
    <row r="114" spans="1:8">
      <c r="A114" s="12"/>
      <c r="B114" s="12"/>
      <c r="C114" s="12"/>
      <c r="D114" s="21"/>
      <c r="E114" s="31"/>
      <c r="F114" s="23"/>
      <c r="G114" s="23"/>
      <c r="H114" s="23"/>
    </row>
    <row r="115" spans="1:8">
      <c r="A115" s="16" t="s">
        <v>560</v>
      </c>
      <c r="B115" s="12" t="s">
        <v>548</v>
      </c>
      <c r="C115" s="12" t="s">
        <v>83</v>
      </c>
      <c r="D115" s="21"/>
      <c r="E115" s="31"/>
      <c r="F115" s="23">
        <v>10</v>
      </c>
      <c r="G115" s="30">
        <v>38687</v>
      </c>
      <c r="H115" s="19" t="s">
        <v>553</v>
      </c>
    </row>
    <row r="116" spans="1:8">
      <c r="A116" s="12"/>
      <c r="B116" s="12"/>
      <c r="C116" s="12"/>
      <c r="D116" s="13"/>
      <c r="E116" s="14"/>
      <c r="F116" s="23"/>
      <c r="G116" s="23"/>
      <c r="H116" s="23"/>
    </row>
    <row r="117" spans="1:8" ht="31.5">
      <c r="A117" s="16" t="s">
        <v>560</v>
      </c>
      <c r="B117" s="12" t="s">
        <v>547</v>
      </c>
      <c r="C117" s="12" t="s">
        <v>340</v>
      </c>
      <c r="D117" s="13" t="s">
        <v>219</v>
      </c>
      <c r="E117" s="14"/>
      <c r="F117" s="23">
        <v>321.70999999999998</v>
      </c>
      <c r="G117" s="33">
        <v>38869</v>
      </c>
      <c r="H117" s="27" t="s">
        <v>558</v>
      </c>
    </row>
    <row r="118" spans="1:8">
      <c r="A118" s="12"/>
      <c r="B118" s="12"/>
      <c r="C118" s="12"/>
      <c r="D118" s="13"/>
      <c r="E118" s="14"/>
      <c r="F118" s="23"/>
      <c r="G118" s="23"/>
      <c r="H118" s="23"/>
    </row>
    <row r="119" spans="1:8" ht="31.5">
      <c r="A119" s="16" t="s">
        <v>560</v>
      </c>
      <c r="B119" s="12" t="s">
        <v>539</v>
      </c>
      <c r="C119" s="12" t="s">
        <v>340</v>
      </c>
      <c r="D119" s="13" t="s">
        <v>219</v>
      </c>
      <c r="E119" s="14"/>
      <c r="F119" s="23">
        <f>135.5</f>
        <v>135.5</v>
      </c>
      <c r="G119" s="33">
        <v>39015</v>
      </c>
      <c r="H119" s="27" t="s">
        <v>558</v>
      </c>
    </row>
    <row r="120" spans="1:8">
      <c r="A120" s="12"/>
      <c r="B120" s="12"/>
      <c r="C120" s="12"/>
      <c r="D120" s="13"/>
      <c r="E120" s="14"/>
      <c r="F120" s="23"/>
      <c r="G120" s="23"/>
      <c r="H120" s="23"/>
    </row>
    <row r="121" spans="1:8" ht="31.5">
      <c r="A121" s="16" t="s">
        <v>560</v>
      </c>
      <c r="B121" s="12" t="s">
        <v>539</v>
      </c>
      <c r="C121" s="12" t="s">
        <v>340</v>
      </c>
      <c r="D121" s="13" t="s">
        <v>219</v>
      </c>
      <c r="E121" s="14"/>
      <c r="F121" s="23">
        <f>143.11-135.5</f>
        <v>7.6100000000000136</v>
      </c>
      <c r="G121" s="33">
        <v>39903</v>
      </c>
      <c r="H121" s="34" t="s">
        <v>557</v>
      </c>
    </row>
    <row r="122" spans="1:8">
      <c r="A122" s="12"/>
      <c r="B122" s="12"/>
      <c r="C122" s="35"/>
      <c r="D122" s="36"/>
      <c r="E122" s="37"/>
      <c r="F122" s="38"/>
      <c r="G122" s="38"/>
      <c r="H122" s="38"/>
    </row>
    <row r="123" spans="1:8" ht="15.75" customHeight="1">
      <c r="A123" s="16" t="s">
        <v>560</v>
      </c>
      <c r="B123" s="12" t="s">
        <v>361</v>
      </c>
      <c r="C123" s="39" t="s">
        <v>84</v>
      </c>
      <c r="D123" s="13" t="s">
        <v>85</v>
      </c>
      <c r="E123" s="14" t="s">
        <v>341</v>
      </c>
      <c r="F123" s="23">
        <v>37.332000000000001</v>
      </c>
      <c r="G123" s="34">
        <v>39814</v>
      </c>
      <c r="H123" s="34" t="s">
        <v>557</v>
      </c>
    </row>
    <row r="124" spans="1:8">
      <c r="A124" s="12"/>
      <c r="B124" s="12"/>
      <c r="C124" s="39"/>
      <c r="D124" s="13"/>
      <c r="E124" s="14"/>
      <c r="F124" s="23"/>
      <c r="G124" s="23"/>
      <c r="H124" s="23"/>
    </row>
    <row r="125" spans="1:8" ht="15.75" customHeight="1">
      <c r="A125" s="16" t="s">
        <v>560</v>
      </c>
      <c r="B125" s="12" t="s">
        <v>361</v>
      </c>
      <c r="C125" s="39" t="s">
        <v>86</v>
      </c>
      <c r="D125" s="13" t="s">
        <v>85</v>
      </c>
      <c r="E125" s="14" t="s">
        <v>342</v>
      </c>
      <c r="F125" s="23">
        <v>57.034999999999997</v>
      </c>
      <c r="G125" s="34">
        <v>39814</v>
      </c>
      <c r="H125" s="34" t="s">
        <v>557</v>
      </c>
    </row>
    <row r="126" spans="1:8">
      <c r="A126" s="12"/>
      <c r="B126" s="12"/>
      <c r="C126" s="39"/>
      <c r="D126" s="13"/>
      <c r="E126" s="14"/>
      <c r="F126" s="23"/>
      <c r="G126" s="23"/>
      <c r="H126" s="23"/>
    </row>
    <row r="127" spans="1:8" ht="15.75" customHeight="1">
      <c r="A127" s="16" t="s">
        <v>560</v>
      </c>
      <c r="B127" s="12" t="s">
        <v>361</v>
      </c>
      <c r="C127" s="39" t="s">
        <v>87</v>
      </c>
      <c r="D127" s="13" t="s">
        <v>85</v>
      </c>
      <c r="E127" s="14" t="s">
        <v>343</v>
      </c>
      <c r="F127" s="23">
        <v>165.92</v>
      </c>
      <c r="G127" s="34">
        <v>39814</v>
      </c>
      <c r="H127" s="34" t="s">
        <v>557</v>
      </c>
    </row>
    <row r="128" spans="1:8">
      <c r="A128" s="12"/>
      <c r="B128" s="12"/>
      <c r="C128" s="39"/>
      <c r="D128" s="13"/>
      <c r="E128" s="14"/>
      <c r="F128" s="23"/>
      <c r="G128" s="23"/>
      <c r="H128" s="23"/>
    </row>
    <row r="129" spans="1:8" ht="15.75" customHeight="1">
      <c r="A129" s="16" t="s">
        <v>560</v>
      </c>
      <c r="B129" s="12" t="s">
        <v>361</v>
      </c>
      <c r="C129" s="39" t="s">
        <v>88</v>
      </c>
      <c r="D129" s="13" t="s">
        <v>85</v>
      </c>
      <c r="E129" s="14" t="s">
        <v>344</v>
      </c>
      <c r="F129" s="23">
        <v>20.74</v>
      </c>
      <c r="G129" s="34">
        <v>39814</v>
      </c>
      <c r="H129" s="34" t="s">
        <v>557</v>
      </c>
    </row>
    <row r="130" spans="1:8">
      <c r="A130" s="12"/>
      <c r="B130" s="12"/>
      <c r="C130" s="39"/>
      <c r="D130" s="13"/>
      <c r="E130" s="14"/>
      <c r="F130" s="23"/>
      <c r="G130" s="23"/>
      <c r="H130" s="23"/>
    </row>
    <row r="131" spans="1:8" ht="15.75" customHeight="1">
      <c r="A131" s="16" t="s">
        <v>560</v>
      </c>
      <c r="B131" s="12" t="s">
        <v>361</v>
      </c>
      <c r="C131" s="39" t="s">
        <v>89</v>
      </c>
      <c r="D131" s="13" t="s">
        <v>85</v>
      </c>
      <c r="E131" s="14" t="s">
        <v>345</v>
      </c>
      <c r="F131" s="23">
        <v>36.295000000000002</v>
      </c>
      <c r="G131" s="34">
        <v>39814</v>
      </c>
      <c r="H131" s="34" t="s">
        <v>557</v>
      </c>
    </row>
    <row r="132" spans="1:8">
      <c r="A132" s="12"/>
      <c r="B132" s="12"/>
      <c r="C132" s="39"/>
      <c r="D132" s="13"/>
      <c r="E132" s="14"/>
      <c r="F132" s="23"/>
      <c r="G132" s="23"/>
      <c r="H132" s="23"/>
    </row>
    <row r="133" spans="1:8" ht="15.75" customHeight="1">
      <c r="A133" s="16" t="s">
        <v>560</v>
      </c>
      <c r="B133" s="12" t="s">
        <v>361</v>
      </c>
      <c r="C133" s="39" t="s">
        <v>90</v>
      </c>
      <c r="D133" s="13" t="s">
        <v>85</v>
      </c>
      <c r="E133" s="14" t="s">
        <v>346</v>
      </c>
      <c r="F133" s="23">
        <v>7.7774999999999999</v>
      </c>
      <c r="G133" s="34">
        <v>39814</v>
      </c>
      <c r="H133" s="34" t="s">
        <v>557</v>
      </c>
    </row>
    <row r="134" spans="1:8">
      <c r="A134" s="12"/>
      <c r="B134" s="12"/>
      <c r="C134" s="39"/>
      <c r="D134" s="13"/>
      <c r="E134" s="14"/>
      <c r="F134" s="23"/>
      <c r="G134" s="23"/>
      <c r="H134" s="23"/>
    </row>
    <row r="135" spans="1:8" ht="15.75" customHeight="1">
      <c r="A135" s="16" t="s">
        <v>560</v>
      </c>
      <c r="B135" s="12" t="s">
        <v>361</v>
      </c>
      <c r="C135" s="39" t="s">
        <v>90</v>
      </c>
      <c r="D135" s="13" t="s">
        <v>85</v>
      </c>
      <c r="E135" s="14" t="s">
        <v>346</v>
      </c>
      <c r="F135" s="23">
        <v>7.7774999999999999</v>
      </c>
      <c r="G135" s="34">
        <v>39814</v>
      </c>
      <c r="H135" s="34" t="s">
        <v>557</v>
      </c>
    </row>
    <row r="136" spans="1:8">
      <c r="A136" s="12"/>
      <c r="B136" s="12"/>
      <c r="C136" s="39"/>
      <c r="D136" s="13"/>
      <c r="E136" s="14"/>
      <c r="F136" s="23"/>
      <c r="G136" s="23"/>
      <c r="H136" s="23"/>
    </row>
    <row r="137" spans="1:8" ht="15.75" customHeight="1">
      <c r="A137" s="16" t="s">
        <v>560</v>
      </c>
      <c r="B137" s="12" t="s">
        <v>361</v>
      </c>
      <c r="C137" s="39" t="s">
        <v>90</v>
      </c>
      <c r="D137" s="13" t="s">
        <v>85</v>
      </c>
      <c r="E137" s="14" t="s">
        <v>347</v>
      </c>
      <c r="F137" s="23">
        <v>14.518000000000001</v>
      </c>
      <c r="G137" s="34">
        <v>39814</v>
      </c>
      <c r="H137" s="34" t="s">
        <v>557</v>
      </c>
    </row>
    <row r="138" spans="1:8">
      <c r="A138" s="12"/>
      <c r="B138" s="12"/>
      <c r="C138" s="39"/>
      <c r="D138" s="13"/>
      <c r="E138" s="14"/>
      <c r="F138" s="23"/>
      <c r="G138" s="23"/>
      <c r="H138" s="23"/>
    </row>
    <row r="139" spans="1:8" ht="15.75" customHeight="1">
      <c r="A139" s="16" t="s">
        <v>560</v>
      </c>
      <c r="B139" s="12" t="s">
        <v>361</v>
      </c>
      <c r="C139" s="39" t="s">
        <v>91</v>
      </c>
      <c r="D139" s="13" t="s">
        <v>85</v>
      </c>
      <c r="E139" s="14" t="s">
        <v>348</v>
      </c>
      <c r="F139" s="23">
        <v>82.96</v>
      </c>
      <c r="G139" s="34">
        <v>39814</v>
      </c>
      <c r="H139" s="34" t="s">
        <v>557</v>
      </c>
    </row>
    <row r="140" spans="1:8">
      <c r="A140" s="12"/>
      <c r="B140" s="12"/>
      <c r="C140" s="39"/>
      <c r="D140" s="13"/>
      <c r="E140" s="14"/>
      <c r="F140" s="23"/>
      <c r="G140" s="23"/>
      <c r="H140" s="23"/>
    </row>
    <row r="141" spans="1:8" ht="15.75" customHeight="1">
      <c r="A141" s="16" t="s">
        <v>560</v>
      </c>
      <c r="B141" s="12" t="s">
        <v>361</v>
      </c>
      <c r="C141" s="39" t="s">
        <v>92</v>
      </c>
      <c r="D141" s="13" t="s">
        <v>85</v>
      </c>
      <c r="E141" s="14" t="s">
        <v>349</v>
      </c>
      <c r="F141" s="23">
        <v>155.55000000000001</v>
      </c>
      <c r="G141" s="34">
        <v>39814</v>
      </c>
      <c r="H141" s="34" t="s">
        <v>557</v>
      </c>
    </row>
    <row r="142" spans="1:8">
      <c r="A142" s="12"/>
      <c r="B142" s="12"/>
      <c r="C142" s="39"/>
      <c r="D142" s="13"/>
      <c r="E142" s="14"/>
      <c r="F142" s="23"/>
      <c r="G142" s="23"/>
      <c r="H142" s="23"/>
    </row>
    <row r="143" spans="1:8" ht="15.75" customHeight="1">
      <c r="A143" s="16" t="s">
        <v>560</v>
      </c>
      <c r="B143" s="12" t="s">
        <v>361</v>
      </c>
      <c r="C143" s="39" t="s">
        <v>93</v>
      </c>
      <c r="D143" s="13" t="s">
        <v>85</v>
      </c>
      <c r="E143" s="14" t="s">
        <v>350</v>
      </c>
      <c r="F143" s="23">
        <v>33.183999999999997</v>
      </c>
      <c r="G143" s="34">
        <v>39814</v>
      </c>
      <c r="H143" s="34" t="s">
        <v>557</v>
      </c>
    </row>
    <row r="144" spans="1:8">
      <c r="A144" s="12"/>
      <c r="B144" s="12"/>
      <c r="C144" s="39"/>
      <c r="D144" s="13"/>
      <c r="E144" s="14"/>
      <c r="F144" s="23"/>
      <c r="G144" s="23"/>
      <c r="H144" s="23"/>
    </row>
    <row r="145" spans="1:8" ht="15.75" customHeight="1">
      <c r="A145" s="16" t="s">
        <v>560</v>
      </c>
      <c r="B145" s="12" t="s">
        <v>361</v>
      </c>
      <c r="C145" s="39" t="s">
        <v>94</v>
      </c>
      <c r="D145" s="13" t="s">
        <v>95</v>
      </c>
      <c r="E145" s="14" t="s">
        <v>351</v>
      </c>
      <c r="F145" s="23">
        <v>10.37</v>
      </c>
      <c r="G145" s="34">
        <v>39814</v>
      </c>
      <c r="H145" s="34" t="s">
        <v>557</v>
      </c>
    </row>
    <row r="146" spans="1:8">
      <c r="A146" s="12"/>
      <c r="B146" s="12"/>
      <c r="C146" s="39"/>
      <c r="D146" s="13"/>
      <c r="E146" s="14"/>
      <c r="F146" s="23"/>
      <c r="G146" s="23"/>
      <c r="H146" s="23"/>
    </row>
    <row r="147" spans="1:8" ht="15.75" customHeight="1">
      <c r="A147" s="16" t="s">
        <v>560</v>
      </c>
      <c r="B147" s="12" t="s">
        <v>361</v>
      </c>
      <c r="C147" s="39" t="s">
        <v>96</v>
      </c>
      <c r="D147" s="13" t="s">
        <v>97</v>
      </c>
      <c r="E147" s="14" t="s">
        <v>346</v>
      </c>
      <c r="F147" s="23">
        <v>7.7774999999999999</v>
      </c>
      <c r="G147" s="34">
        <v>39814</v>
      </c>
      <c r="H147" s="34" t="s">
        <v>557</v>
      </c>
    </row>
    <row r="148" spans="1:8">
      <c r="A148" s="12"/>
      <c r="B148" s="12"/>
      <c r="C148" s="39"/>
      <c r="D148" s="13"/>
      <c r="E148" s="14"/>
      <c r="F148" s="23"/>
      <c r="G148" s="23"/>
      <c r="H148" s="23"/>
    </row>
    <row r="149" spans="1:8" ht="15.75" customHeight="1">
      <c r="A149" s="16" t="s">
        <v>560</v>
      </c>
      <c r="B149" s="12" t="s">
        <v>361</v>
      </c>
      <c r="C149" s="39" t="s">
        <v>98</v>
      </c>
      <c r="D149" s="13" t="s">
        <v>99</v>
      </c>
      <c r="E149" s="14" t="s">
        <v>352</v>
      </c>
      <c r="F149" s="23">
        <v>223.99199999999999</v>
      </c>
      <c r="G149" s="34">
        <v>39814</v>
      </c>
      <c r="H149" s="34" t="s">
        <v>557</v>
      </c>
    </row>
    <row r="150" spans="1:8">
      <c r="A150" s="12"/>
      <c r="B150" s="12"/>
      <c r="C150" s="39"/>
      <c r="D150" s="13"/>
      <c r="E150" s="14"/>
      <c r="F150" s="23"/>
      <c r="G150" s="23"/>
      <c r="H150" s="23"/>
    </row>
    <row r="151" spans="1:8" ht="15.75" customHeight="1">
      <c r="A151" s="16" t="s">
        <v>560</v>
      </c>
      <c r="B151" s="12" t="s">
        <v>361</v>
      </c>
      <c r="C151" s="39" t="s">
        <v>100</v>
      </c>
      <c r="D151" s="13" t="s">
        <v>218</v>
      </c>
      <c r="E151" s="14" t="s">
        <v>351</v>
      </c>
      <c r="F151" s="23">
        <v>10.37</v>
      </c>
      <c r="G151" s="34">
        <v>39814</v>
      </c>
      <c r="H151" s="34" t="s">
        <v>557</v>
      </c>
    </row>
    <row r="152" spans="1:8">
      <c r="A152" s="12"/>
      <c r="B152" s="12"/>
      <c r="C152" s="39"/>
      <c r="D152" s="13"/>
      <c r="E152" s="14"/>
      <c r="F152" s="23"/>
      <c r="G152" s="23"/>
      <c r="H152" s="23"/>
    </row>
    <row r="153" spans="1:8" ht="15.75" customHeight="1">
      <c r="A153" s="16" t="s">
        <v>560</v>
      </c>
      <c r="B153" s="12" t="s">
        <v>361</v>
      </c>
      <c r="C153" s="39" t="s">
        <v>101</v>
      </c>
      <c r="D153" s="13" t="s">
        <v>55</v>
      </c>
      <c r="E153" s="14" t="s">
        <v>353</v>
      </c>
      <c r="F153" s="23">
        <v>4.1479999999999997</v>
      </c>
      <c r="G153" s="34">
        <v>39814</v>
      </c>
      <c r="H153" s="34" t="s">
        <v>557</v>
      </c>
    </row>
    <row r="154" spans="1:8">
      <c r="A154" s="12"/>
      <c r="B154" s="12"/>
      <c r="C154" s="39"/>
      <c r="D154" s="13"/>
      <c r="E154" s="14"/>
      <c r="F154" s="23"/>
      <c r="G154" s="23"/>
      <c r="H154" s="23"/>
    </row>
    <row r="155" spans="1:8" ht="15.75" customHeight="1">
      <c r="A155" s="16" t="s">
        <v>560</v>
      </c>
      <c r="B155" s="12" t="s">
        <v>361</v>
      </c>
      <c r="C155" s="39" t="s">
        <v>102</v>
      </c>
      <c r="D155" s="13" t="s">
        <v>55</v>
      </c>
      <c r="E155" s="14" t="s">
        <v>354</v>
      </c>
      <c r="F155" s="23">
        <v>5.1849999999999996</v>
      </c>
      <c r="G155" s="34">
        <v>39814</v>
      </c>
      <c r="H155" s="34" t="s">
        <v>557</v>
      </c>
    </row>
    <row r="156" spans="1:8">
      <c r="A156" s="12"/>
      <c r="B156" s="12"/>
      <c r="C156" s="39"/>
      <c r="D156" s="13"/>
      <c r="E156" s="14"/>
      <c r="F156" s="23"/>
      <c r="G156" s="23"/>
      <c r="H156" s="23"/>
    </row>
    <row r="157" spans="1:8" ht="15.75" customHeight="1">
      <c r="A157" s="16" t="s">
        <v>560</v>
      </c>
      <c r="B157" s="12" t="s">
        <v>361</v>
      </c>
      <c r="C157" s="39" t="s">
        <v>103</v>
      </c>
      <c r="D157" s="13" t="s">
        <v>104</v>
      </c>
      <c r="E157" s="14" t="s">
        <v>355</v>
      </c>
      <c r="F157" s="23">
        <v>15.555</v>
      </c>
      <c r="G157" s="34">
        <v>39814</v>
      </c>
      <c r="H157" s="34" t="s">
        <v>557</v>
      </c>
    </row>
    <row r="158" spans="1:8">
      <c r="A158" s="12"/>
      <c r="B158" s="12"/>
      <c r="C158" s="39"/>
      <c r="D158" s="13"/>
      <c r="E158" s="14"/>
      <c r="F158" s="23"/>
      <c r="G158" s="23"/>
      <c r="H158" s="23"/>
    </row>
    <row r="159" spans="1:8" ht="15.75" customHeight="1">
      <c r="A159" s="16" t="s">
        <v>560</v>
      </c>
      <c r="B159" s="12" t="s">
        <v>361</v>
      </c>
      <c r="C159" s="39" t="s">
        <v>105</v>
      </c>
      <c r="D159" s="13" t="s">
        <v>55</v>
      </c>
      <c r="E159" s="14" t="s">
        <v>356</v>
      </c>
      <c r="F159" s="23">
        <v>18.666</v>
      </c>
      <c r="G159" s="34">
        <v>39814</v>
      </c>
      <c r="H159" s="34" t="s">
        <v>557</v>
      </c>
    </row>
    <row r="160" spans="1:8">
      <c r="A160" s="12"/>
      <c r="B160" s="12"/>
      <c r="C160" s="39"/>
      <c r="D160" s="13"/>
      <c r="E160" s="14"/>
      <c r="F160" s="23"/>
      <c r="G160" s="23"/>
      <c r="H160" s="23"/>
    </row>
    <row r="161" spans="1:8" ht="15.75" customHeight="1">
      <c r="A161" s="16" t="s">
        <v>560</v>
      </c>
      <c r="B161" s="12" t="s">
        <v>361</v>
      </c>
      <c r="C161" s="39" t="s">
        <v>106</v>
      </c>
      <c r="D161" s="13" t="s">
        <v>55</v>
      </c>
      <c r="E161" s="14" t="s">
        <v>354</v>
      </c>
      <c r="F161" s="23">
        <v>5.1849999999999996</v>
      </c>
      <c r="G161" s="34">
        <v>39814</v>
      </c>
      <c r="H161" s="34" t="s">
        <v>557</v>
      </c>
    </row>
    <row r="162" spans="1:8">
      <c r="A162" s="12"/>
      <c r="B162" s="12"/>
      <c r="C162" s="39"/>
      <c r="D162" s="13"/>
      <c r="E162" s="14"/>
      <c r="F162" s="23"/>
      <c r="G162" s="23"/>
      <c r="H162" s="23"/>
    </row>
    <row r="163" spans="1:8" ht="15.75" customHeight="1">
      <c r="A163" s="16" t="s">
        <v>560</v>
      </c>
      <c r="B163" s="12" t="s">
        <v>361</v>
      </c>
      <c r="C163" s="39" t="s">
        <v>107</v>
      </c>
      <c r="D163" s="13" t="s">
        <v>55</v>
      </c>
      <c r="E163" s="14" t="s">
        <v>346</v>
      </c>
      <c r="F163" s="23">
        <v>7.7774999999999999</v>
      </c>
      <c r="G163" s="34">
        <v>39814</v>
      </c>
      <c r="H163" s="34" t="s">
        <v>557</v>
      </c>
    </row>
    <row r="164" spans="1:8">
      <c r="A164" s="12"/>
      <c r="B164" s="12"/>
      <c r="C164" s="39"/>
      <c r="D164" s="13"/>
      <c r="E164" s="14"/>
      <c r="F164" s="23"/>
      <c r="G164" s="23"/>
      <c r="H164" s="23"/>
    </row>
    <row r="165" spans="1:8" ht="15.75" customHeight="1">
      <c r="A165" s="16" t="s">
        <v>560</v>
      </c>
      <c r="B165" s="12" t="s">
        <v>361</v>
      </c>
      <c r="C165" s="39" t="s">
        <v>108</v>
      </c>
      <c r="D165" s="13" t="s">
        <v>55</v>
      </c>
      <c r="E165" s="14" t="s">
        <v>357</v>
      </c>
      <c r="F165" s="23">
        <v>12.9625</v>
      </c>
      <c r="G165" s="34">
        <v>39814</v>
      </c>
      <c r="H165" s="34" t="s">
        <v>557</v>
      </c>
    </row>
    <row r="166" spans="1:8">
      <c r="A166" s="12"/>
      <c r="B166" s="12"/>
      <c r="C166" s="39"/>
      <c r="D166" s="13"/>
      <c r="E166" s="14"/>
      <c r="F166" s="23"/>
      <c r="G166" s="23"/>
      <c r="H166" s="23"/>
    </row>
    <row r="167" spans="1:8" ht="15.75" customHeight="1">
      <c r="A167" s="16" t="s">
        <v>560</v>
      </c>
      <c r="B167" s="12" t="s">
        <v>361</v>
      </c>
      <c r="C167" s="39" t="s">
        <v>109</v>
      </c>
      <c r="D167" s="13" t="s">
        <v>55</v>
      </c>
      <c r="E167" s="14" t="s">
        <v>358</v>
      </c>
      <c r="F167" s="23">
        <v>25.925000000000001</v>
      </c>
      <c r="G167" s="34">
        <v>39814</v>
      </c>
      <c r="H167" s="34" t="s">
        <v>557</v>
      </c>
    </row>
    <row r="168" spans="1:8">
      <c r="A168" s="12"/>
      <c r="B168" s="12"/>
      <c r="C168" s="39"/>
      <c r="D168" s="13"/>
      <c r="E168" s="14"/>
      <c r="F168" s="23"/>
      <c r="G168" s="23"/>
      <c r="H168" s="23"/>
    </row>
    <row r="169" spans="1:8" ht="15.75" customHeight="1">
      <c r="A169" s="16" t="s">
        <v>560</v>
      </c>
      <c r="B169" s="12" t="s">
        <v>361</v>
      </c>
      <c r="C169" s="39" t="s">
        <v>110</v>
      </c>
      <c r="D169" s="13" t="s">
        <v>55</v>
      </c>
      <c r="E169" s="14" t="s">
        <v>359</v>
      </c>
      <c r="F169" s="23">
        <v>30.962499999999999</v>
      </c>
      <c r="G169" s="34">
        <v>39814</v>
      </c>
      <c r="H169" s="34" t="s">
        <v>557</v>
      </c>
    </row>
    <row r="170" spans="1:8">
      <c r="A170" s="12"/>
      <c r="B170" s="12"/>
      <c r="C170" s="39"/>
      <c r="D170" s="13"/>
      <c r="E170" s="14"/>
      <c r="F170" s="23"/>
      <c r="G170" s="23"/>
      <c r="H170" s="23"/>
    </row>
    <row r="171" spans="1:8" ht="15.75" customHeight="1">
      <c r="A171" s="16" t="s">
        <v>560</v>
      </c>
      <c r="B171" s="12" t="s">
        <v>361</v>
      </c>
      <c r="C171" s="39" t="s">
        <v>111</v>
      </c>
      <c r="D171" s="13" t="s">
        <v>55</v>
      </c>
      <c r="E171" s="14" t="s">
        <v>360</v>
      </c>
      <c r="F171" s="23">
        <v>34.172499999999999</v>
      </c>
      <c r="G171" s="34">
        <v>39814</v>
      </c>
      <c r="H171" s="34" t="s">
        <v>557</v>
      </c>
    </row>
    <row r="172" spans="1:8">
      <c r="A172" s="12"/>
      <c r="B172" s="12"/>
      <c r="C172" s="40"/>
      <c r="D172" s="41"/>
      <c r="E172" s="42"/>
      <c r="F172" s="38"/>
      <c r="G172" s="38"/>
      <c r="H172" s="38"/>
    </row>
    <row r="173" spans="1:8" ht="15.75" customHeight="1">
      <c r="A173" s="16" t="s">
        <v>560</v>
      </c>
      <c r="B173" s="12" t="s">
        <v>543</v>
      </c>
      <c r="C173" s="43" t="s">
        <v>212</v>
      </c>
      <c r="D173" s="44" t="s">
        <v>208</v>
      </c>
      <c r="E173" s="45" t="s">
        <v>362</v>
      </c>
      <c r="F173" s="23">
        <v>2.5750000000000002</v>
      </c>
      <c r="G173" s="34">
        <v>38718</v>
      </c>
      <c r="H173" s="27" t="s">
        <v>558</v>
      </c>
    </row>
    <row r="174" spans="1:8">
      <c r="A174" s="12"/>
      <c r="B174" s="12"/>
      <c r="C174" s="43"/>
      <c r="D174" s="44"/>
      <c r="E174" s="45"/>
      <c r="F174" s="23"/>
      <c r="G174" s="23"/>
      <c r="H174" s="23"/>
    </row>
    <row r="175" spans="1:8" ht="15.75" customHeight="1">
      <c r="A175" s="16" t="s">
        <v>560</v>
      </c>
      <c r="B175" s="12" t="s">
        <v>543</v>
      </c>
      <c r="C175" s="43" t="s">
        <v>213</v>
      </c>
      <c r="D175" s="44" t="s">
        <v>209</v>
      </c>
      <c r="E175" s="45" t="s">
        <v>363</v>
      </c>
      <c r="F175" s="23">
        <v>3.7250000000000001</v>
      </c>
      <c r="G175" s="34">
        <v>38718</v>
      </c>
      <c r="H175" s="27" t="s">
        <v>558</v>
      </c>
    </row>
    <row r="176" spans="1:8">
      <c r="A176" s="12"/>
      <c r="B176" s="12"/>
      <c r="C176" s="43"/>
      <c r="D176" s="44"/>
      <c r="E176" s="45"/>
      <c r="F176" s="23"/>
      <c r="G176" s="23"/>
      <c r="H176" s="23"/>
    </row>
    <row r="177" spans="1:8" ht="15.75" customHeight="1">
      <c r="A177" s="16" t="s">
        <v>560</v>
      </c>
      <c r="B177" s="12" t="s">
        <v>543</v>
      </c>
      <c r="C177" s="43" t="s">
        <v>214</v>
      </c>
      <c r="D177" s="44" t="s">
        <v>209</v>
      </c>
      <c r="E177" s="45" t="s">
        <v>363</v>
      </c>
      <c r="F177" s="23">
        <v>4.2625000000000002</v>
      </c>
      <c r="G177" s="34">
        <v>38718</v>
      </c>
      <c r="H177" s="27" t="s">
        <v>558</v>
      </c>
    </row>
    <row r="178" spans="1:8">
      <c r="A178" s="12"/>
      <c r="B178" s="12"/>
      <c r="C178" s="43"/>
      <c r="D178" s="44"/>
      <c r="E178" s="45"/>
      <c r="F178" s="23"/>
      <c r="G178" s="23"/>
      <c r="H178" s="23"/>
    </row>
    <row r="179" spans="1:8" ht="15.75" customHeight="1">
      <c r="A179" s="16" t="s">
        <v>560</v>
      </c>
      <c r="B179" s="12" t="s">
        <v>543</v>
      </c>
      <c r="C179" s="43" t="s">
        <v>51</v>
      </c>
      <c r="D179" s="44" t="s">
        <v>209</v>
      </c>
      <c r="E179" s="45" t="s">
        <v>364</v>
      </c>
      <c r="F179" s="23">
        <v>2.665</v>
      </c>
      <c r="G179" s="34">
        <v>38718</v>
      </c>
      <c r="H179" s="27" t="s">
        <v>558</v>
      </c>
    </row>
    <row r="180" spans="1:8">
      <c r="A180" s="12"/>
      <c r="B180" s="12"/>
      <c r="C180" s="43"/>
      <c r="D180" s="44"/>
      <c r="E180" s="45"/>
      <c r="F180" s="23"/>
      <c r="G180" s="23"/>
      <c r="H180" s="23"/>
    </row>
    <row r="181" spans="1:8" ht="15.75" customHeight="1">
      <c r="A181" s="16" t="s">
        <v>560</v>
      </c>
      <c r="B181" s="12" t="s">
        <v>543</v>
      </c>
      <c r="C181" s="43" t="s">
        <v>52</v>
      </c>
      <c r="D181" s="44" t="s">
        <v>209</v>
      </c>
      <c r="E181" s="45" t="s">
        <v>365</v>
      </c>
      <c r="F181" s="23">
        <v>2.78</v>
      </c>
      <c r="G181" s="34">
        <v>38718</v>
      </c>
      <c r="H181" s="27" t="s">
        <v>558</v>
      </c>
    </row>
    <row r="182" spans="1:8">
      <c r="A182" s="12"/>
      <c r="B182" s="12"/>
      <c r="C182" s="43"/>
      <c r="D182" s="44"/>
      <c r="E182" s="45"/>
      <c r="F182" s="23"/>
      <c r="G182" s="23"/>
      <c r="H182" s="23"/>
    </row>
    <row r="183" spans="1:8" ht="15.75" customHeight="1">
      <c r="A183" s="16" t="s">
        <v>560</v>
      </c>
      <c r="B183" s="12" t="s">
        <v>543</v>
      </c>
      <c r="C183" s="43" t="s">
        <v>53</v>
      </c>
      <c r="D183" s="44" t="s">
        <v>209</v>
      </c>
      <c r="E183" s="45" t="s">
        <v>366</v>
      </c>
      <c r="F183" s="23">
        <v>106.625</v>
      </c>
      <c r="G183" s="34">
        <v>38718</v>
      </c>
      <c r="H183" s="27" t="s">
        <v>558</v>
      </c>
    </row>
    <row r="184" spans="1:8">
      <c r="A184" s="12"/>
      <c r="B184" s="12"/>
      <c r="C184" s="43"/>
      <c r="D184" s="44"/>
      <c r="E184" s="45"/>
      <c r="F184" s="23"/>
      <c r="G184" s="23"/>
      <c r="H184" s="23"/>
    </row>
    <row r="185" spans="1:8" ht="15.75" customHeight="1">
      <c r="A185" s="16" t="s">
        <v>560</v>
      </c>
      <c r="B185" s="12" t="s">
        <v>543</v>
      </c>
      <c r="C185" s="43" t="s">
        <v>54</v>
      </c>
      <c r="D185" s="44" t="s">
        <v>55</v>
      </c>
      <c r="E185" s="45" t="s">
        <v>367</v>
      </c>
      <c r="F185" s="23">
        <v>4.3</v>
      </c>
      <c r="G185" s="34">
        <v>38718</v>
      </c>
      <c r="H185" s="27" t="s">
        <v>558</v>
      </c>
    </row>
    <row r="186" spans="1:8">
      <c r="A186" s="12"/>
      <c r="B186" s="12"/>
      <c r="C186" s="43"/>
      <c r="D186" s="44"/>
      <c r="E186" s="45"/>
      <c r="F186" s="23"/>
      <c r="G186" s="23"/>
      <c r="H186" s="23"/>
    </row>
    <row r="187" spans="1:8" ht="15.75" customHeight="1">
      <c r="A187" s="16" t="s">
        <v>560</v>
      </c>
      <c r="B187" s="12" t="s">
        <v>543</v>
      </c>
      <c r="C187" s="43" t="s">
        <v>215</v>
      </c>
      <c r="D187" s="44" t="s">
        <v>208</v>
      </c>
      <c r="E187" s="45" t="s">
        <v>368</v>
      </c>
      <c r="F187" s="23">
        <v>2.5375000000000001</v>
      </c>
      <c r="G187" s="34">
        <v>38718</v>
      </c>
      <c r="H187" s="27" t="s">
        <v>558</v>
      </c>
    </row>
    <row r="188" spans="1:8">
      <c r="A188" s="12"/>
      <c r="B188" s="12"/>
      <c r="C188" s="43"/>
      <c r="D188" s="44"/>
      <c r="E188" s="45"/>
      <c r="F188" s="23"/>
      <c r="G188" s="23"/>
      <c r="H188" s="23"/>
    </row>
    <row r="189" spans="1:8" ht="15.75" customHeight="1">
      <c r="A189" s="16" t="s">
        <v>560</v>
      </c>
      <c r="B189" s="12" t="s">
        <v>543</v>
      </c>
      <c r="C189" s="43" t="s">
        <v>56</v>
      </c>
      <c r="D189" s="44" t="s">
        <v>55</v>
      </c>
      <c r="E189" s="45" t="s">
        <v>369</v>
      </c>
      <c r="F189" s="23">
        <v>4.2</v>
      </c>
      <c r="G189" s="34">
        <v>38718</v>
      </c>
      <c r="H189" s="27" t="s">
        <v>558</v>
      </c>
    </row>
    <row r="190" spans="1:8">
      <c r="A190" s="12"/>
      <c r="B190" s="12"/>
      <c r="C190" s="43"/>
      <c r="D190" s="44"/>
      <c r="E190" s="45"/>
      <c r="F190" s="23"/>
      <c r="G190" s="23"/>
      <c r="H190" s="23"/>
    </row>
    <row r="191" spans="1:8" ht="15.75" customHeight="1">
      <c r="A191" s="16" t="s">
        <v>560</v>
      </c>
      <c r="B191" s="12" t="s">
        <v>543</v>
      </c>
      <c r="C191" s="43" t="s">
        <v>57</v>
      </c>
      <c r="D191" s="44" t="s">
        <v>209</v>
      </c>
      <c r="E191" s="45" t="s">
        <v>370</v>
      </c>
      <c r="F191" s="23">
        <v>112.25</v>
      </c>
      <c r="G191" s="34">
        <v>38718</v>
      </c>
      <c r="H191" s="27" t="s">
        <v>558</v>
      </c>
    </row>
    <row r="192" spans="1:8">
      <c r="A192" s="12"/>
      <c r="B192" s="12"/>
      <c r="C192" s="43"/>
      <c r="D192" s="44"/>
      <c r="E192" s="45"/>
      <c r="F192" s="23"/>
      <c r="G192" s="23"/>
      <c r="H192" s="23"/>
    </row>
    <row r="193" spans="1:8" ht="15.75" customHeight="1">
      <c r="A193" s="16" t="s">
        <v>560</v>
      </c>
      <c r="B193" s="12" t="s">
        <v>543</v>
      </c>
      <c r="C193" s="43" t="s">
        <v>216</v>
      </c>
      <c r="D193" s="44" t="s">
        <v>209</v>
      </c>
      <c r="E193" s="45" t="s">
        <v>371</v>
      </c>
      <c r="F193" s="23">
        <v>9.4</v>
      </c>
      <c r="G193" s="34">
        <v>38718</v>
      </c>
      <c r="H193" s="27" t="s">
        <v>558</v>
      </c>
    </row>
    <row r="194" spans="1:8">
      <c r="A194" s="12"/>
      <c r="B194" s="12"/>
      <c r="C194" s="43"/>
      <c r="D194" s="44"/>
      <c r="E194" s="45"/>
      <c r="F194" s="23"/>
      <c r="G194" s="23"/>
      <c r="H194" s="23"/>
    </row>
    <row r="195" spans="1:8" ht="15.75" customHeight="1">
      <c r="A195" s="16" t="s">
        <v>560</v>
      </c>
      <c r="B195" s="12" t="s">
        <v>543</v>
      </c>
      <c r="C195" s="43" t="s">
        <v>217</v>
      </c>
      <c r="D195" s="44" t="s">
        <v>210</v>
      </c>
      <c r="E195" s="45" t="s">
        <v>368</v>
      </c>
      <c r="F195" s="23">
        <v>2</v>
      </c>
      <c r="G195" s="34">
        <v>38718</v>
      </c>
      <c r="H195" s="27" t="s">
        <v>558</v>
      </c>
    </row>
    <row r="196" spans="1:8">
      <c r="A196" s="12"/>
      <c r="B196" s="12"/>
      <c r="C196" s="43"/>
      <c r="D196" s="44"/>
      <c r="E196" s="45"/>
      <c r="F196" s="23"/>
      <c r="G196" s="23"/>
      <c r="H196" s="23"/>
    </row>
    <row r="197" spans="1:8" ht="15.75" customHeight="1">
      <c r="A197" s="16" t="s">
        <v>560</v>
      </c>
      <c r="B197" s="12" t="s">
        <v>543</v>
      </c>
      <c r="C197" s="43" t="s">
        <v>58</v>
      </c>
      <c r="D197" s="44" t="s">
        <v>211</v>
      </c>
      <c r="E197" s="45" t="s">
        <v>372</v>
      </c>
      <c r="F197" s="23">
        <v>10.875</v>
      </c>
      <c r="G197" s="34">
        <v>38718</v>
      </c>
      <c r="H197" s="27" t="s">
        <v>558</v>
      </c>
    </row>
    <row r="198" spans="1:8">
      <c r="A198" s="12"/>
      <c r="B198" s="12"/>
      <c r="C198" s="43"/>
      <c r="D198" s="44"/>
      <c r="E198" s="45"/>
      <c r="F198" s="23"/>
      <c r="G198" s="23"/>
      <c r="H198" s="23"/>
    </row>
    <row r="199" spans="1:8" ht="15.75" customHeight="1">
      <c r="A199" s="16" t="s">
        <v>560</v>
      </c>
      <c r="B199" s="12" t="s">
        <v>543</v>
      </c>
      <c r="C199" s="12" t="s">
        <v>59</v>
      </c>
      <c r="D199" s="13"/>
      <c r="E199" s="22"/>
      <c r="F199" s="23">
        <v>2.5</v>
      </c>
      <c r="G199" s="34">
        <v>38718</v>
      </c>
      <c r="H199" s="27" t="s">
        <v>558</v>
      </c>
    </row>
    <row r="200" spans="1:8">
      <c r="A200" s="12"/>
      <c r="B200" s="12"/>
      <c r="C200" s="46"/>
      <c r="D200" s="13"/>
      <c r="E200" s="47"/>
      <c r="F200" s="38"/>
      <c r="G200" s="38"/>
      <c r="H200" s="38"/>
    </row>
    <row r="201" spans="1:8">
      <c r="A201" s="16" t="s">
        <v>560</v>
      </c>
      <c r="B201" s="12" t="s">
        <v>373</v>
      </c>
      <c r="C201" s="48" t="s">
        <v>207</v>
      </c>
      <c r="D201" s="49" t="s">
        <v>6</v>
      </c>
      <c r="E201" s="50" t="s">
        <v>7</v>
      </c>
      <c r="F201" s="45">
        <v>18.2</v>
      </c>
      <c r="G201" s="51">
        <v>40268</v>
      </c>
      <c r="H201" s="52" t="s">
        <v>556</v>
      </c>
    </row>
    <row r="202" spans="1:8">
      <c r="A202" s="12"/>
      <c r="B202" s="12"/>
      <c r="C202" s="48"/>
      <c r="D202" s="49"/>
      <c r="E202" s="50"/>
      <c r="F202" s="45"/>
      <c r="G202" s="45"/>
      <c r="H202" s="45"/>
    </row>
    <row r="203" spans="1:8">
      <c r="A203" s="12"/>
      <c r="B203" s="12"/>
      <c r="C203" s="48" t="s">
        <v>207</v>
      </c>
      <c r="D203" s="49" t="s">
        <v>8</v>
      </c>
      <c r="E203" s="50"/>
      <c r="F203" s="45"/>
      <c r="G203" s="51"/>
      <c r="H203" s="51"/>
    </row>
    <row r="204" spans="1:8">
      <c r="A204" s="12"/>
      <c r="B204" s="12"/>
      <c r="C204" s="48"/>
      <c r="D204" s="49"/>
      <c r="E204" s="50"/>
      <c r="F204" s="45"/>
      <c r="G204" s="45"/>
      <c r="H204" s="45"/>
    </row>
    <row r="205" spans="1:8">
      <c r="A205" s="16" t="s">
        <v>560</v>
      </c>
      <c r="B205" s="12" t="s">
        <v>373</v>
      </c>
      <c r="C205" s="48" t="s">
        <v>207</v>
      </c>
      <c r="D205" s="49" t="s">
        <v>9</v>
      </c>
      <c r="E205" s="50" t="s">
        <v>0</v>
      </c>
      <c r="F205" s="45">
        <f>0.4*190</f>
        <v>76</v>
      </c>
      <c r="G205" s="51">
        <v>40268</v>
      </c>
      <c r="H205" s="52" t="s">
        <v>556</v>
      </c>
    </row>
    <row r="206" spans="1:8">
      <c r="A206" s="12"/>
      <c r="B206" s="12"/>
      <c r="C206" s="48"/>
      <c r="D206" s="49"/>
      <c r="E206" s="50"/>
      <c r="F206" s="45"/>
      <c r="G206" s="45"/>
      <c r="H206" s="45"/>
    </row>
    <row r="207" spans="1:8">
      <c r="A207" s="12"/>
      <c r="B207" s="12"/>
      <c r="C207" s="48" t="s">
        <v>206</v>
      </c>
      <c r="D207" s="53"/>
      <c r="E207" s="54"/>
      <c r="F207" s="38"/>
      <c r="G207" s="51"/>
      <c r="H207" s="51"/>
    </row>
    <row r="208" spans="1:8">
      <c r="A208" s="12"/>
      <c r="B208" s="12"/>
      <c r="C208" s="48"/>
      <c r="D208" s="49"/>
      <c r="E208" s="50"/>
      <c r="F208" s="45"/>
      <c r="G208" s="45"/>
      <c r="H208" s="45"/>
    </row>
    <row r="209" spans="1:8">
      <c r="A209" s="16" t="s">
        <v>560</v>
      </c>
      <c r="B209" s="12" t="s">
        <v>373</v>
      </c>
      <c r="C209" s="48" t="s">
        <v>206</v>
      </c>
      <c r="D209" s="49" t="s">
        <v>6</v>
      </c>
      <c r="E209" s="50" t="s">
        <v>10</v>
      </c>
      <c r="F209" s="45">
        <v>19.95</v>
      </c>
      <c r="G209" s="51">
        <v>40268</v>
      </c>
      <c r="H209" s="52" t="s">
        <v>556</v>
      </c>
    </row>
    <row r="210" spans="1:8">
      <c r="A210" s="12"/>
      <c r="B210" s="12"/>
      <c r="C210" s="48"/>
      <c r="D210" s="49"/>
      <c r="E210" s="50"/>
      <c r="F210" s="45"/>
      <c r="G210" s="45"/>
      <c r="H210" s="45"/>
    </row>
    <row r="211" spans="1:8">
      <c r="A211" s="12"/>
      <c r="B211" s="12"/>
      <c r="C211" s="48" t="s">
        <v>206</v>
      </c>
      <c r="D211" s="49" t="s">
        <v>8</v>
      </c>
      <c r="E211" s="50"/>
      <c r="F211" s="45"/>
      <c r="G211" s="51"/>
      <c r="H211" s="51"/>
    </row>
    <row r="212" spans="1:8">
      <c r="A212" s="12"/>
      <c r="B212" s="12"/>
      <c r="C212" s="48"/>
      <c r="D212" s="49"/>
      <c r="E212" s="50"/>
      <c r="F212" s="45"/>
      <c r="G212" s="45"/>
      <c r="H212" s="45"/>
    </row>
    <row r="213" spans="1:8">
      <c r="A213" s="16" t="s">
        <v>560</v>
      </c>
      <c r="B213" s="12" t="s">
        <v>373</v>
      </c>
      <c r="C213" s="48" t="s">
        <v>206</v>
      </c>
      <c r="D213" s="49" t="s">
        <v>9</v>
      </c>
      <c r="E213" s="50" t="s">
        <v>1</v>
      </c>
      <c r="F213" s="45">
        <f>120/300*195-4.25</f>
        <v>73.75</v>
      </c>
      <c r="G213" s="51">
        <v>40268</v>
      </c>
      <c r="H213" s="52" t="s">
        <v>556</v>
      </c>
    </row>
    <row r="214" spans="1:8">
      <c r="A214" s="12"/>
      <c r="B214" s="12"/>
      <c r="C214" s="48"/>
      <c r="D214" s="49"/>
      <c r="E214" s="50"/>
      <c r="F214" s="45"/>
      <c r="G214" s="45"/>
      <c r="H214" s="45"/>
    </row>
    <row r="215" spans="1:8">
      <c r="A215" s="12"/>
      <c r="B215" s="12"/>
      <c r="C215" s="48" t="s">
        <v>205</v>
      </c>
      <c r="D215" s="55"/>
      <c r="E215" s="47"/>
      <c r="F215" s="56"/>
      <c r="G215" s="51"/>
      <c r="H215" s="51"/>
    </row>
    <row r="216" spans="1:8">
      <c r="A216" s="12"/>
      <c r="B216" s="12"/>
      <c r="C216" s="48"/>
      <c r="D216" s="49"/>
      <c r="E216" s="50"/>
      <c r="F216" s="45"/>
      <c r="G216" s="45"/>
      <c r="H216" s="45"/>
    </row>
    <row r="217" spans="1:8">
      <c r="A217" s="16" t="s">
        <v>560</v>
      </c>
      <c r="B217" s="12" t="s">
        <v>373</v>
      </c>
      <c r="C217" s="48" t="s">
        <v>205</v>
      </c>
      <c r="D217" s="49" t="s">
        <v>6</v>
      </c>
      <c r="E217" s="50" t="s">
        <v>3</v>
      </c>
      <c r="F217" s="45">
        <v>21.98</v>
      </c>
      <c r="G217" s="51">
        <v>40268</v>
      </c>
      <c r="H217" s="52" t="s">
        <v>556</v>
      </c>
    </row>
    <row r="218" spans="1:8">
      <c r="A218" s="12"/>
      <c r="B218" s="12"/>
      <c r="C218" s="48"/>
      <c r="D218" s="49"/>
      <c r="E218" s="50"/>
      <c r="F218" s="45"/>
      <c r="G218" s="45"/>
      <c r="H218" s="45"/>
    </row>
    <row r="219" spans="1:8">
      <c r="A219" s="12"/>
      <c r="B219" s="12"/>
      <c r="C219" s="48" t="s">
        <v>205</v>
      </c>
      <c r="D219" s="49" t="s">
        <v>8</v>
      </c>
      <c r="E219" s="50"/>
      <c r="F219" s="45"/>
      <c r="G219" s="51"/>
      <c r="H219" s="51"/>
    </row>
    <row r="220" spans="1:8">
      <c r="A220" s="12"/>
      <c r="B220" s="12"/>
      <c r="C220" s="48"/>
      <c r="D220" s="49"/>
      <c r="E220" s="50"/>
      <c r="F220" s="45"/>
      <c r="G220" s="45"/>
      <c r="H220" s="45"/>
    </row>
    <row r="221" spans="1:8">
      <c r="A221" s="16" t="s">
        <v>560</v>
      </c>
      <c r="B221" s="12" t="s">
        <v>373</v>
      </c>
      <c r="C221" s="48" t="s">
        <v>205</v>
      </c>
      <c r="D221" s="49" t="s">
        <v>9</v>
      </c>
      <c r="E221" s="50" t="s">
        <v>2</v>
      </c>
      <c r="F221" s="45">
        <f>206/515*215</f>
        <v>86</v>
      </c>
      <c r="G221" s="51">
        <v>40268</v>
      </c>
      <c r="H221" s="52" t="s">
        <v>556</v>
      </c>
    </row>
    <row r="222" spans="1:8">
      <c r="A222" s="12"/>
      <c r="B222" s="12"/>
      <c r="C222" s="48"/>
      <c r="D222" s="49"/>
      <c r="E222" s="50"/>
      <c r="F222" s="45"/>
      <c r="G222" s="45"/>
      <c r="H222" s="45"/>
    </row>
    <row r="223" spans="1:8">
      <c r="A223" s="16" t="s">
        <v>560</v>
      </c>
      <c r="B223" s="12" t="s">
        <v>373</v>
      </c>
      <c r="C223" s="48" t="s">
        <v>204</v>
      </c>
      <c r="D223" s="49" t="s">
        <v>6</v>
      </c>
      <c r="E223" s="50" t="s">
        <v>5</v>
      </c>
      <c r="F223" s="45">
        <v>14.98</v>
      </c>
      <c r="G223" s="51">
        <v>40268</v>
      </c>
      <c r="H223" s="52" t="s">
        <v>556</v>
      </c>
    </row>
    <row r="224" spans="1:8">
      <c r="A224" s="12"/>
      <c r="B224" s="12"/>
      <c r="C224" s="48"/>
      <c r="D224" s="49"/>
      <c r="E224" s="50"/>
      <c r="F224" s="45"/>
      <c r="G224" s="45"/>
      <c r="H224" s="45"/>
    </row>
    <row r="225" spans="1:8">
      <c r="A225" s="12"/>
      <c r="B225" s="12"/>
      <c r="C225" s="48" t="s">
        <v>204</v>
      </c>
      <c r="D225" s="49" t="s">
        <v>8</v>
      </c>
      <c r="E225" s="50"/>
      <c r="F225" s="45"/>
      <c r="G225" s="51"/>
      <c r="H225" s="51"/>
    </row>
    <row r="226" spans="1:8">
      <c r="A226" s="12"/>
      <c r="B226" s="12"/>
      <c r="C226" s="48"/>
      <c r="D226" s="49"/>
      <c r="E226" s="50"/>
      <c r="F226" s="45"/>
      <c r="G226" s="45"/>
      <c r="H226" s="45"/>
    </row>
    <row r="227" spans="1:8">
      <c r="A227" s="16" t="s">
        <v>560</v>
      </c>
      <c r="B227" s="12" t="s">
        <v>373</v>
      </c>
      <c r="C227" s="48" t="s">
        <v>204</v>
      </c>
      <c r="D227" s="49" t="s">
        <v>9</v>
      </c>
      <c r="E227" s="50" t="s">
        <v>4</v>
      </c>
      <c r="F227" s="45">
        <f>256/615*219</f>
        <v>91.160975609756093</v>
      </c>
      <c r="G227" s="51">
        <v>40268</v>
      </c>
      <c r="H227" s="52" t="s">
        <v>556</v>
      </c>
    </row>
    <row r="228" spans="1:8">
      <c r="A228" s="12"/>
      <c r="B228" s="12"/>
      <c r="C228" s="57"/>
      <c r="D228" s="13"/>
      <c r="E228" s="22"/>
      <c r="F228" s="23"/>
      <c r="G228" s="23"/>
      <c r="H228" s="23"/>
    </row>
    <row r="229" spans="1:8">
      <c r="A229" s="16" t="s">
        <v>560</v>
      </c>
      <c r="B229" s="12" t="s">
        <v>282</v>
      </c>
      <c r="C229" s="12" t="s">
        <v>290</v>
      </c>
      <c r="D229" s="21" t="s">
        <v>289</v>
      </c>
      <c r="E229" s="22" t="s">
        <v>7</v>
      </c>
      <c r="F229" s="23">
        <v>17.594432972924118</v>
      </c>
      <c r="G229" s="33">
        <v>40278</v>
      </c>
      <c r="H229" s="52" t="s">
        <v>556</v>
      </c>
    </row>
    <row r="230" spans="1:8">
      <c r="A230" s="12"/>
      <c r="B230" s="12"/>
      <c r="C230" s="12"/>
      <c r="D230" s="21"/>
      <c r="E230" s="22"/>
      <c r="F230" s="23"/>
      <c r="G230" s="23"/>
      <c r="H230" s="23"/>
    </row>
    <row r="231" spans="1:8">
      <c r="A231" s="16" t="s">
        <v>560</v>
      </c>
      <c r="B231" s="12" t="s">
        <v>282</v>
      </c>
      <c r="C231" s="12" t="s">
        <v>290</v>
      </c>
      <c r="D231" s="21" t="s">
        <v>9</v>
      </c>
      <c r="E231" s="22" t="s">
        <v>283</v>
      </c>
      <c r="F231" s="23">
        <v>106.33997950668424</v>
      </c>
      <c r="G231" s="33">
        <v>40278</v>
      </c>
      <c r="H231" s="52" t="s">
        <v>556</v>
      </c>
    </row>
    <row r="232" spans="1:8">
      <c r="A232" s="12"/>
      <c r="B232" s="12"/>
      <c r="C232" s="12"/>
      <c r="D232" s="13"/>
      <c r="E232" s="22"/>
      <c r="F232" s="23"/>
      <c r="G232" s="23"/>
      <c r="H232" s="23"/>
    </row>
    <row r="233" spans="1:8">
      <c r="A233" s="16" t="s">
        <v>560</v>
      </c>
      <c r="B233" s="12" t="s">
        <v>282</v>
      </c>
      <c r="C233" s="12" t="s">
        <v>291</v>
      </c>
      <c r="D233" s="21" t="s">
        <v>289</v>
      </c>
      <c r="E233" s="22" t="s">
        <v>10</v>
      </c>
      <c r="F233" s="23">
        <v>19.286205374166823</v>
      </c>
      <c r="G233" s="33">
        <v>40278</v>
      </c>
      <c r="H233" s="52" t="s">
        <v>556</v>
      </c>
    </row>
    <row r="234" spans="1:8">
      <c r="A234" s="12"/>
      <c r="B234" s="12"/>
      <c r="C234" s="12"/>
      <c r="D234" s="21"/>
      <c r="E234" s="22"/>
      <c r="F234" s="23"/>
      <c r="G234" s="23"/>
      <c r="H234" s="23"/>
    </row>
    <row r="235" spans="1:8">
      <c r="A235" s="16" t="s">
        <v>560</v>
      </c>
      <c r="B235" s="12" t="s">
        <v>282</v>
      </c>
      <c r="C235" s="12" t="s">
        <v>291</v>
      </c>
      <c r="D235" s="21" t="s">
        <v>9</v>
      </c>
      <c r="E235" s="22" t="s">
        <v>284</v>
      </c>
      <c r="F235" s="23">
        <v>116.00725037092825</v>
      </c>
      <c r="G235" s="33">
        <v>40278</v>
      </c>
      <c r="H235" s="52" t="s">
        <v>556</v>
      </c>
    </row>
    <row r="236" spans="1:8">
      <c r="A236" s="12"/>
      <c r="B236" s="12"/>
      <c r="C236" s="12"/>
      <c r="D236" s="13"/>
      <c r="E236" s="22"/>
      <c r="F236" s="23"/>
      <c r="G236" s="23"/>
      <c r="H236" s="23"/>
    </row>
    <row r="237" spans="1:8">
      <c r="A237" s="16" t="s">
        <v>560</v>
      </c>
      <c r="B237" s="12" t="s">
        <v>282</v>
      </c>
      <c r="C237" s="12" t="s">
        <v>292</v>
      </c>
      <c r="D237" s="21" t="s">
        <v>289</v>
      </c>
      <c r="E237" s="22" t="s">
        <v>285</v>
      </c>
      <c r="F237" s="23">
        <v>33.835448024854081</v>
      </c>
      <c r="G237" s="33">
        <v>40278</v>
      </c>
      <c r="H237" s="52" t="s">
        <v>556</v>
      </c>
    </row>
    <row r="238" spans="1:8">
      <c r="A238" s="12"/>
      <c r="B238" s="12"/>
      <c r="C238" s="12"/>
      <c r="D238" s="21"/>
      <c r="E238" s="22"/>
      <c r="F238" s="23"/>
      <c r="G238" s="23"/>
      <c r="H238" s="23"/>
    </row>
    <row r="239" spans="1:8">
      <c r="A239" s="16" t="s">
        <v>560</v>
      </c>
      <c r="B239" s="12" t="s">
        <v>282</v>
      </c>
      <c r="C239" s="12" t="s">
        <v>292</v>
      </c>
      <c r="D239" s="21" t="s">
        <v>9</v>
      </c>
      <c r="E239" s="22" t="s">
        <v>286</v>
      </c>
      <c r="F239" s="23">
        <v>199.14577980342685</v>
      </c>
      <c r="G239" s="33">
        <v>40278</v>
      </c>
      <c r="H239" s="52" t="s">
        <v>556</v>
      </c>
    </row>
    <row r="240" spans="1:8">
      <c r="A240" s="12"/>
      <c r="B240" s="12"/>
      <c r="C240" s="12"/>
      <c r="D240" s="13"/>
      <c r="E240" s="22"/>
      <c r="F240" s="23"/>
      <c r="G240" s="23"/>
      <c r="H240" s="23"/>
    </row>
    <row r="241" spans="1:8">
      <c r="A241" s="16" t="s">
        <v>560</v>
      </c>
      <c r="B241" s="12" t="s">
        <v>282</v>
      </c>
      <c r="C241" s="12" t="s">
        <v>204</v>
      </c>
      <c r="D241" s="21" t="s">
        <v>289</v>
      </c>
      <c r="E241" s="22" t="s">
        <v>287</v>
      </c>
      <c r="F241" s="23">
        <v>30.451903222368667</v>
      </c>
      <c r="G241" s="33">
        <v>40278</v>
      </c>
      <c r="H241" s="52" t="s">
        <v>556</v>
      </c>
    </row>
    <row r="242" spans="1:8">
      <c r="A242" s="12"/>
      <c r="B242" s="12"/>
      <c r="C242" s="12"/>
      <c r="D242" s="21"/>
      <c r="E242" s="22"/>
      <c r="F242" s="23"/>
      <c r="G242" s="23"/>
      <c r="H242" s="23"/>
    </row>
    <row r="243" spans="1:8">
      <c r="A243" s="16" t="s">
        <v>560</v>
      </c>
      <c r="B243" s="12" t="s">
        <v>282</v>
      </c>
      <c r="C243" s="12" t="s">
        <v>204</v>
      </c>
      <c r="D243" s="21" t="s">
        <v>9</v>
      </c>
      <c r="E243" s="22" t="s">
        <v>288</v>
      </c>
      <c r="F243" s="23">
        <v>247.48213412464696</v>
      </c>
      <c r="G243" s="33">
        <v>40278</v>
      </c>
      <c r="H243" s="52" t="s">
        <v>556</v>
      </c>
    </row>
    <row r="244" spans="1:8">
      <c r="A244" s="12"/>
      <c r="B244" s="12"/>
      <c r="C244" s="58"/>
      <c r="D244" s="58"/>
      <c r="E244" s="22"/>
      <c r="F244" s="45"/>
      <c r="G244" s="45"/>
      <c r="H244" s="45"/>
    </row>
    <row r="245" spans="1:8" ht="15.75" customHeight="1">
      <c r="A245" s="16" t="s">
        <v>560</v>
      </c>
      <c r="B245" s="12" t="s">
        <v>385</v>
      </c>
      <c r="C245" s="12" t="s">
        <v>242</v>
      </c>
      <c r="D245" s="59" t="s">
        <v>230</v>
      </c>
      <c r="E245" s="45" t="s">
        <v>374</v>
      </c>
      <c r="F245" s="45">
        <v>2.2536409768798684</v>
      </c>
      <c r="G245" s="60">
        <v>40574</v>
      </c>
      <c r="H245" s="61" t="s">
        <v>555</v>
      </c>
    </row>
    <row r="246" spans="1:8">
      <c r="A246" s="12"/>
      <c r="B246" s="12"/>
      <c r="C246" s="12"/>
      <c r="D246" s="59"/>
      <c r="E246" s="45" t="s">
        <v>47</v>
      </c>
      <c r="F246" s="45"/>
      <c r="G246" s="45"/>
      <c r="H246" s="45"/>
    </row>
    <row r="247" spans="1:8" ht="15.75" customHeight="1">
      <c r="A247" s="16" t="s">
        <v>560</v>
      </c>
      <c r="B247" s="12" t="s">
        <v>385</v>
      </c>
      <c r="C247" s="12" t="s">
        <v>242</v>
      </c>
      <c r="D247" s="59" t="s">
        <v>231</v>
      </c>
      <c r="E247" s="45" t="s">
        <v>375</v>
      </c>
      <c r="F247" s="45">
        <v>1.2863554309165273</v>
      </c>
      <c r="G247" s="60">
        <v>40574</v>
      </c>
      <c r="H247" s="61" t="s">
        <v>555</v>
      </c>
    </row>
    <row r="248" spans="1:8">
      <c r="A248" s="12"/>
      <c r="B248" s="12"/>
      <c r="C248" s="12"/>
      <c r="D248" s="59"/>
      <c r="E248" s="45" t="s">
        <v>47</v>
      </c>
      <c r="F248" s="45"/>
      <c r="G248" s="45"/>
      <c r="H248" s="45"/>
    </row>
    <row r="249" spans="1:8" ht="15.75" customHeight="1">
      <c r="A249" s="16" t="s">
        <v>560</v>
      </c>
      <c r="B249" s="12" t="s">
        <v>385</v>
      </c>
      <c r="C249" s="12" t="s">
        <v>242</v>
      </c>
      <c r="D249" s="59" t="s">
        <v>232</v>
      </c>
      <c r="E249" s="45" t="s">
        <v>376</v>
      </c>
      <c r="F249" s="45">
        <v>9.4741965037269011</v>
      </c>
      <c r="G249" s="60">
        <v>40574</v>
      </c>
      <c r="H249" s="61" t="s">
        <v>555</v>
      </c>
    </row>
    <row r="250" spans="1:8">
      <c r="A250" s="12"/>
      <c r="B250" s="12"/>
      <c r="C250" s="12"/>
      <c r="D250" s="59"/>
      <c r="E250" s="45" t="s">
        <v>47</v>
      </c>
      <c r="F250" s="45"/>
      <c r="G250" s="45"/>
      <c r="H250" s="45"/>
    </row>
    <row r="251" spans="1:8" ht="15.75" customHeight="1">
      <c r="A251" s="16" t="s">
        <v>560</v>
      </c>
      <c r="B251" s="12" t="s">
        <v>385</v>
      </c>
      <c r="C251" s="12" t="s">
        <v>242</v>
      </c>
      <c r="D251" s="59" t="s">
        <v>233</v>
      </c>
      <c r="E251" s="45" t="s">
        <v>377</v>
      </c>
      <c r="F251" s="45">
        <v>195.63259484088655</v>
      </c>
      <c r="G251" s="60">
        <v>40574</v>
      </c>
      <c r="H251" s="61" t="s">
        <v>555</v>
      </c>
    </row>
    <row r="252" spans="1:8">
      <c r="A252" s="12"/>
      <c r="B252" s="12"/>
      <c r="C252" s="12"/>
      <c r="D252" s="59"/>
      <c r="E252" s="45" t="s">
        <v>47</v>
      </c>
      <c r="F252" s="45"/>
      <c r="G252" s="45"/>
      <c r="H252" s="45"/>
    </row>
    <row r="253" spans="1:8" ht="15.75" customHeight="1">
      <c r="A253" s="16" t="s">
        <v>560</v>
      </c>
      <c r="B253" s="12" t="s">
        <v>385</v>
      </c>
      <c r="C253" s="12" t="s">
        <v>242</v>
      </c>
      <c r="D253" s="59" t="s">
        <v>234</v>
      </c>
      <c r="E253" s="45" t="s">
        <v>378</v>
      </c>
      <c r="F253" s="45">
        <v>2.8489582095951542</v>
      </c>
      <c r="G253" s="60">
        <v>40574</v>
      </c>
      <c r="H253" s="61" t="s">
        <v>555</v>
      </c>
    </row>
    <row r="254" spans="1:8">
      <c r="A254" s="12"/>
      <c r="B254" s="12"/>
      <c r="C254" s="12"/>
      <c r="D254" s="59"/>
      <c r="E254" s="45" t="s">
        <v>47</v>
      </c>
      <c r="F254" s="45"/>
      <c r="G254" s="45"/>
      <c r="H254" s="45"/>
    </row>
    <row r="255" spans="1:8" ht="15.75" customHeight="1">
      <c r="A255" s="16" t="s">
        <v>560</v>
      </c>
      <c r="B255" s="12" t="s">
        <v>385</v>
      </c>
      <c r="C255" s="12" t="s">
        <v>242</v>
      </c>
      <c r="D255" s="59" t="s">
        <v>235</v>
      </c>
      <c r="E255" s="45" t="s">
        <v>379</v>
      </c>
      <c r="F255" s="45">
        <v>2.22425799910605</v>
      </c>
      <c r="G255" s="60">
        <v>40574</v>
      </c>
      <c r="H255" s="61" t="s">
        <v>555</v>
      </c>
    </row>
    <row r="256" spans="1:8">
      <c r="A256" s="12"/>
      <c r="B256" s="12"/>
      <c r="C256" s="12"/>
      <c r="D256" s="59"/>
      <c r="E256" s="45" t="s">
        <v>47</v>
      </c>
      <c r="F256" s="45"/>
      <c r="G256" s="45"/>
      <c r="H256" s="45"/>
    </row>
    <row r="257" spans="1:8" ht="15.75" customHeight="1">
      <c r="A257" s="16" t="s">
        <v>560</v>
      </c>
      <c r="B257" s="12" t="s">
        <v>385</v>
      </c>
      <c r="C257" s="12" t="s">
        <v>242</v>
      </c>
      <c r="D257" s="59" t="s">
        <v>236</v>
      </c>
      <c r="E257" s="45" t="s">
        <v>380</v>
      </c>
      <c r="F257" s="45">
        <v>0.70330122940062134</v>
      </c>
      <c r="G257" s="60">
        <v>40574</v>
      </c>
      <c r="H257" s="61" t="s">
        <v>555</v>
      </c>
    </row>
    <row r="258" spans="1:8">
      <c r="A258" s="12"/>
      <c r="B258" s="12"/>
      <c r="C258" s="12"/>
      <c r="D258" s="59"/>
      <c r="E258" s="45" t="s">
        <v>47</v>
      </c>
      <c r="F258" s="45"/>
      <c r="G258" s="45"/>
      <c r="H258" s="45"/>
    </row>
    <row r="259" spans="1:8" ht="15.75" customHeight="1">
      <c r="A259" s="16" t="s">
        <v>560</v>
      </c>
      <c r="B259" s="12" t="s">
        <v>385</v>
      </c>
      <c r="C259" s="12" t="s">
        <v>242</v>
      </c>
      <c r="D259" s="59" t="s">
        <v>237</v>
      </c>
      <c r="E259" s="45" t="s">
        <v>381</v>
      </c>
      <c r="F259" s="45">
        <v>3.4879376370935091</v>
      </c>
      <c r="G259" s="60">
        <v>40574</v>
      </c>
      <c r="H259" s="61" t="s">
        <v>555</v>
      </c>
    </row>
    <row r="260" spans="1:8">
      <c r="A260" s="12"/>
      <c r="B260" s="12"/>
      <c r="C260" s="12"/>
      <c r="D260" s="59"/>
      <c r="E260" s="45" t="s">
        <v>47</v>
      </c>
      <c r="F260" s="45"/>
      <c r="G260" s="45"/>
      <c r="H260" s="45"/>
    </row>
    <row r="261" spans="1:8" ht="15.75" customHeight="1">
      <c r="A261" s="16" t="s">
        <v>560</v>
      </c>
      <c r="B261" s="12" t="s">
        <v>385</v>
      </c>
      <c r="C261" s="12" t="s">
        <v>242</v>
      </c>
      <c r="D261" s="59" t="s">
        <v>238</v>
      </c>
      <c r="E261" s="45" t="s">
        <v>382</v>
      </c>
      <c r="F261" s="45">
        <v>0.34983493912340857</v>
      </c>
      <c r="G261" s="60">
        <v>40574</v>
      </c>
      <c r="H261" s="61" t="s">
        <v>555</v>
      </c>
    </row>
    <row r="262" spans="1:8">
      <c r="A262" s="12"/>
      <c r="B262" s="12"/>
      <c r="C262" s="12"/>
      <c r="D262" s="59"/>
      <c r="E262" s="45" t="s">
        <v>47</v>
      </c>
      <c r="F262" s="45"/>
      <c r="G262" s="45"/>
      <c r="H262" s="45"/>
    </row>
    <row r="263" spans="1:8" ht="15.75" customHeight="1">
      <c r="A263" s="16" t="s">
        <v>560</v>
      </c>
      <c r="B263" s="12" t="s">
        <v>385</v>
      </c>
      <c r="C263" s="12" t="s">
        <v>242</v>
      </c>
      <c r="D263" s="59" t="s">
        <v>239</v>
      </c>
      <c r="E263" s="45" t="s">
        <v>383</v>
      </c>
      <c r="F263" s="45">
        <v>1.2750234120551371</v>
      </c>
      <c r="G263" s="60">
        <v>40574</v>
      </c>
      <c r="H263" s="61" t="s">
        <v>555</v>
      </c>
    </row>
    <row r="264" spans="1:8">
      <c r="A264" s="12"/>
      <c r="B264" s="12"/>
      <c r="C264" s="12"/>
      <c r="D264" s="59"/>
      <c r="E264" s="45" t="s">
        <v>47</v>
      </c>
      <c r="F264" s="45"/>
      <c r="G264" s="45"/>
      <c r="H264" s="45"/>
    </row>
    <row r="265" spans="1:8" ht="15.75" customHeight="1">
      <c r="A265" s="16" t="s">
        <v>560</v>
      </c>
      <c r="B265" s="12" t="s">
        <v>385</v>
      </c>
      <c r="C265" s="12" t="s">
        <v>242</v>
      </c>
      <c r="D265" s="59" t="s">
        <v>240</v>
      </c>
      <c r="E265" s="45" t="s">
        <v>384</v>
      </c>
      <c r="F265" s="45">
        <v>646.53634582619202</v>
      </c>
      <c r="G265" s="60">
        <v>40574</v>
      </c>
      <c r="H265" s="61" t="s">
        <v>555</v>
      </c>
    </row>
    <row r="266" spans="1:8">
      <c r="A266" s="12"/>
      <c r="B266" s="12"/>
      <c r="C266" s="12"/>
      <c r="D266" s="59"/>
      <c r="E266" s="45" t="s">
        <v>47</v>
      </c>
      <c r="F266" s="45"/>
      <c r="G266" s="45"/>
      <c r="H266" s="45"/>
    </row>
    <row r="267" spans="1:8" ht="15.75" customHeight="1">
      <c r="A267" s="16" t="s">
        <v>560</v>
      </c>
      <c r="B267" s="12" t="s">
        <v>385</v>
      </c>
      <c r="C267" s="12" t="s">
        <v>242</v>
      </c>
      <c r="D267" s="62" t="s">
        <v>241</v>
      </c>
      <c r="E267" s="45"/>
      <c r="F267" s="45">
        <v>58.776031438744752</v>
      </c>
      <c r="G267" s="60">
        <v>40574</v>
      </c>
      <c r="H267" s="61" t="s">
        <v>555</v>
      </c>
    </row>
    <row r="268" spans="1:8">
      <c r="A268" s="12"/>
      <c r="B268" s="12"/>
      <c r="C268" s="12"/>
      <c r="D268" s="13"/>
      <c r="E268" s="14"/>
      <c r="F268" s="15"/>
      <c r="G268" s="15"/>
      <c r="H268" s="15"/>
    </row>
    <row r="269" spans="1:8">
      <c r="A269" s="16" t="s">
        <v>560</v>
      </c>
      <c r="B269" s="12" t="s">
        <v>421</v>
      </c>
      <c r="C269" s="63" t="s">
        <v>147</v>
      </c>
      <c r="D269" s="64" t="s">
        <v>148</v>
      </c>
      <c r="E269" s="65" t="s">
        <v>386</v>
      </c>
      <c r="F269" s="45">
        <v>3.31243479403014</v>
      </c>
      <c r="G269" s="51">
        <v>40574</v>
      </c>
      <c r="H269" s="61" t="s">
        <v>555</v>
      </c>
    </row>
    <row r="270" spans="1:8">
      <c r="A270" s="12"/>
      <c r="B270" s="12"/>
      <c r="C270" s="63"/>
      <c r="D270" s="64"/>
      <c r="E270" s="65"/>
      <c r="F270" s="45"/>
      <c r="G270" s="45"/>
      <c r="H270" s="45"/>
    </row>
    <row r="271" spans="1:8">
      <c r="A271" s="16" t="s">
        <v>560</v>
      </c>
      <c r="B271" s="12" t="s">
        <v>421</v>
      </c>
      <c r="C271" s="63" t="s">
        <v>147</v>
      </c>
      <c r="D271" s="64" t="s">
        <v>149</v>
      </c>
      <c r="E271" s="65" t="s">
        <v>387</v>
      </c>
      <c r="F271" s="45">
        <v>1.9164801308317236</v>
      </c>
      <c r="G271" s="51">
        <v>40574</v>
      </c>
      <c r="H271" s="61" t="s">
        <v>555</v>
      </c>
    </row>
    <row r="272" spans="1:8">
      <c r="A272" s="12"/>
      <c r="B272" s="12"/>
      <c r="C272" s="63"/>
      <c r="D272" s="64"/>
      <c r="E272" s="65"/>
      <c r="F272" s="45"/>
      <c r="G272" s="45"/>
      <c r="H272" s="45"/>
    </row>
    <row r="273" spans="1:8">
      <c r="A273" s="16" t="s">
        <v>560</v>
      </c>
      <c r="B273" s="12" t="s">
        <v>421</v>
      </c>
      <c r="C273" s="63" t="s">
        <v>147</v>
      </c>
      <c r="D273" s="64" t="s">
        <v>150</v>
      </c>
      <c r="E273" s="65" t="s">
        <v>388</v>
      </c>
      <c r="F273" s="45">
        <v>1.1830124264393358</v>
      </c>
      <c r="G273" s="51">
        <v>40574</v>
      </c>
      <c r="H273" s="61" t="s">
        <v>555</v>
      </c>
    </row>
    <row r="274" spans="1:8">
      <c r="A274" s="12"/>
      <c r="B274" s="12"/>
      <c r="C274" s="63"/>
      <c r="D274" s="64"/>
      <c r="E274" s="65"/>
      <c r="F274" s="45"/>
      <c r="G274" s="45"/>
      <c r="H274" s="45"/>
    </row>
    <row r="275" spans="1:8">
      <c r="A275" s="16" t="s">
        <v>560</v>
      </c>
      <c r="B275" s="12" t="s">
        <v>421</v>
      </c>
      <c r="C275" s="63" t="s">
        <v>147</v>
      </c>
      <c r="D275" s="64" t="s">
        <v>243</v>
      </c>
      <c r="E275" s="65" t="s">
        <v>389</v>
      </c>
      <c r="F275" s="45">
        <v>34.07075788145287</v>
      </c>
      <c r="G275" s="51">
        <v>40574</v>
      </c>
      <c r="H275" s="61" t="s">
        <v>555</v>
      </c>
    </row>
    <row r="276" spans="1:8">
      <c r="A276" s="12"/>
      <c r="B276" s="12"/>
      <c r="C276" s="63"/>
      <c r="D276" s="64"/>
      <c r="E276" s="65"/>
      <c r="F276" s="45"/>
      <c r="G276" s="45"/>
      <c r="H276" s="45"/>
    </row>
    <row r="277" spans="1:8">
      <c r="A277" s="16" t="s">
        <v>560</v>
      </c>
      <c r="B277" s="12" t="s">
        <v>421</v>
      </c>
      <c r="C277" s="63" t="s">
        <v>147</v>
      </c>
      <c r="D277" s="64" t="s">
        <v>152</v>
      </c>
      <c r="E277" s="65" t="s">
        <v>390</v>
      </c>
      <c r="F277" s="45">
        <v>37.856397646058745</v>
      </c>
      <c r="G277" s="51">
        <v>40574</v>
      </c>
      <c r="H277" s="61" t="s">
        <v>555</v>
      </c>
    </row>
    <row r="278" spans="1:8">
      <c r="A278" s="12"/>
      <c r="B278" s="12"/>
      <c r="C278" s="63"/>
      <c r="D278" s="64"/>
      <c r="E278" s="65"/>
      <c r="F278" s="45"/>
      <c r="G278" s="45"/>
      <c r="H278" s="45"/>
    </row>
    <row r="279" spans="1:8">
      <c r="A279" s="16" t="s">
        <v>560</v>
      </c>
      <c r="B279" s="12" t="s">
        <v>421</v>
      </c>
      <c r="C279" s="63" t="s">
        <v>147</v>
      </c>
      <c r="D279" s="64" t="s">
        <v>244</v>
      </c>
      <c r="E279" s="65" t="s">
        <v>391</v>
      </c>
      <c r="F279" s="45">
        <v>9.4640994115146864</v>
      </c>
      <c r="G279" s="51">
        <v>40574</v>
      </c>
      <c r="H279" s="61" t="s">
        <v>555</v>
      </c>
    </row>
    <row r="280" spans="1:8">
      <c r="A280" s="12"/>
      <c r="B280" s="12"/>
      <c r="C280" s="63"/>
      <c r="D280" s="64"/>
      <c r="E280" s="65"/>
      <c r="F280" s="45"/>
      <c r="G280" s="45"/>
      <c r="H280" s="45"/>
    </row>
    <row r="281" spans="1:8">
      <c r="A281" s="16" t="s">
        <v>560</v>
      </c>
      <c r="B281" s="12" t="s">
        <v>421</v>
      </c>
      <c r="C281" s="63" t="s">
        <v>147</v>
      </c>
      <c r="D281" s="64" t="s">
        <v>245</v>
      </c>
      <c r="E281" s="65" t="s">
        <v>392</v>
      </c>
      <c r="F281" s="45">
        <v>3.9370653551901098</v>
      </c>
      <c r="G281" s="51">
        <v>40574</v>
      </c>
      <c r="H281" s="61" t="s">
        <v>555</v>
      </c>
    </row>
    <row r="282" spans="1:8">
      <c r="A282" s="12"/>
      <c r="B282" s="12"/>
      <c r="C282" s="63"/>
      <c r="D282" s="64"/>
      <c r="E282" s="65"/>
      <c r="F282" s="45"/>
      <c r="G282" s="45"/>
      <c r="H282" s="45"/>
    </row>
    <row r="283" spans="1:8">
      <c r="A283" s="16" t="s">
        <v>560</v>
      </c>
      <c r="B283" s="12" t="s">
        <v>421</v>
      </c>
      <c r="C283" s="63" t="s">
        <v>147</v>
      </c>
      <c r="D283" s="64" t="s">
        <v>156</v>
      </c>
      <c r="E283" s="65" t="s">
        <v>393</v>
      </c>
      <c r="F283" s="45">
        <v>3.5490372793180081</v>
      </c>
      <c r="G283" s="51">
        <v>40574</v>
      </c>
      <c r="H283" s="61" t="s">
        <v>555</v>
      </c>
    </row>
    <row r="284" spans="1:8">
      <c r="A284" s="12"/>
      <c r="B284" s="12"/>
      <c r="C284" s="63"/>
      <c r="D284" s="64"/>
      <c r="E284" s="65"/>
      <c r="F284" s="45"/>
      <c r="G284" s="45"/>
      <c r="H284" s="45"/>
    </row>
    <row r="285" spans="1:8">
      <c r="A285" s="16" t="s">
        <v>560</v>
      </c>
      <c r="B285" s="12" t="s">
        <v>421</v>
      </c>
      <c r="C285" s="63" t="s">
        <v>147</v>
      </c>
      <c r="D285" s="64" t="s">
        <v>246</v>
      </c>
      <c r="E285" s="65" t="s">
        <v>394</v>
      </c>
      <c r="F285" s="45">
        <v>3.9749217528361682</v>
      </c>
      <c r="G285" s="51">
        <v>40574</v>
      </c>
      <c r="H285" s="61" t="s">
        <v>555</v>
      </c>
    </row>
    <row r="286" spans="1:8">
      <c r="A286" s="12"/>
      <c r="B286" s="12"/>
      <c r="C286" s="63"/>
      <c r="D286" s="64"/>
      <c r="E286" s="65"/>
      <c r="F286" s="45"/>
      <c r="G286" s="45"/>
      <c r="H286" s="45"/>
    </row>
    <row r="287" spans="1:8">
      <c r="A287" s="16" t="s">
        <v>560</v>
      </c>
      <c r="B287" s="12" t="s">
        <v>421</v>
      </c>
      <c r="C287" s="63" t="s">
        <v>147</v>
      </c>
      <c r="D287" s="64" t="s">
        <v>159</v>
      </c>
      <c r="E287" s="65" t="s">
        <v>395</v>
      </c>
      <c r="F287" s="45">
        <v>2.384953051701701</v>
      </c>
      <c r="G287" s="51">
        <v>40574</v>
      </c>
      <c r="H287" s="61" t="s">
        <v>555</v>
      </c>
    </row>
    <row r="288" spans="1:8">
      <c r="A288" s="12"/>
      <c r="B288" s="12"/>
      <c r="C288" s="63"/>
      <c r="D288" s="64"/>
      <c r="E288" s="65"/>
      <c r="F288" s="45"/>
      <c r="G288" s="45"/>
      <c r="H288" s="45"/>
    </row>
    <row r="289" spans="1:8">
      <c r="A289" s="16" t="s">
        <v>560</v>
      </c>
      <c r="B289" s="12" t="s">
        <v>421</v>
      </c>
      <c r="C289" s="63" t="s">
        <v>147</v>
      </c>
      <c r="D289" s="64" t="s">
        <v>160</v>
      </c>
      <c r="E289" s="65" t="s">
        <v>396</v>
      </c>
      <c r="F289" s="45">
        <v>28.392298234544064</v>
      </c>
      <c r="G289" s="51">
        <v>40574</v>
      </c>
      <c r="H289" s="61" t="s">
        <v>555</v>
      </c>
    </row>
    <row r="290" spans="1:8">
      <c r="A290" s="12"/>
      <c r="B290" s="12"/>
      <c r="C290" s="63"/>
      <c r="D290" s="64"/>
      <c r="E290" s="65"/>
      <c r="F290" s="45"/>
      <c r="G290" s="45"/>
      <c r="H290" s="45"/>
    </row>
    <row r="291" spans="1:8">
      <c r="A291" s="16" t="s">
        <v>560</v>
      </c>
      <c r="B291" s="12" t="s">
        <v>421</v>
      </c>
      <c r="C291" s="63" t="s">
        <v>147</v>
      </c>
      <c r="D291" s="64" t="s">
        <v>161</v>
      </c>
      <c r="E291" s="65" t="s">
        <v>397</v>
      </c>
      <c r="F291" s="45">
        <v>0.66248695880602804</v>
      </c>
      <c r="G291" s="51">
        <v>40574</v>
      </c>
      <c r="H291" s="61" t="s">
        <v>555</v>
      </c>
    </row>
    <row r="292" spans="1:8">
      <c r="A292" s="12"/>
      <c r="B292" s="12"/>
      <c r="C292" s="63"/>
      <c r="D292" s="64"/>
      <c r="E292" s="65"/>
      <c r="F292" s="45"/>
      <c r="G292" s="45"/>
      <c r="H292" s="45"/>
    </row>
    <row r="293" spans="1:8">
      <c r="A293" s="16" t="s">
        <v>560</v>
      </c>
      <c r="B293" s="12" t="s">
        <v>421</v>
      </c>
      <c r="C293" s="63" t="s">
        <v>147</v>
      </c>
      <c r="D293" s="64" t="s">
        <v>162</v>
      </c>
      <c r="E293" s="65" t="s">
        <v>398</v>
      </c>
      <c r="F293" s="45">
        <v>1.8928198823029374</v>
      </c>
      <c r="G293" s="51">
        <v>40574</v>
      </c>
      <c r="H293" s="61" t="s">
        <v>555</v>
      </c>
    </row>
    <row r="294" spans="1:8">
      <c r="A294" s="12"/>
      <c r="B294" s="12"/>
      <c r="C294" s="63"/>
      <c r="D294" s="64"/>
      <c r="E294" s="65"/>
      <c r="F294" s="45"/>
      <c r="G294" s="45"/>
      <c r="H294" s="45"/>
    </row>
    <row r="295" spans="1:8">
      <c r="A295" s="16" t="s">
        <v>560</v>
      </c>
      <c r="B295" s="12" t="s">
        <v>421</v>
      </c>
      <c r="C295" s="63" t="s">
        <v>147</v>
      </c>
      <c r="D295" s="64" t="s">
        <v>163</v>
      </c>
      <c r="E295" s="65" t="s">
        <v>399</v>
      </c>
      <c r="F295" s="45">
        <v>9.4640994115146864</v>
      </c>
      <c r="G295" s="51">
        <v>40574</v>
      </c>
      <c r="H295" s="61" t="s">
        <v>555</v>
      </c>
    </row>
    <row r="296" spans="1:8">
      <c r="A296" s="12"/>
      <c r="B296" s="12"/>
      <c r="C296" s="63"/>
      <c r="D296" s="64"/>
      <c r="E296" s="65"/>
      <c r="F296" s="45"/>
      <c r="G296" s="45"/>
      <c r="H296" s="45"/>
    </row>
    <row r="297" spans="1:8">
      <c r="A297" s="16" t="s">
        <v>560</v>
      </c>
      <c r="B297" s="12" t="s">
        <v>421</v>
      </c>
      <c r="C297" s="63" t="s">
        <v>147</v>
      </c>
      <c r="D297" s="64" t="s">
        <v>164</v>
      </c>
      <c r="E297" s="65" t="s">
        <v>397</v>
      </c>
      <c r="F297" s="45">
        <v>1.4196149117272028</v>
      </c>
      <c r="G297" s="51">
        <v>40574</v>
      </c>
      <c r="H297" s="61" t="s">
        <v>555</v>
      </c>
    </row>
    <row r="298" spans="1:8">
      <c r="A298" s="12"/>
      <c r="B298" s="12"/>
      <c r="C298" s="63"/>
      <c r="D298" s="64"/>
      <c r="E298" s="65"/>
      <c r="F298" s="45"/>
      <c r="G298" s="45"/>
      <c r="H298" s="45"/>
    </row>
    <row r="299" spans="1:8">
      <c r="A299" s="16" t="s">
        <v>560</v>
      </c>
      <c r="B299" s="12" t="s">
        <v>421</v>
      </c>
      <c r="C299" s="63" t="s">
        <v>147</v>
      </c>
      <c r="D299" s="64" t="s">
        <v>165</v>
      </c>
      <c r="E299" s="65" t="s">
        <v>397</v>
      </c>
      <c r="F299" s="45">
        <v>0.9464099411514687</v>
      </c>
      <c r="G299" s="51">
        <v>40574</v>
      </c>
      <c r="H299" s="61" t="s">
        <v>555</v>
      </c>
    </row>
    <row r="300" spans="1:8">
      <c r="A300" s="12"/>
      <c r="B300" s="12"/>
      <c r="C300" s="63"/>
      <c r="D300" s="64"/>
      <c r="E300" s="65"/>
      <c r="F300" s="45"/>
      <c r="G300" s="45"/>
      <c r="H300" s="45"/>
    </row>
    <row r="301" spans="1:8">
      <c r="A301" s="16" t="s">
        <v>560</v>
      </c>
      <c r="B301" s="12" t="s">
        <v>421</v>
      </c>
      <c r="C301" s="63" t="s">
        <v>147</v>
      </c>
      <c r="D301" s="64" t="s">
        <v>247</v>
      </c>
      <c r="E301" s="65" t="s">
        <v>400</v>
      </c>
      <c r="F301" s="45">
        <v>9.842663387975275</v>
      </c>
      <c r="G301" s="51">
        <v>40574</v>
      </c>
      <c r="H301" s="61" t="s">
        <v>555</v>
      </c>
    </row>
    <row r="302" spans="1:8">
      <c r="A302" s="12"/>
      <c r="B302" s="12"/>
      <c r="C302" s="63"/>
      <c r="D302" s="64"/>
      <c r="E302" s="65"/>
      <c r="F302" s="45"/>
      <c r="G302" s="45"/>
      <c r="H302" s="45"/>
    </row>
    <row r="303" spans="1:8">
      <c r="A303" s="16" t="s">
        <v>560</v>
      </c>
      <c r="B303" s="12" t="s">
        <v>421</v>
      </c>
      <c r="C303" s="63" t="s">
        <v>147</v>
      </c>
      <c r="D303" s="64" t="s">
        <v>168</v>
      </c>
      <c r="E303" s="65" t="s">
        <v>398</v>
      </c>
      <c r="F303" s="45">
        <v>0.9464099411514687</v>
      </c>
      <c r="G303" s="51">
        <v>40574</v>
      </c>
      <c r="H303" s="61" t="s">
        <v>555</v>
      </c>
    </row>
    <row r="304" spans="1:8">
      <c r="A304" s="12"/>
      <c r="B304" s="12"/>
      <c r="C304" s="66"/>
      <c r="D304" s="67"/>
      <c r="E304" s="65"/>
      <c r="F304" s="45"/>
      <c r="G304" s="45"/>
      <c r="H304" s="45"/>
    </row>
    <row r="305" spans="1:8">
      <c r="A305" s="16" t="s">
        <v>560</v>
      </c>
      <c r="B305" s="12" t="s">
        <v>421</v>
      </c>
      <c r="C305" s="68" t="s">
        <v>248</v>
      </c>
      <c r="D305" s="64" t="s">
        <v>148</v>
      </c>
      <c r="E305" s="65" t="s">
        <v>401</v>
      </c>
      <c r="F305" s="45">
        <v>5.6784596469088111</v>
      </c>
      <c r="G305" s="51">
        <v>40574</v>
      </c>
      <c r="H305" s="61" t="s">
        <v>555</v>
      </c>
    </row>
    <row r="306" spans="1:8">
      <c r="A306" s="12"/>
      <c r="B306" s="12"/>
      <c r="C306" s="68"/>
      <c r="D306" s="64"/>
      <c r="E306" s="65"/>
      <c r="F306" s="45"/>
      <c r="G306" s="45"/>
      <c r="H306" s="45"/>
    </row>
    <row r="307" spans="1:8">
      <c r="A307" s="16" t="s">
        <v>560</v>
      </c>
      <c r="B307" s="12" t="s">
        <v>421</v>
      </c>
      <c r="C307" s="68" t="s">
        <v>248</v>
      </c>
      <c r="D307" s="64" t="s">
        <v>149</v>
      </c>
      <c r="E307" s="65" t="s">
        <v>402</v>
      </c>
      <c r="F307" s="45">
        <v>1.4196149117272028</v>
      </c>
      <c r="G307" s="51">
        <v>40574</v>
      </c>
      <c r="H307" s="61" t="s">
        <v>555</v>
      </c>
    </row>
    <row r="308" spans="1:8">
      <c r="A308" s="12"/>
      <c r="B308" s="12"/>
      <c r="C308" s="68"/>
      <c r="D308" s="64"/>
      <c r="E308" s="65"/>
      <c r="F308" s="45"/>
      <c r="G308" s="45"/>
      <c r="H308" s="45"/>
    </row>
    <row r="309" spans="1:8">
      <c r="A309" s="16" t="s">
        <v>560</v>
      </c>
      <c r="B309" s="12" t="s">
        <v>421</v>
      </c>
      <c r="C309" s="68" t="s">
        <v>248</v>
      </c>
      <c r="D309" s="64" t="s">
        <v>150</v>
      </c>
      <c r="E309" s="65" t="s">
        <v>403</v>
      </c>
      <c r="F309" s="45">
        <v>4.7320497057573432</v>
      </c>
      <c r="G309" s="51">
        <v>40574</v>
      </c>
      <c r="H309" s="61" t="s">
        <v>555</v>
      </c>
    </row>
    <row r="310" spans="1:8">
      <c r="A310" s="12"/>
      <c r="B310" s="12"/>
      <c r="C310" s="68"/>
      <c r="D310" s="64"/>
      <c r="E310" s="65"/>
      <c r="F310" s="45"/>
      <c r="G310" s="45"/>
      <c r="H310" s="45"/>
    </row>
    <row r="311" spans="1:8">
      <c r="A311" s="16" t="s">
        <v>560</v>
      </c>
      <c r="B311" s="12" t="s">
        <v>421</v>
      </c>
      <c r="C311" s="68" t="s">
        <v>248</v>
      </c>
      <c r="D311" s="64" t="s">
        <v>170</v>
      </c>
      <c r="E311" s="65" t="s">
        <v>404</v>
      </c>
      <c r="F311" s="45">
        <v>63.882671027724129</v>
      </c>
      <c r="G311" s="51">
        <v>40574</v>
      </c>
      <c r="H311" s="61" t="s">
        <v>555</v>
      </c>
    </row>
    <row r="312" spans="1:8">
      <c r="A312" s="12"/>
      <c r="B312" s="12"/>
      <c r="C312" s="68"/>
      <c r="D312" s="64"/>
      <c r="E312" s="65"/>
      <c r="F312" s="45"/>
      <c r="G312" s="45"/>
      <c r="H312" s="45"/>
    </row>
    <row r="313" spans="1:8">
      <c r="A313" s="16" t="s">
        <v>560</v>
      </c>
      <c r="B313" s="12" t="s">
        <v>421</v>
      </c>
      <c r="C313" s="68" t="s">
        <v>248</v>
      </c>
      <c r="D313" s="64" t="s">
        <v>171</v>
      </c>
      <c r="E313" s="65" t="s">
        <v>405</v>
      </c>
      <c r="F313" s="45">
        <v>70.980745586360143</v>
      </c>
      <c r="G313" s="51">
        <v>40574</v>
      </c>
      <c r="H313" s="61" t="s">
        <v>555</v>
      </c>
    </row>
    <row r="314" spans="1:8">
      <c r="A314" s="12"/>
      <c r="B314" s="12"/>
      <c r="C314" s="68"/>
      <c r="D314" s="64"/>
      <c r="E314" s="65"/>
      <c r="F314" s="45"/>
      <c r="G314" s="45"/>
      <c r="H314" s="45"/>
    </row>
    <row r="315" spans="1:8">
      <c r="A315" s="16" t="s">
        <v>560</v>
      </c>
      <c r="B315" s="12" t="s">
        <v>421</v>
      </c>
      <c r="C315" s="68" t="s">
        <v>248</v>
      </c>
      <c r="D315" s="64" t="s">
        <v>172</v>
      </c>
      <c r="E315" s="65" t="s">
        <v>398</v>
      </c>
      <c r="F315" s="45">
        <v>4.7320497057573432</v>
      </c>
      <c r="G315" s="51">
        <v>40574</v>
      </c>
      <c r="H315" s="61" t="s">
        <v>555</v>
      </c>
    </row>
    <row r="316" spans="1:8">
      <c r="A316" s="12"/>
      <c r="B316" s="12"/>
      <c r="C316" s="63"/>
      <c r="D316" s="67"/>
      <c r="E316" s="65" t="s">
        <v>47</v>
      </c>
      <c r="F316" s="45"/>
      <c r="G316" s="45"/>
      <c r="H316" s="45"/>
    </row>
    <row r="317" spans="1:8">
      <c r="A317" s="16" t="s">
        <v>560</v>
      </c>
      <c r="B317" s="12" t="s">
        <v>421</v>
      </c>
      <c r="C317" s="63" t="s">
        <v>249</v>
      </c>
      <c r="D317" s="64" t="s">
        <v>148</v>
      </c>
      <c r="E317" s="65" t="s">
        <v>391</v>
      </c>
      <c r="F317" s="45">
        <v>0.47320497057573435</v>
      </c>
      <c r="G317" s="51">
        <v>40574</v>
      </c>
      <c r="H317" s="61" t="s">
        <v>555</v>
      </c>
    </row>
    <row r="318" spans="1:8">
      <c r="A318" s="12"/>
      <c r="B318" s="12"/>
      <c r="C318" s="63"/>
      <c r="D318" s="64"/>
      <c r="E318" s="65"/>
      <c r="F318" s="45"/>
      <c r="G318" s="45"/>
      <c r="H318" s="45"/>
    </row>
    <row r="319" spans="1:8">
      <c r="A319" s="16" t="s">
        <v>560</v>
      </c>
      <c r="B319" s="12" t="s">
        <v>421</v>
      </c>
      <c r="C319" s="63" t="s">
        <v>249</v>
      </c>
      <c r="D319" s="64" t="s">
        <v>149</v>
      </c>
      <c r="E319" s="65" t="s">
        <v>406</v>
      </c>
      <c r="F319" s="45">
        <v>0.17745186396590035</v>
      </c>
      <c r="G319" s="51">
        <v>40574</v>
      </c>
      <c r="H319" s="61" t="s">
        <v>555</v>
      </c>
    </row>
    <row r="320" spans="1:8">
      <c r="A320" s="12"/>
      <c r="B320" s="12"/>
      <c r="C320" s="63"/>
      <c r="D320" s="64"/>
      <c r="E320" s="65"/>
      <c r="F320" s="45"/>
      <c r="G320" s="45"/>
      <c r="H320" s="45"/>
    </row>
    <row r="321" spans="1:8">
      <c r="A321" s="16" t="s">
        <v>560</v>
      </c>
      <c r="B321" s="12" t="s">
        <v>421</v>
      </c>
      <c r="C321" s="63" t="s">
        <v>249</v>
      </c>
      <c r="D321" s="64" t="s">
        <v>150</v>
      </c>
      <c r="E321" s="65" t="s">
        <v>407</v>
      </c>
      <c r="F321" s="45">
        <v>1.65621739701507</v>
      </c>
      <c r="G321" s="51">
        <v>40574</v>
      </c>
      <c r="H321" s="61" t="s">
        <v>555</v>
      </c>
    </row>
    <row r="322" spans="1:8">
      <c r="A322" s="12"/>
      <c r="B322" s="12"/>
      <c r="C322" s="63"/>
      <c r="D322" s="64"/>
      <c r="E322" s="65"/>
      <c r="F322" s="45"/>
      <c r="G322" s="45"/>
      <c r="H322" s="45"/>
    </row>
    <row r="323" spans="1:8">
      <c r="A323" s="16" t="s">
        <v>560</v>
      </c>
      <c r="B323" s="12" t="s">
        <v>421</v>
      </c>
      <c r="C323" s="63" t="s">
        <v>249</v>
      </c>
      <c r="D323" s="64" t="s">
        <v>250</v>
      </c>
      <c r="E323" s="65" t="s">
        <v>408</v>
      </c>
      <c r="F323" s="45">
        <v>14.905956573135633</v>
      </c>
      <c r="G323" s="51">
        <v>40574</v>
      </c>
      <c r="H323" s="61" t="s">
        <v>555</v>
      </c>
    </row>
    <row r="324" spans="1:8">
      <c r="A324" s="12"/>
      <c r="B324" s="12"/>
      <c r="C324" s="63"/>
      <c r="D324" s="64"/>
      <c r="E324" s="65"/>
      <c r="F324" s="45"/>
      <c r="G324" s="45"/>
      <c r="H324" s="45"/>
    </row>
    <row r="325" spans="1:8">
      <c r="A325" s="16" t="s">
        <v>560</v>
      </c>
      <c r="B325" s="12" t="s">
        <v>421</v>
      </c>
      <c r="C325" s="63" t="s">
        <v>249</v>
      </c>
      <c r="D325" s="64" t="s">
        <v>152</v>
      </c>
      <c r="E325" s="65" t="s">
        <v>409</v>
      </c>
      <c r="F325" s="45">
        <v>16.562173970150702</v>
      </c>
      <c r="G325" s="51">
        <v>40574</v>
      </c>
      <c r="H325" s="61" t="s">
        <v>555</v>
      </c>
    </row>
    <row r="326" spans="1:8">
      <c r="A326" s="12"/>
      <c r="B326" s="12"/>
      <c r="C326" s="63"/>
      <c r="D326" s="67"/>
      <c r="E326" s="65" t="s">
        <v>47</v>
      </c>
      <c r="F326" s="45"/>
      <c r="G326" s="45"/>
      <c r="H326" s="45"/>
    </row>
    <row r="327" spans="1:8">
      <c r="A327" s="16" t="s">
        <v>560</v>
      </c>
      <c r="B327" s="12" t="s">
        <v>421</v>
      </c>
      <c r="C327" s="63" t="s">
        <v>251</v>
      </c>
      <c r="D327" s="64" t="s">
        <v>148</v>
      </c>
      <c r="E327" s="65" t="s">
        <v>410</v>
      </c>
      <c r="F327" s="45">
        <v>0.15142559058423499</v>
      </c>
      <c r="G327" s="51">
        <v>40574</v>
      </c>
      <c r="H327" s="61" t="s">
        <v>555</v>
      </c>
    </row>
    <row r="328" spans="1:8">
      <c r="A328" s="12"/>
      <c r="B328" s="12"/>
      <c r="C328" s="63"/>
      <c r="D328" s="64"/>
      <c r="E328" s="65"/>
      <c r="F328" s="45"/>
      <c r="G328" s="45"/>
      <c r="H328" s="45"/>
    </row>
    <row r="329" spans="1:8">
      <c r="A329" s="16" t="s">
        <v>560</v>
      </c>
      <c r="B329" s="12" t="s">
        <v>421</v>
      </c>
      <c r="C329" s="63" t="s">
        <v>251</v>
      </c>
      <c r="D329" s="64" t="s">
        <v>149</v>
      </c>
      <c r="E329" s="65" t="s">
        <v>411</v>
      </c>
      <c r="F329" s="45">
        <v>7.0980745586360153E-2</v>
      </c>
      <c r="G329" s="51">
        <v>40574</v>
      </c>
      <c r="H329" s="61" t="s">
        <v>555</v>
      </c>
    </row>
    <row r="330" spans="1:8">
      <c r="A330" s="12"/>
      <c r="B330" s="12"/>
      <c r="C330" s="63"/>
      <c r="D330" s="64"/>
      <c r="E330" s="65"/>
      <c r="F330" s="45"/>
      <c r="G330" s="45"/>
      <c r="H330" s="45"/>
    </row>
    <row r="331" spans="1:8">
      <c r="A331" s="16" t="s">
        <v>560</v>
      </c>
      <c r="B331" s="12" t="s">
        <v>421</v>
      </c>
      <c r="C331" s="63" t="s">
        <v>251</v>
      </c>
      <c r="D331" s="64" t="s">
        <v>150</v>
      </c>
      <c r="E331" s="65" t="s">
        <v>388</v>
      </c>
      <c r="F331" s="45">
        <v>1.1830124264393358</v>
      </c>
      <c r="G331" s="51">
        <v>40574</v>
      </c>
      <c r="H331" s="61" t="s">
        <v>555</v>
      </c>
    </row>
    <row r="332" spans="1:8">
      <c r="A332" s="12"/>
      <c r="B332" s="12"/>
      <c r="C332" s="63"/>
      <c r="D332" s="64"/>
      <c r="E332" s="65"/>
      <c r="F332" s="45"/>
      <c r="G332" s="45"/>
      <c r="H332" s="45"/>
    </row>
    <row r="333" spans="1:8">
      <c r="A333" s="16" t="s">
        <v>560</v>
      </c>
      <c r="B333" s="12" t="s">
        <v>421</v>
      </c>
      <c r="C333" s="63" t="s">
        <v>251</v>
      </c>
      <c r="D333" s="64" t="s">
        <v>174</v>
      </c>
      <c r="E333" s="65" t="s">
        <v>412</v>
      </c>
      <c r="F333" s="45">
        <v>12.776534205544827</v>
      </c>
      <c r="G333" s="51">
        <v>40574</v>
      </c>
      <c r="H333" s="61" t="s">
        <v>555</v>
      </c>
    </row>
    <row r="334" spans="1:8">
      <c r="A334" s="12"/>
      <c r="B334" s="12"/>
      <c r="C334" s="63"/>
      <c r="D334" s="64"/>
      <c r="E334" s="65"/>
      <c r="F334" s="45"/>
      <c r="G334" s="45"/>
      <c r="H334" s="45"/>
    </row>
    <row r="335" spans="1:8">
      <c r="A335" s="16" t="s">
        <v>560</v>
      </c>
      <c r="B335" s="12" t="s">
        <v>421</v>
      </c>
      <c r="C335" s="63" t="s">
        <v>251</v>
      </c>
      <c r="D335" s="64" t="s">
        <v>152</v>
      </c>
      <c r="E335" s="65" t="s">
        <v>413</v>
      </c>
      <c r="F335" s="45">
        <v>4.7320497057573432</v>
      </c>
      <c r="G335" s="51">
        <v>40574</v>
      </c>
      <c r="H335" s="61" t="s">
        <v>555</v>
      </c>
    </row>
    <row r="336" spans="1:8">
      <c r="A336" s="12"/>
      <c r="B336" s="12"/>
      <c r="C336" s="69"/>
      <c r="D336" s="67"/>
      <c r="E336" s="65" t="s">
        <v>47</v>
      </c>
      <c r="F336" s="45"/>
      <c r="G336" s="45"/>
      <c r="H336" s="45"/>
    </row>
    <row r="337" spans="1:8" ht="31.5">
      <c r="A337" s="16" t="s">
        <v>560</v>
      </c>
      <c r="B337" s="12" t="s">
        <v>421</v>
      </c>
      <c r="C337" s="69" t="s">
        <v>258</v>
      </c>
      <c r="D337" s="64" t="s">
        <v>132</v>
      </c>
      <c r="E337" s="65" t="s">
        <v>388</v>
      </c>
      <c r="F337" s="45">
        <v>4.495447220469476</v>
      </c>
      <c r="G337" s="51">
        <v>40574</v>
      </c>
      <c r="H337" s="61" t="s">
        <v>555</v>
      </c>
    </row>
    <row r="338" spans="1:8">
      <c r="A338" s="12"/>
      <c r="B338" s="12"/>
      <c r="C338" s="69"/>
      <c r="D338" s="64"/>
      <c r="E338" s="65"/>
      <c r="F338" s="45"/>
      <c r="G338" s="45"/>
      <c r="H338" s="45"/>
    </row>
    <row r="339" spans="1:8" ht="31.5">
      <c r="A339" s="16" t="s">
        <v>560</v>
      </c>
      <c r="B339" s="12" t="s">
        <v>421</v>
      </c>
      <c r="C339" s="69" t="s">
        <v>258</v>
      </c>
      <c r="D339" s="64" t="s">
        <v>179</v>
      </c>
      <c r="E339" s="65" t="s">
        <v>388</v>
      </c>
      <c r="F339" s="45">
        <v>4.495447220469476</v>
      </c>
      <c r="G339" s="51">
        <v>40574</v>
      </c>
      <c r="H339" s="61" t="s">
        <v>555</v>
      </c>
    </row>
    <row r="340" spans="1:8">
      <c r="A340" s="12"/>
      <c r="B340" s="12"/>
      <c r="C340" s="69"/>
      <c r="D340" s="64"/>
      <c r="E340" s="65"/>
      <c r="F340" s="45"/>
      <c r="G340" s="45"/>
      <c r="H340" s="45"/>
    </row>
    <row r="341" spans="1:8" ht="31.5">
      <c r="A341" s="16" t="s">
        <v>560</v>
      </c>
      <c r="B341" s="12" t="s">
        <v>421</v>
      </c>
      <c r="C341" s="69" t="s">
        <v>258</v>
      </c>
      <c r="D341" s="64" t="s">
        <v>180</v>
      </c>
      <c r="E341" s="65" t="s">
        <v>414</v>
      </c>
      <c r="F341" s="45">
        <v>3.1468130543286335</v>
      </c>
      <c r="G341" s="51">
        <v>40574</v>
      </c>
      <c r="H341" s="61" t="s">
        <v>555</v>
      </c>
    </row>
    <row r="342" spans="1:8">
      <c r="A342" s="12"/>
      <c r="B342" s="12"/>
      <c r="C342" s="69"/>
      <c r="D342" s="64"/>
      <c r="E342" s="65"/>
      <c r="F342" s="45"/>
      <c r="G342" s="45"/>
      <c r="H342" s="45"/>
    </row>
    <row r="343" spans="1:8" ht="31.5">
      <c r="A343" s="16" t="s">
        <v>560</v>
      </c>
      <c r="B343" s="12" t="s">
        <v>421</v>
      </c>
      <c r="C343" s="69" t="s">
        <v>258</v>
      </c>
      <c r="D343" s="64" t="s">
        <v>181</v>
      </c>
      <c r="E343" s="65" t="s">
        <v>415</v>
      </c>
      <c r="F343" s="45">
        <v>89.908944409389534</v>
      </c>
      <c r="G343" s="51">
        <v>40574</v>
      </c>
      <c r="H343" s="61" t="s">
        <v>555</v>
      </c>
    </row>
    <row r="344" spans="1:8">
      <c r="A344" s="12"/>
      <c r="B344" s="12"/>
      <c r="C344" s="69"/>
      <c r="D344" s="64"/>
      <c r="E344" s="65"/>
      <c r="F344" s="45"/>
      <c r="G344" s="45"/>
      <c r="H344" s="45"/>
    </row>
    <row r="345" spans="1:8" ht="31.5">
      <c r="A345" s="16" t="s">
        <v>560</v>
      </c>
      <c r="B345" s="12" t="s">
        <v>421</v>
      </c>
      <c r="C345" s="69" t="s">
        <v>258</v>
      </c>
      <c r="D345" s="64" t="s">
        <v>252</v>
      </c>
      <c r="E345" s="65" t="s">
        <v>416</v>
      </c>
      <c r="F345" s="45">
        <v>35.693850930527645</v>
      </c>
      <c r="G345" s="51">
        <v>40574</v>
      </c>
      <c r="H345" s="61" t="s">
        <v>555</v>
      </c>
    </row>
    <row r="346" spans="1:8">
      <c r="A346" s="12"/>
      <c r="B346" s="12"/>
      <c r="C346" s="68"/>
      <c r="D346" s="64"/>
      <c r="E346" s="65"/>
      <c r="F346" s="45"/>
      <c r="G346" s="45"/>
      <c r="H346" s="45"/>
    </row>
    <row r="347" spans="1:8">
      <c r="A347" s="16" t="s">
        <v>560</v>
      </c>
      <c r="B347" s="12" t="s">
        <v>421</v>
      </c>
      <c r="C347" s="63" t="s">
        <v>253</v>
      </c>
      <c r="D347" s="67"/>
      <c r="E347" s="65" t="s">
        <v>417</v>
      </c>
      <c r="F347" s="45">
        <v>13.486341661408428</v>
      </c>
      <c r="G347" s="51">
        <v>40574</v>
      </c>
      <c r="H347" s="61" t="s">
        <v>555</v>
      </c>
    </row>
    <row r="348" spans="1:8">
      <c r="A348" s="12"/>
      <c r="B348" s="12"/>
      <c r="C348" s="63"/>
      <c r="D348" s="67"/>
      <c r="E348" s="65"/>
      <c r="F348" s="45"/>
      <c r="G348" s="45"/>
      <c r="H348" s="45"/>
    </row>
    <row r="349" spans="1:8">
      <c r="A349" s="16" t="s">
        <v>560</v>
      </c>
      <c r="B349" s="12" t="s">
        <v>421</v>
      </c>
      <c r="C349" s="63" t="s">
        <v>184</v>
      </c>
      <c r="D349" s="64" t="s">
        <v>185</v>
      </c>
      <c r="E349" s="65" t="s">
        <v>396</v>
      </c>
      <c r="F349" s="45">
        <v>28.392298234544064</v>
      </c>
      <c r="G349" s="51">
        <v>40574</v>
      </c>
      <c r="H349" s="61" t="s">
        <v>555</v>
      </c>
    </row>
    <row r="350" spans="1:8">
      <c r="A350" s="12"/>
      <c r="B350" s="12"/>
      <c r="C350" s="63"/>
      <c r="D350" s="64"/>
      <c r="E350" s="65"/>
      <c r="F350" s="45"/>
      <c r="G350" s="45"/>
      <c r="H350" s="45"/>
    </row>
    <row r="351" spans="1:8">
      <c r="A351" s="16" t="s">
        <v>560</v>
      </c>
      <c r="B351" s="12" t="s">
        <v>421</v>
      </c>
      <c r="C351" s="63" t="s">
        <v>184</v>
      </c>
      <c r="D351" s="64" t="s">
        <v>186</v>
      </c>
      <c r="E351" s="65" t="s">
        <v>418</v>
      </c>
      <c r="F351" s="45">
        <v>17.035378940726435</v>
      </c>
      <c r="G351" s="51">
        <v>40574</v>
      </c>
      <c r="H351" s="61" t="s">
        <v>555</v>
      </c>
    </row>
    <row r="352" spans="1:8">
      <c r="A352" s="12"/>
      <c r="B352" s="12"/>
      <c r="C352" s="63"/>
      <c r="D352" s="64"/>
      <c r="E352" s="65"/>
      <c r="F352" s="45"/>
      <c r="G352" s="45"/>
      <c r="H352" s="45"/>
    </row>
    <row r="353" spans="1:8">
      <c r="A353" s="16" t="s">
        <v>560</v>
      </c>
      <c r="B353" s="12" t="s">
        <v>421</v>
      </c>
      <c r="C353" s="63" t="s">
        <v>184</v>
      </c>
      <c r="D353" s="64" t="s">
        <v>187</v>
      </c>
      <c r="E353" s="65" t="s">
        <v>419</v>
      </c>
      <c r="F353" s="45">
        <v>11.356919293817622</v>
      </c>
      <c r="G353" s="51">
        <v>40574</v>
      </c>
      <c r="H353" s="61" t="s">
        <v>555</v>
      </c>
    </row>
    <row r="354" spans="1:8">
      <c r="A354" s="12"/>
      <c r="B354" s="12"/>
      <c r="C354" s="63"/>
      <c r="D354" s="64"/>
      <c r="E354" s="65" t="s">
        <v>47</v>
      </c>
      <c r="F354" s="45"/>
      <c r="G354" s="45"/>
      <c r="H354" s="45"/>
    </row>
    <row r="355" spans="1:8">
      <c r="A355" s="16" t="s">
        <v>560</v>
      </c>
      <c r="B355" s="12" t="s">
        <v>421</v>
      </c>
      <c r="C355" s="68" t="s">
        <v>254</v>
      </c>
      <c r="D355" s="67"/>
      <c r="E355" s="65" t="s">
        <v>398</v>
      </c>
      <c r="F355" s="45">
        <v>0.9464099411514687</v>
      </c>
      <c r="G355" s="51">
        <v>40574</v>
      </c>
      <c r="H355" s="61" t="s">
        <v>555</v>
      </c>
    </row>
    <row r="356" spans="1:8">
      <c r="A356" s="12"/>
      <c r="B356" s="12"/>
      <c r="C356" s="63"/>
      <c r="D356" s="64"/>
      <c r="E356" s="65" t="s">
        <v>47</v>
      </c>
      <c r="F356" s="45"/>
      <c r="G356" s="45"/>
      <c r="H356" s="45"/>
    </row>
    <row r="357" spans="1:8" ht="31.5">
      <c r="A357" s="16" t="s">
        <v>560</v>
      </c>
      <c r="B357" s="12" t="s">
        <v>421</v>
      </c>
      <c r="C357" s="68" t="s">
        <v>259</v>
      </c>
      <c r="D357" s="64" t="s">
        <v>422</v>
      </c>
      <c r="E357" s="65" t="s">
        <v>398</v>
      </c>
      <c r="F357" s="45">
        <v>23.660248528786717</v>
      </c>
      <c r="G357" s="51">
        <v>40574</v>
      </c>
      <c r="H357" s="61" t="s">
        <v>555</v>
      </c>
    </row>
    <row r="358" spans="1:8">
      <c r="A358" s="12"/>
      <c r="B358" s="12"/>
      <c r="C358" s="68"/>
      <c r="D358" s="67"/>
      <c r="E358" s="65"/>
      <c r="F358" s="45"/>
      <c r="G358" s="45"/>
      <c r="H358" s="45"/>
    </row>
    <row r="359" spans="1:8" ht="31.5">
      <c r="A359" s="16" t="s">
        <v>560</v>
      </c>
      <c r="B359" s="12" t="s">
        <v>421</v>
      </c>
      <c r="C359" s="68" t="s">
        <v>259</v>
      </c>
      <c r="D359" s="64" t="s">
        <v>138</v>
      </c>
      <c r="E359" s="65" t="s">
        <v>420</v>
      </c>
      <c r="F359" s="45">
        <v>1.8928198823029374</v>
      </c>
      <c r="G359" s="51">
        <v>40574</v>
      </c>
      <c r="H359" s="61" t="s">
        <v>555</v>
      </c>
    </row>
    <row r="360" spans="1:8">
      <c r="A360" s="12"/>
      <c r="B360" s="12"/>
      <c r="C360" s="68"/>
      <c r="D360" s="64"/>
      <c r="E360" s="65"/>
      <c r="F360" s="45"/>
      <c r="G360" s="45"/>
      <c r="H360" s="45"/>
    </row>
    <row r="361" spans="1:8" ht="31.5">
      <c r="A361" s="16" t="s">
        <v>560</v>
      </c>
      <c r="B361" s="12" t="s">
        <v>421</v>
      </c>
      <c r="C361" s="68" t="s">
        <v>259</v>
      </c>
      <c r="D361" s="64" t="s">
        <v>255</v>
      </c>
      <c r="E361" s="65" t="s">
        <v>389</v>
      </c>
      <c r="F361" s="45">
        <v>71.927155527511616</v>
      </c>
      <c r="G361" s="51">
        <v>40574</v>
      </c>
      <c r="H361" s="61" t="s">
        <v>555</v>
      </c>
    </row>
    <row r="362" spans="1:8">
      <c r="A362" s="12"/>
      <c r="B362" s="12"/>
      <c r="C362" s="63"/>
      <c r="D362" s="67"/>
      <c r="E362" s="65"/>
      <c r="F362" s="45"/>
      <c r="G362" s="45"/>
      <c r="H362" s="45"/>
    </row>
    <row r="363" spans="1:8">
      <c r="A363" s="16" t="s">
        <v>560</v>
      </c>
      <c r="B363" s="12" t="s">
        <v>421</v>
      </c>
      <c r="C363" s="63" t="s">
        <v>256</v>
      </c>
      <c r="D363" s="64" t="s">
        <v>196</v>
      </c>
      <c r="E363" s="65" t="s">
        <v>398</v>
      </c>
      <c r="F363" s="45">
        <v>5</v>
      </c>
      <c r="G363" s="51">
        <v>40574</v>
      </c>
      <c r="H363" s="61" t="s">
        <v>555</v>
      </c>
    </row>
    <row r="364" spans="1:8">
      <c r="A364" s="12"/>
      <c r="B364" s="12"/>
      <c r="C364" s="63"/>
      <c r="D364" s="64"/>
      <c r="E364" s="65"/>
      <c r="F364" s="45"/>
      <c r="G364" s="45"/>
      <c r="H364" s="45"/>
    </row>
    <row r="365" spans="1:8">
      <c r="A365" s="16" t="s">
        <v>560</v>
      </c>
      <c r="B365" s="12" t="s">
        <v>421</v>
      </c>
      <c r="C365" s="63" t="s">
        <v>256</v>
      </c>
      <c r="D365" s="64" t="s">
        <v>197</v>
      </c>
      <c r="E365" s="65" t="s">
        <v>398</v>
      </c>
      <c r="F365" s="45">
        <v>2</v>
      </c>
      <c r="G365" s="51">
        <v>40574</v>
      </c>
      <c r="H365" s="61" t="s">
        <v>555</v>
      </c>
    </row>
    <row r="366" spans="1:8">
      <c r="A366" s="12"/>
      <c r="B366" s="12"/>
      <c r="C366" s="63"/>
      <c r="D366" s="64"/>
      <c r="E366" s="65"/>
      <c r="F366" s="45"/>
      <c r="G366" s="45"/>
      <c r="H366" s="45"/>
    </row>
    <row r="367" spans="1:8">
      <c r="A367" s="16" t="s">
        <v>560</v>
      </c>
      <c r="B367" s="12" t="s">
        <v>421</v>
      </c>
      <c r="C367" s="63" t="s">
        <v>256</v>
      </c>
      <c r="D367" s="64" t="s">
        <v>198</v>
      </c>
      <c r="E367" s="65" t="s">
        <v>398</v>
      </c>
      <c r="F367" s="45">
        <v>1.99</v>
      </c>
      <c r="G367" s="51">
        <v>40574</v>
      </c>
      <c r="H367" s="61" t="s">
        <v>555</v>
      </c>
    </row>
    <row r="368" spans="1:8">
      <c r="A368" s="12"/>
      <c r="B368" s="12"/>
      <c r="C368" s="63"/>
      <c r="D368" s="64"/>
      <c r="E368" s="65"/>
      <c r="F368" s="45"/>
      <c r="G368" s="45"/>
      <c r="H368" s="45"/>
    </row>
    <row r="369" spans="1:8">
      <c r="A369" s="16" t="s">
        <v>560</v>
      </c>
      <c r="B369" s="12" t="s">
        <v>421</v>
      </c>
      <c r="C369" s="63" t="s">
        <v>256</v>
      </c>
      <c r="D369" s="64" t="s">
        <v>257</v>
      </c>
      <c r="E369" s="65" t="s">
        <v>398</v>
      </c>
      <c r="F369" s="45">
        <v>0.47320497057573435</v>
      </c>
      <c r="G369" s="51">
        <v>40574</v>
      </c>
      <c r="H369" s="61" t="s">
        <v>555</v>
      </c>
    </row>
    <row r="370" spans="1:8">
      <c r="A370" s="12"/>
      <c r="B370" s="12"/>
      <c r="C370" s="63"/>
      <c r="D370" s="64"/>
      <c r="E370" s="65"/>
      <c r="F370" s="45"/>
      <c r="G370" s="45"/>
      <c r="H370" s="45"/>
    </row>
    <row r="371" spans="1:8">
      <c r="A371" s="16" t="s">
        <v>560</v>
      </c>
      <c r="B371" s="12" t="s">
        <v>421</v>
      </c>
      <c r="C371" s="63" t="s">
        <v>256</v>
      </c>
      <c r="D371" s="64" t="s">
        <v>199</v>
      </c>
      <c r="E371" s="65" t="s">
        <v>398</v>
      </c>
      <c r="F371" s="45">
        <v>2.37</v>
      </c>
      <c r="G371" s="51">
        <v>40574</v>
      </c>
      <c r="H371" s="61" t="s">
        <v>555</v>
      </c>
    </row>
    <row r="372" spans="1:8">
      <c r="A372" s="12"/>
      <c r="B372" s="12"/>
      <c r="C372" s="63"/>
      <c r="D372" s="64"/>
      <c r="E372" s="65"/>
      <c r="F372" s="45"/>
      <c r="G372" s="45"/>
      <c r="H372" s="45"/>
    </row>
    <row r="373" spans="1:8">
      <c r="A373" s="16" t="s">
        <v>560</v>
      </c>
      <c r="B373" s="12" t="s">
        <v>421</v>
      </c>
      <c r="C373" s="63" t="s">
        <v>256</v>
      </c>
      <c r="D373" s="64" t="s">
        <v>200</v>
      </c>
      <c r="E373" s="65" t="s">
        <v>398</v>
      </c>
      <c r="F373" s="45">
        <v>2.37</v>
      </c>
      <c r="G373" s="51">
        <v>40574</v>
      </c>
      <c r="H373" s="61" t="s">
        <v>555</v>
      </c>
    </row>
    <row r="374" spans="1:8">
      <c r="A374" s="12"/>
      <c r="B374" s="12"/>
      <c r="C374" s="63"/>
      <c r="D374" s="64"/>
      <c r="E374" s="65"/>
      <c r="F374" s="45"/>
      <c r="G374" s="45"/>
      <c r="H374" s="45"/>
    </row>
    <row r="375" spans="1:8">
      <c r="A375" s="16" t="s">
        <v>560</v>
      </c>
      <c r="B375" s="12" t="s">
        <v>421</v>
      </c>
      <c r="C375" s="63" t="s">
        <v>256</v>
      </c>
      <c r="D375" s="64" t="s">
        <v>201</v>
      </c>
      <c r="E375" s="65" t="s">
        <v>398</v>
      </c>
      <c r="F375" s="45">
        <v>4.7320497057573432</v>
      </c>
      <c r="G375" s="51">
        <v>40574</v>
      </c>
      <c r="H375" s="61" t="s">
        <v>555</v>
      </c>
    </row>
    <row r="376" spans="1:8">
      <c r="A376" s="12"/>
      <c r="B376" s="12"/>
      <c r="C376" s="12"/>
      <c r="D376" s="13"/>
      <c r="E376" s="14"/>
      <c r="F376" s="15"/>
      <c r="G376" s="15"/>
      <c r="H376" s="15"/>
    </row>
    <row r="377" spans="1:8">
      <c r="A377" s="16" t="s">
        <v>560</v>
      </c>
      <c r="B377" s="70" t="s">
        <v>551</v>
      </c>
      <c r="C377" s="71" t="s">
        <v>430</v>
      </c>
      <c r="D377" s="13" t="s">
        <v>429</v>
      </c>
      <c r="E377" s="45" t="s">
        <v>423</v>
      </c>
      <c r="F377" s="23">
        <f>237.43162648355-19.38</f>
        <v>218.05162648355</v>
      </c>
      <c r="G377" s="51">
        <v>40969</v>
      </c>
      <c r="H377" s="52" t="s">
        <v>554</v>
      </c>
    </row>
    <row r="378" spans="1:8">
      <c r="A378" s="12"/>
      <c r="B378" s="12"/>
      <c r="C378" s="72"/>
      <c r="D378" s="13"/>
      <c r="E378" s="45"/>
      <c r="F378" s="23"/>
      <c r="G378" s="23"/>
      <c r="H378" s="23"/>
    </row>
    <row r="379" spans="1:8">
      <c r="A379" s="12"/>
      <c r="B379" s="12"/>
      <c r="C379" s="72"/>
      <c r="D379" s="13"/>
      <c r="E379" s="45"/>
      <c r="F379" s="23"/>
      <c r="G379" s="23"/>
      <c r="H379" s="23"/>
    </row>
    <row r="380" spans="1:8">
      <c r="A380" s="16" t="s">
        <v>560</v>
      </c>
      <c r="B380" s="70" t="s">
        <v>551</v>
      </c>
      <c r="C380" s="72" t="s">
        <v>539</v>
      </c>
      <c r="D380" s="13"/>
      <c r="E380" s="45"/>
      <c r="F380" s="23">
        <v>19.38</v>
      </c>
      <c r="G380" s="51">
        <v>40969</v>
      </c>
      <c r="H380" s="52" t="s">
        <v>554</v>
      </c>
    </row>
    <row r="381" spans="1:8" ht="31.5">
      <c r="A381" s="16" t="s">
        <v>560</v>
      </c>
      <c r="B381" s="70" t="s">
        <v>551</v>
      </c>
      <c r="C381" s="73" t="s">
        <v>428</v>
      </c>
      <c r="D381" s="13" t="s">
        <v>425</v>
      </c>
      <c r="E381" s="45" t="s">
        <v>424</v>
      </c>
      <c r="F381" s="23">
        <v>209.76308669383366</v>
      </c>
      <c r="G381" s="51">
        <v>40969</v>
      </c>
      <c r="H381" s="52" t="s">
        <v>554</v>
      </c>
    </row>
    <row r="382" spans="1:8">
      <c r="A382" s="12"/>
      <c r="B382" s="12"/>
      <c r="C382" s="74"/>
      <c r="D382" s="13"/>
      <c r="E382" s="75"/>
      <c r="F382" s="23"/>
      <c r="G382" s="23"/>
      <c r="H382" s="23"/>
    </row>
    <row r="383" spans="1:8">
      <c r="A383" s="16" t="s">
        <v>560</v>
      </c>
      <c r="B383" s="70" t="s">
        <v>551</v>
      </c>
      <c r="C383" s="71" t="s">
        <v>427</v>
      </c>
      <c r="D383" s="13" t="s">
        <v>426</v>
      </c>
      <c r="E383" s="45"/>
      <c r="F383" s="23">
        <v>59.656187558680841</v>
      </c>
      <c r="G383" s="51">
        <v>40969</v>
      </c>
      <c r="H383" s="52" t="s">
        <v>554</v>
      </c>
    </row>
    <row r="384" spans="1:8">
      <c r="A384" s="12"/>
      <c r="B384" s="12"/>
      <c r="C384" s="12"/>
      <c r="D384" s="13"/>
      <c r="E384" s="14"/>
      <c r="F384" s="15"/>
      <c r="G384" s="15"/>
      <c r="H384" s="15"/>
    </row>
    <row r="385" spans="1:8" ht="15.75" customHeight="1">
      <c r="A385" s="16" t="s">
        <v>560</v>
      </c>
      <c r="B385" s="12" t="s">
        <v>550</v>
      </c>
      <c r="C385" s="12" t="s">
        <v>454</v>
      </c>
      <c r="D385" s="76" t="s">
        <v>146</v>
      </c>
      <c r="E385" s="14" t="s">
        <v>431</v>
      </c>
      <c r="F385" s="77">
        <v>67.977179035726792</v>
      </c>
      <c r="G385" s="78">
        <v>41090</v>
      </c>
      <c r="H385" s="52" t="s">
        <v>554</v>
      </c>
    </row>
    <row r="386" spans="1:8">
      <c r="A386" s="12"/>
      <c r="B386" s="12"/>
      <c r="C386" s="12"/>
      <c r="D386" s="76"/>
      <c r="E386" s="14"/>
      <c r="F386" s="77"/>
      <c r="G386" s="77"/>
      <c r="H386" s="77"/>
    </row>
    <row r="387" spans="1:8" ht="15.75" customHeight="1">
      <c r="A387" s="16" t="s">
        <v>560</v>
      </c>
      <c r="B387" s="12" t="s">
        <v>550</v>
      </c>
      <c r="C387" s="12" t="s">
        <v>454</v>
      </c>
      <c r="D387" s="76" t="s">
        <v>145</v>
      </c>
      <c r="E387" s="14" t="s">
        <v>432</v>
      </c>
      <c r="F387" s="77">
        <v>43.258204840917053</v>
      </c>
      <c r="G387" s="78">
        <v>41090</v>
      </c>
      <c r="H387" s="52" t="s">
        <v>554</v>
      </c>
    </row>
    <row r="388" spans="1:8">
      <c r="A388" s="12"/>
      <c r="B388" s="12"/>
      <c r="C388" s="12"/>
      <c r="D388" s="76"/>
      <c r="E388" s="14"/>
      <c r="F388" s="77"/>
      <c r="G388" s="77"/>
      <c r="H388" s="77"/>
    </row>
    <row r="389" spans="1:8" ht="15.75" customHeight="1">
      <c r="A389" s="16" t="s">
        <v>560</v>
      </c>
      <c r="B389" s="12" t="s">
        <v>550</v>
      </c>
      <c r="C389" s="12" t="s">
        <v>454</v>
      </c>
      <c r="D389" s="76" t="s">
        <v>144</v>
      </c>
      <c r="E389" s="14" t="s">
        <v>433</v>
      </c>
      <c r="F389" s="77">
        <v>104.43766597307115</v>
      </c>
      <c r="G389" s="78">
        <v>41090</v>
      </c>
      <c r="H389" s="52" t="s">
        <v>554</v>
      </c>
    </row>
    <row r="390" spans="1:8">
      <c r="A390" s="12"/>
      <c r="B390" s="12"/>
      <c r="C390" s="12"/>
      <c r="D390" s="76"/>
      <c r="E390" s="14"/>
      <c r="F390" s="77"/>
      <c r="G390" s="77"/>
      <c r="H390" s="77"/>
    </row>
    <row r="391" spans="1:8" ht="15.75" customHeight="1">
      <c r="A391" s="16" t="s">
        <v>560</v>
      </c>
      <c r="B391" s="12" t="s">
        <v>550</v>
      </c>
      <c r="C391" s="12" t="s">
        <v>454</v>
      </c>
      <c r="D391" s="76" t="s">
        <v>135</v>
      </c>
      <c r="E391" s="14" t="s">
        <v>434</v>
      </c>
      <c r="F391" s="77">
        <v>183.53838339646236</v>
      </c>
      <c r="G391" s="78">
        <v>41090</v>
      </c>
      <c r="H391" s="52" t="s">
        <v>554</v>
      </c>
    </row>
    <row r="392" spans="1:8">
      <c r="A392" s="12"/>
      <c r="B392" s="12"/>
      <c r="C392" s="12"/>
      <c r="D392" s="76"/>
      <c r="E392" s="14"/>
      <c r="F392" s="77"/>
      <c r="G392" s="77"/>
      <c r="H392" s="77"/>
    </row>
    <row r="393" spans="1:8" ht="15.75" customHeight="1">
      <c r="A393" s="16" t="s">
        <v>560</v>
      </c>
      <c r="B393" s="12" t="s">
        <v>550</v>
      </c>
      <c r="C393" s="12" t="s">
        <v>454</v>
      </c>
      <c r="D393" s="76" t="s">
        <v>143</v>
      </c>
      <c r="E393" s="14" t="s">
        <v>435</v>
      </c>
      <c r="F393" s="77">
        <v>60.561486777283861</v>
      </c>
      <c r="G393" s="78">
        <v>41090</v>
      </c>
      <c r="H393" s="52" t="s">
        <v>554</v>
      </c>
    </row>
    <row r="394" spans="1:8">
      <c r="A394" s="12"/>
      <c r="B394" s="12"/>
      <c r="C394" s="12"/>
      <c r="D394" s="76"/>
      <c r="E394" s="14"/>
      <c r="F394" s="77"/>
      <c r="G394" s="77"/>
      <c r="H394" s="77"/>
    </row>
    <row r="395" spans="1:8" ht="15.75" customHeight="1">
      <c r="A395" s="16" t="s">
        <v>560</v>
      </c>
      <c r="B395" s="12" t="s">
        <v>550</v>
      </c>
      <c r="C395" s="12" t="s">
        <v>454</v>
      </c>
      <c r="D395" s="76" t="s">
        <v>142</v>
      </c>
      <c r="E395" s="14" t="s">
        <v>436</v>
      </c>
      <c r="F395" s="77">
        <v>188.48217823542427</v>
      </c>
      <c r="G395" s="78">
        <v>41090</v>
      </c>
      <c r="H395" s="52" t="s">
        <v>554</v>
      </c>
    </row>
    <row r="396" spans="1:8">
      <c r="A396" s="12"/>
      <c r="B396" s="12"/>
      <c r="C396" s="12"/>
      <c r="D396" s="76"/>
      <c r="E396" s="14"/>
      <c r="F396" s="77"/>
      <c r="G396" s="77"/>
      <c r="H396" s="77"/>
    </row>
    <row r="397" spans="1:8" ht="15.75" customHeight="1">
      <c r="A397" s="16" t="s">
        <v>560</v>
      </c>
      <c r="B397" s="12" t="s">
        <v>550</v>
      </c>
      <c r="C397" s="12" t="s">
        <v>454</v>
      </c>
      <c r="D397" s="76" t="s">
        <v>141</v>
      </c>
      <c r="E397" s="14" t="s">
        <v>437</v>
      </c>
      <c r="F397" s="77">
        <v>27.561656227212861</v>
      </c>
      <c r="G397" s="78">
        <v>41090</v>
      </c>
      <c r="H397" s="52" t="s">
        <v>554</v>
      </c>
    </row>
    <row r="398" spans="1:8">
      <c r="A398" s="12"/>
      <c r="B398" s="12"/>
      <c r="C398" s="12"/>
      <c r="D398" s="76"/>
      <c r="E398" s="14"/>
      <c r="F398" s="77"/>
      <c r="G398" s="77"/>
      <c r="H398" s="77"/>
    </row>
    <row r="399" spans="1:8" ht="15.75" customHeight="1">
      <c r="A399" s="16" t="s">
        <v>560</v>
      </c>
      <c r="B399" s="12" t="s">
        <v>550</v>
      </c>
      <c r="C399" s="12" t="s">
        <v>454</v>
      </c>
      <c r="D399" s="76" t="s">
        <v>140</v>
      </c>
      <c r="E399" s="14" t="s">
        <v>438</v>
      </c>
      <c r="F399" s="77">
        <v>23.730215227017347</v>
      </c>
      <c r="G399" s="78">
        <v>41090</v>
      </c>
      <c r="H399" s="52" t="s">
        <v>554</v>
      </c>
    </row>
    <row r="400" spans="1:8">
      <c r="A400" s="12"/>
      <c r="B400" s="12"/>
      <c r="C400" s="12"/>
      <c r="D400" s="76"/>
      <c r="E400" s="14"/>
      <c r="F400" s="77"/>
      <c r="G400" s="77"/>
      <c r="H400" s="77"/>
    </row>
    <row r="401" spans="1:8" ht="15.75" customHeight="1">
      <c r="A401" s="16" t="s">
        <v>560</v>
      </c>
      <c r="B401" s="12" t="s">
        <v>550</v>
      </c>
      <c r="C401" s="12" t="s">
        <v>454</v>
      </c>
      <c r="D401" s="76" t="s">
        <v>139</v>
      </c>
      <c r="E401" s="14" t="s">
        <v>437</v>
      </c>
      <c r="F401" s="77">
        <v>27.561656227212861</v>
      </c>
      <c r="G401" s="78">
        <v>41090</v>
      </c>
      <c r="H401" s="52" t="s">
        <v>554</v>
      </c>
    </row>
    <row r="402" spans="1:8">
      <c r="A402" s="12"/>
      <c r="B402" s="12"/>
      <c r="C402" s="12"/>
      <c r="D402" s="76"/>
      <c r="E402" s="14"/>
      <c r="F402" s="77"/>
      <c r="G402" s="77"/>
      <c r="H402" s="77"/>
    </row>
    <row r="403" spans="1:8" ht="15.75" customHeight="1">
      <c r="A403" s="16" t="s">
        <v>560</v>
      </c>
      <c r="B403" s="12" t="s">
        <v>550</v>
      </c>
      <c r="C403" s="12" t="s">
        <v>454</v>
      </c>
      <c r="D403" s="76" t="s">
        <v>137</v>
      </c>
      <c r="E403" s="14" t="s">
        <v>439</v>
      </c>
      <c r="F403" s="77">
        <v>200.22369097795885</v>
      </c>
      <c r="G403" s="78">
        <v>41090</v>
      </c>
      <c r="H403" s="52" t="s">
        <v>554</v>
      </c>
    </row>
    <row r="404" spans="1:8">
      <c r="A404" s="12"/>
      <c r="B404" s="12"/>
      <c r="C404" s="12"/>
      <c r="D404" s="76"/>
      <c r="E404" s="14"/>
      <c r="F404" s="77"/>
      <c r="G404" s="77"/>
      <c r="H404" s="77"/>
    </row>
    <row r="405" spans="1:8" ht="15.75" customHeight="1">
      <c r="A405" s="16" t="s">
        <v>560</v>
      </c>
      <c r="B405" s="12" t="s">
        <v>550</v>
      </c>
      <c r="C405" s="12" t="s">
        <v>454</v>
      </c>
      <c r="D405" s="76" t="s">
        <v>136</v>
      </c>
      <c r="E405" s="14" t="s">
        <v>435</v>
      </c>
      <c r="F405" s="77">
        <v>134.7184093617131</v>
      </c>
      <c r="G405" s="78">
        <v>41090</v>
      </c>
      <c r="H405" s="52" t="s">
        <v>554</v>
      </c>
    </row>
    <row r="406" spans="1:8">
      <c r="A406" s="12"/>
      <c r="B406" s="12"/>
      <c r="C406" s="12"/>
      <c r="D406" s="76"/>
      <c r="E406" s="14"/>
      <c r="F406" s="77"/>
      <c r="G406" s="77"/>
      <c r="H406" s="77"/>
    </row>
    <row r="407" spans="1:8" ht="15.75" customHeight="1">
      <c r="A407" s="16" t="s">
        <v>560</v>
      </c>
      <c r="B407" s="12" t="s">
        <v>550</v>
      </c>
      <c r="C407" s="12" t="s">
        <v>454</v>
      </c>
      <c r="D407" s="76" t="s">
        <v>134</v>
      </c>
      <c r="E407" s="14" t="s">
        <v>432</v>
      </c>
      <c r="F407" s="77">
        <v>103.51070444076578</v>
      </c>
      <c r="G407" s="78">
        <v>41090</v>
      </c>
      <c r="H407" s="52" t="s">
        <v>554</v>
      </c>
    </row>
    <row r="408" spans="1:8">
      <c r="A408" s="12"/>
      <c r="B408" s="12"/>
      <c r="C408" s="12"/>
      <c r="D408" s="76"/>
      <c r="E408" s="14"/>
      <c r="F408" s="77"/>
      <c r="G408" s="77"/>
      <c r="H408" s="77"/>
    </row>
    <row r="409" spans="1:8" ht="15.75" customHeight="1">
      <c r="A409" s="16" t="s">
        <v>560</v>
      </c>
      <c r="B409" s="12" t="s">
        <v>550</v>
      </c>
      <c r="C409" s="12" t="s">
        <v>454</v>
      </c>
      <c r="D409" s="76" t="s">
        <v>133</v>
      </c>
      <c r="E409" s="14" t="s">
        <v>435</v>
      </c>
      <c r="F409" s="77">
        <v>130.08360170018628</v>
      </c>
      <c r="G409" s="78">
        <v>41090</v>
      </c>
      <c r="H409" s="52" t="s">
        <v>554</v>
      </c>
    </row>
    <row r="410" spans="1:8">
      <c r="A410" s="12"/>
      <c r="B410" s="12"/>
      <c r="C410" s="12"/>
      <c r="D410" s="76"/>
      <c r="E410" s="14"/>
      <c r="F410" s="77"/>
      <c r="G410" s="77"/>
      <c r="H410" s="77"/>
    </row>
    <row r="411" spans="1:8" ht="15.75" customHeight="1">
      <c r="A411" s="16" t="s">
        <v>560</v>
      </c>
      <c r="B411" s="12" t="s">
        <v>550</v>
      </c>
      <c r="C411" s="12" t="s">
        <v>454</v>
      </c>
      <c r="D411" s="76" t="s">
        <v>125</v>
      </c>
      <c r="E411" s="14" t="s">
        <v>440</v>
      </c>
      <c r="F411" s="77">
        <v>71.932214906896348</v>
      </c>
      <c r="G411" s="78">
        <v>41090</v>
      </c>
      <c r="H411" s="52" t="s">
        <v>554</v>
      </c>
    </row>
    <row r="412" spans="1:8">
      <c r="A412" s="12"/>
      <c r="B412" s="12"/>
      <c r="C412" s="12"/>
      <c r="D412" s="76"/>
      <c r="E412" s="14"/>
      <c r="F412" s="77"/>
      <c r="G412" s="77"/>
      <c r="H412" s="77"/>
    </row>
    <row r="413" spans="1:8" ht="15.75" customHeight="1">
      <c r="A413" s="16" t="s">
        <v>560</v>
      </c>
      <c r="B413" s="12" t="s">
        <v>550</v>
      </c>
      <c r="C413" s="12" t="s">
        <v>454</v>
      </c>
      <c r="D413" s="76" t="s">
        <v>132</v>
      </c>
      <c r="E413" s="14" t="s">
        <v>441</v>
      </c>
      <c r="F413" s="77">
        <v>14.954979387859893</v>
      </c>
      <c r="G413" s="78">
        <v>41090</v>
      </c>
      <c r="H413" s="52" t="s">
        <v>554</v>
      </c>
    </row>
    <row r="414" spans="1:8">
      <c r="A414" s="12"/>
      <c r="B414" s="12"/>
      <c r="C414" s="12"/>
      <c r="D414" s="76"/>
      <c r="E414" s="14"/>
      <c r="F414" s="77"/>
      <c r="G414" s="77"/>
      <c r="H414" s="77"/>
    </row>
    <row r="415" spans="1:8" ht="15.75" customHeight="1">
      <c r="A415" s="16" t="s">
        <v>560</v>
      </c>
      <c r="B415" s="12" t="s">
        <v>550</v>
      </c>
      <c r="C415" s="12" t="s">
        <v>454</v>
      </c>
      <c r="D415" s="76" t="s">
        <v>103</v>
      </c>
      <c r="E415" s="14" t="s">
        <v>442</v>
      </c>
      <c r="F415" s="77">
        <v>43.876179195787294</v>
      </c>
      <c r="G415" s="78">
        <v>41090</v>
      </c>
      <c r="H415" s="52" t="s">
        <v>554</v>
      </c>
    </row>
    <row r="416" spans="1:8">
      <c r="A416" s="12"/>
      <c r="B416" s="12"/>
      <c r="C416" s="12"/>
      <c r="D416" s="76"/>
      <c r="E416" s="14"/>
      <c r="F416" s="77"/>
      <c r="G416" s="77"/>
      <c r="H416" s="77"/>
    </row>
    <row r="417" spans="1:8" ht="15.75" customHeight="1">
      <c r="A417" s="16" t="s">
        <v>560</v>
      </c>
      <c r="B417" s="12" t="s">
        <v>550</v>
      </c>
      <c r="C417" s="12" t="s">
        <v>454</v>
      </c>
      <c r="D417" s="76" t="s">
        <v>117</v>
      </c>
      <c r="E417" s="14" t="s">
        <v>443</v>
      </c>
      <c r="F417" s="77">
        <v>28.426820324031205</v>
      </c>
      <c r="G417" s="78">
        <v>41090</v>
      </c>
      <c r="H417" s="52" t="s">
        <v>554</v>
      </c>
    </row>
    <row r="418" spans="1:8">
      <c r="A418" s="12"/>
      <c r="B418" s="12"/>
      <c r="C418" s="12"/>
      <c r="D418" s="76"/>
      <c r="E418" s="14"/>
      <c r="F418" s="77"/>
      <c r="G418" s="77"/>
      <c r="H418" s="77"/>
    </row>
    <row r="419" spans="1:8" ht="15.75" customHeight="1">
      <c r="A419" s="16" t="s">
        <v>560</v>
      </c>
      <c r="B419" s="12" t="s">
        <v>550</v>
      </c>
      <c r="C419" s="12" t="s">
        <v>454</v>
      </c>
      <c r="D419" s="76" t="s">
        <v>131</v>
      </c>
      <c r="E419" s="14" t="s">
        <v>439</v>
      </c>
      <c r="F419" s="77">
        <v>14.831384516885844</v>
      </c>
      <c r="G419" s="78">
        <v>41090</v>
      </c>
      <c r="H419" s="52" t="s">
        <v>554</v>
      </c>
    </row>
    <row r="420" spans="1:8">
      <c r="A420" s="12"/>
      <c r="B420" s="12"/>
      <c r="C420" s="12"/>
      <c r="D420" s="76"/>
      <c r="E420" s="14"/>
      <c r="F420" s="77"/>
      <c r="G420" s="77"/>
      <c r="H420" s="77"/>
    </row>
    <row r="421" spans="1:8" ht="15.75" customHeight="1">
      <c r="A421" s="16" t="s">
        <v>560</v>
      </c>
      <c r="B421" s="12" t="s">
        <v>550</v>
      </c>
      <c r="C421" s="12" t="s">
        <v>454</v>
      </c>
      <c r="D421" s="76" t="s">
        <v>130</v>
      </c>
      <c r="E421" s="14" t="s">
        <v>440</v>
      </c>
      <c r="F421" s="77">
        <v>62.662599583842699</v>
      </c>
      <c r="G421" s="78">
        <v>41090</v>
      </c>
      <c r="H421" s="52" t="s">
        <v>554</v>
      </c>
    </row>
    <row r="422" spans="1:8">
      <c r="A422" s="12"/>
      <c r="B422" s="12"/>
      <c r="C422" s="12"/>
      <c r="D422" s="76"/>
      <c r="E422" s="14"/>
      <c r="F422" s="77"/>
      <c r="G422" s="77"/>
      <c r="H422" s="77"/>
    </row>
    <row r="423" spans="1:8" ht="15.75" customHeight="1">
      <c r="A423" s="16" t="s">
        <v>560</v>
      </c>
      <c r="B423" s="12" t="s">
        <v>550</v>
      </c>
      <c r="C423" s="12" t="s">
        <v>454</v>
      </c>
      <c r="D423" s="76" t="s">
        <v>129</v>
      </c>
      <c r="E423" s="14" t="s">
        <v>444</v>
      </c>
      <c r="F423" s="77">
        <v>12.730271710327017</v>
      </c>
      <c r="G423" s="78">
        <v>41090</v>
      </c>
      <c r="H423" s="52" t="s">
        <v>554</v>
      </c>
    </row>
    <row r="424" spans="1:8">
      <c r="A424" s="12"/>
      <c r="B424" s="12"/>
      <c r="C424" s="12"/>
      <c r="D424" s="76"/>
      <c r="E424" s="14"/>
      <c r="F424" s="77"/>
      <c r="G424" s="77"/>
      <c r="H424" s="77"/>
    </row>
    <row r="425" spans="1:8" ht="15.75" customHeight="1">
      <c r="A425" s="16" t="s">
        <v>560</v>
      </c>
      <c r="B425" s="12" t="s">
        <v>550</v>
      </c>
      <c r="C425" s="12" t="s">
        <v>454</v>
      </c>
      <c r="D425" s="76" t="s">
        <v>128</v>
      </c>
      <c r="E425" s="14" t="s">
        <v>445</v>
      </c>
      <c r="F425" s="77">
        <v>100.11184548897943</v>
      </c>
      <c r="G425" s="78">
        <v>41090</v>
      </c>
      <c r="H425" s="52" t="s">
        <v>554</v>
      </c>
    </row>
    <row r="426" spans="1:8">
      <c r="A426" s="12"/>
      <c r="B426" s="12"/>
      <c r="C426" s="12"/>
      <c r="D426" s="76"/>
      <c r="E426" s="14"/>
      <c r="F426" s="77"/>
      <c r="G426" s="77"/>
      <c r="H426" s="77"/>
    </row>
    <row r="427" spans="1:8" ht="15.75" customHeight="1">
      <c r="A427" s="16" t="s">
        <v>560</v>
      </c>
      <c r="B427" s="12" t="s">
        <v>550</v>
      </c>
      <c r="C427" s="12" t="s">
        <v>454</v>
      </c>
      <c r="D427" s="76" t="s">
        <v>127</v>
      </c>
      <c r="E427" s="14" t="s">
        <v>446</v>
      </c>
      <c r="F427" s="77">
        <v>148.31384516885845</v>
      </c>
      <c r="G427" s="78">
        <v>41090</v>
      </c>
      <c r="H427" s="52" t="s">
        <v>554</v>
      </c>
    </row>
    <row r="428" spans="1:8">
      <c r="A428" s="12"/>
      <c r="B428" s="12"/>
      <c r="C428" s="12"/>
      <c r="D428" s="76"/>
      <c r="E428" s="14"/>
      <c r="F428" s="77"/>
      <c r="G428" s="77"/>
      <c r="H428" s="77"/>
    </row>
    <row r="429" spans="1:8" ht="15.75" customHeight="1">
      <c r="A429" s="16" t="s">
        <v>560</v>
      </c>
      <c r="B429" s="12" t="s">
        <v>550</v>
      </c>
      <c r="C429" s="12" t="s">
        <v>454</v>
      </c>
      <c r="D429" s="76" t="s">
        <v>126</v>
      </c>
      <c r="E429" s="14" t="s">
        <v>447</v>
      </c>
      <c r="F429" s="77">
        <v>59.325538067543377</v>
      </c>
      <c r="G429" s="78">
        <v>41090</v>
      </c>
      <c r="H429" s="52" t="s">
        <v>554</v>
      </c>
    </row>
    <row r="430" spans="1:8">
      <c r="A430" s="12"/>
      <c r="B430" s="12"/>
      <c r="C430" s="12"/>
      <c r="D430" s="76"/>
      <c r="E430" s="14"/>
      <c r="F430" s="77"/>
      <c r="G430" s="77"/>
      <c r="H430" s="77"/>
    </row>
    <row r="431" spans="1:8" ht="15.75" customHeight="1">
      <c r="A431" s="16" t="s">
        <v>560</v>
      </c>
      <c r="B431" s="12" t="s">
        <v>550</v>
      </c>
      <c r="C431" s="12" t="s">
        <v>454</v>
      </c>
      <c r="D431" s="76" t="s">
        <v>122</v>
      </c>
      <c r="E431" s="14" t="s">
        <v>448</v>
      </c>
      <c r="F431" s="77">
        <v>135.95435807145358</v>
      </c>
      <c r="G431" s="78">
        <v>41090</v>
      </c>
      <c r="H431" s="52" t="s">
        <v>554</v>
      </c>
    </row>
    <row r="432" spans="1:8">
      <c r="A432" s="12"/>
      <c r="B432" s="12"/>
      <c r="C432" s="12"/>
      <c r="D432" s="76"/>
      <c r="E432" s="14"/>
      <c r="F432" s="77"/>
      <c r="G432" s="77"/>
      <c r="H432" s="77"/>
    </row>
    <row r="433" spans="1:8" ht="15.75" customHeight="1">
      <c r="A433" s="16" t="s">
        <v>560</v>
      </c>
      <c r="B433" s="12" t="s">
        <v>550</v>
      </c>
      <c r="C433" s="79" t="s">
        <v>455</v>
      </c>
      <c r="D433" s="76" t="s">
        <v>124</v>
      </c>
      <c r="E433" s="14" t="s">
        <v>449</v>
      </c>
      <c r="F433" s="77">
        <v>123.90385815148383</v>
      </c>
      <c r="G433" s="78">
        <v>41090</v>
      </c>
      <c r="H433" s="52" t="s">
        <v>554</v>
      </c>
    </row>
    <row r="434" spans="1:8">
      <c r="A434" s="12"/>
      <c r="B434" s="12"/>
      <c r="C434" s="79"/>
      <c r="D434" s="76"/>
      <c r="E434" s="14"/>
      <c r="F434" s="77"/>
      <c r="G434" s="77"/>
      <c r="H434" s="77"/>
    </row>
    <row r="435" spans="1:8" ht="15.75" customHeight="1">
      <c r="A435" s="16" t="s">
        <v>560</v>
      </c>
      <c r="B435" s="12" t="s">
        <v>550</v>
      </c>
      <c r="C435" s="79" t="s">
        <v>455</v>
      </c>
      <c r="D435" s="76" t="s">
        <v>123</v>
      </c>
      <c r="E435" s="14" t="s">
        <v>431</v>
      </c>
      <c r="F435" s="77">
        <v>222.4707677532877</v>
      </c>
      <c r="G435" s="78">
        <v>41090</v>
      </c>
      <c r="H435" s="52" t="s">
        <v>554</v>
      </c>
    </row>
    <row r="436" spans="1:8">
      <c r="A436" s="12"/>
      <c r="B436" s="12"/>
      <c r="C436" s="79"/>
      <c r="D436" s="76"/>
      <c r="E436" s="14"/>
      <c r="F436" s="77"/>
      <c r="G436" s="77"/>
      <c r="H436" s="77"/>
    </row>
    <row r="437" spans="1:8" ht="15.75" customHeight="1">
      <c r="A437" s="16" t="s">
        <v>560</v>
      </c>
      <c r="B437" s="12" t="s">
        <v>550</v>
      </c>
      <c r="C437" s="79" t="s">
        <v>455</v>
      </c>
      <c r="D437" s="76" t="s">
        <v>121</v>
      </c>
      <c r="E437" s="14" t="s">
        <v>445</v>
      </c>
      <c r="F437" s="77">
        <v>59.943512422413619</v>
      </c>
      <c r="G437" s="78">
        <v>41090</v>
      </c>
      <c r="H437" s="52" t="s">
        <v>554</v>
      </c>
    </row>
    <row r="438" spans="1:8">
      <c r="A438" s="12"/>
      <c r="B438" s="12"/>
      <c r="C438" s="79"/>
      <c r="D438" s="76"/>
      <c r="E438" s="14"/>
      <c r="F438" s="77"/>
      <c r="G438" s="77"/>
      <c r="H438" s="77"/>
    </row>
    <row r="439" spans="1:8" ht="15.75" customHeight="1">
      <c r="A439" s="16" t="s">
        <v>560</v>
      </c>
      <c r="B439" s="12" t="s">
        <v>550</v>
      </c>
      <c r="C439" s="79" t="s">
        <v>455</v>
      </c>
      <c r="D439" s="76" t="s">
        <v>120</v>
      </c>
      <c r="E439" s="14" t="s">
        <v>450</v>
      </c>
      <c r="F439" s="77">
        <f>457.30102260398+44.21</f>
        <v>501.51102260398</v>
      </c>
      <c r="G439" s="78">
        <v>41090</v>
      </c>
      <c r="H439" s="52" t="s">
        <v>554</v>
      </c>
    </row>
    <row r="440" spans="1:8">
      <c r="A440" s="12"/>
      <c r="B440" s="12"/>
      <c r="C440" s="79"/>
      <c r="D440" s="76"/>
      <c r="E440" s="14"/>
      <c r="F440" s="77"/>
      <c r="G440" s="77"/>
      <c r="H440" s="77"/>
    </row>
    <row r="441" spans="1:8" ht="15.75" customHeight="1">
      <c r="A441" s="16" t="s">
        <v>560</v>
      </c>
      <c r="B441" s="12" t="s">
        <v>550</v>
      </c>
      <c r="C441" s="79" t="s">
        <v>455</v>
      </c>
      <c r="D441" s="76" t="s">
        <v>119</v>
      </c>
      <c r="E441" s="14" t="s">
        <v>435</v>
      </c>
      <c r="F441" s="77">
        <v>122.35892226430823</v>
      </c>
      <c r="G441" s="78">
        <v>41090</v>
      </c>
      <c r="H441" s="52" t="s">
        <v>554</v>
      </c>
    </row>
    <row r="442" spans="1:8">
      <c r="A442" s="12"/>
      <c r="B442" s="12"/>
      <c r="C442" s="79"/>
      <c r="D442" s="76"/>
      <c r="E442" s="14"/>
      <c r="F442" s="77"/>
      <c r="G442" s="77"/>
      <c r="H442" s="77"/>
    </row>
    <row r="443" spans="1:8" ht="15.75" customHeight="1">
      <c r="A443" s="16" t="s">
        <v>560</v>
      </c>
      <c r="B443" s="12" t="s">
        <v>550</v>
      </c>
      <c r="C443" s="79" t="s">
        <v>455</v>
      </c>
      <c r="D443" s="76" t="s">
        <v>118</v>
      </c>
      <c r="E443" s="14" t="s">
        <v>451</v>
      </c>
      <c r="F443" s="77">
        <v>126.68474274839993</v>
      </c>
      <c r="G443" s="78">
        <v>41090</v>
      </c>
      <c r="H443" s="52" t="s">
        <v>554</v>
      </c>
    </row>
    <row r="444" spans="1:8">
      <c r="A444" s="12"/>
      <c r="B444" s="12"/>
      <c r="C444" s="79"/>
      <c r="D444" s="76"/>
      <c r="E444" s="14"/>
      <c r="F444" s="77"/>
      <c r="G444" s="77"/>
      <c r="H444" s="77"/>
    </row>
    <row r="445" spans="1:8" ht="15.75" customHeight="1">
      <c r="A445" s="16" t="s">
        <v>560</v>
      </c>
      <c r="B445" s="12" t="s">
        <v>550</v>
      </c>
      <c r="C445" s="79" t="s">
        <v>455</v>
      </c>
      <c r="D445" s="76" t="s">
        <v>117</v>
      </c>
      <c r="E445" s="14" t="s">
        <v>443</v>
      </c>
      <c r="F445" s="77">
        <v>31.516692098382421</v>
      </c>
      <c r="G445" s="78">
        <v>41090</v>
      </c>
      <c r="H445" s="52" t="s">
        <v>554</v>
      </c>
    </row>
    <row r="446" spans="1:8">
      <c r="A446" s="12"/>
      <c r="B446" s="12"/>
      <c r="C446" s="79"/>
      <c r="D446" s="76"/>
      <c r="E446" s="14"/>
      <c r="F446" s="77"/>
      <c r="G446" s="77"/>
      <c r="H446" s="77"/>
    </row>
    <row r="447" spans="1:8" ht="15.75" customHeight="1">
      <c r="A447" s="16" t="s">
        <v>560</v>
      </c>
      <c r="B447" s="12" t="s">
        <v>550</v>
      </c>
      <c r="C447" s="79" t="s">
        <v>455</v>
      </c>
      <c r="D447" s="76" t="s">
        <v>116</v>
      </c>
      <c r="E447" s="14" t="s">
        <v>452</v>
      </c>
      <c r="F447" s="77">
        <v>56.853640648062409</v>
      </c>
      <c r="G447" s="78">
        <v>41090</v>
      </c>
      <c r="H447" s="52" t="s">
        <v>554</v>
      </c>
    </row>
    <row r="448" spans="1:8">
      <c r="A448" s="12"/>
      <c r="B448" s="12"/>
      <c r="C448" s="79"/>
      <c r="D448" s="76"/>
      <c r="E448" s="14"/>
      <c r="F448" s="77"/>
      <c r="G448" s="77"/>
      <c r="H448" s="77"/>
    </row>
    <row r="449" spans="1:8" ht="15.75" customHeight="1">
      <c r="A449" s="16" t="s">
        <v>560</v>
      </c>
      <c r="B449" s="12" t="s">
        <v>550</v>
      </c>
      <c r="C449" s="79" t="s">
        <v>455</v>
      </c>
      <c r="D449" s="76" t="s">
        <v>115</v>
      </c>
      <c r="E449" s="14" t="s">
        <v>431</v>
      </c>
      <c r="F449" s="77">
        <v>160.67333226626334</v>
      </c>
      <c r="G449" s="78">
        <v>41090</v>
      </c>
      <c r="H449" s="52" t="s">
        <v>554</v>
      </c>
    </row>
    <row r="450" spans="1:8">
      <c r="A450" s="12"/>
      <c r="B450" s="12"/>
      <c r="C450" s="79"/>
      <c r="D450" s="76"/>
      <c r="E450" s="14"/>
      <c r="F450" s="77"/>
      <c r="G450" s="77"/>
      <c r="H450" s="77"/>
    </row>
    <row r="451" spans="1:8" ht="15.75" customHeight="1">
      <c r="A451" s="16" t="s">
        <v>560</v>
      </c>
      <c r="B451" s="12" t="s">
        <v>550</v>
      </c>
      <c r="C451" s="79" t="s">
        <v>455</v>
      </c>
      <c r="D451" s="76" t="s">
        <v>114</v>
      </c>
      <c r="E451" s="14" t="s">
        <v>453</v>
      </c>
      <c r="F451" s="77">
        <v>279.18204960000003</v>
      </c>
      <c r="G451" s="78">
        <v>41090</v>
      </c>
      <c r="H451" s="52" t="s">
        <v>554</v>
      </c>
    </row>
    <row r="452" spans="1:8">
      <c r="A452" s="12"/>
      <c r="B452" s="12"/>
      <c r="C452" s="12"/>
      <c r="D452" s="13"/>
      <c r="E452" s="14"/>
      <c r="F452" s="15"/>
      <c r="G452" s="15"/>
      <c r="H452" s="15"/>
    </row>
    <row r="453" spans="1:8">
      <c r="A453" s="12"/>
      <c r="B453" s="12"/>
      <c r="C453" s="80"/>
      <c r="D453" s="81"/>
      <c r="E453" s="82"/>
      <c r="F453" s="83"/>
      <c r="G453" s="83"/>
      <c r="H453" s="83"/>
    </row>
    <row r="454" spans="1:8">
      <c r="A454" s="16" t="s">
        <v>560</v>
      </c>
      <c r="B454" s="12" t="s">
        <v>546</v>
      </c>
      <c r="C454" s="80" t="s">
        <v>147</v>
      </c>
      <c r="D454" s="84" t="s">
        <v>148</v>
      </c>
      <c r="E454" s="82" t="s">
        <v>456</v>
      </c>
      <c r="F454" s="83">
        <v>7.4456343715129609</v>
      </c>
      <c r="G454" s="78">
        <v>41090</v>
      </c>
      <c r="H454" s="52" t="s">
        <v>554</v>
      </c>
    </row>
    <row r="455" spans="1:8">
      <c r="A455" s="12"/>
      <c r="B455" s="12"/>
      <c r="C455" s="80"/>
      <c r="D455" s="84"/>
      <c r="E455" s="82"/>
      <c r="F455" s="83"/>
      <c r="G455" s="83"/>
      <c r="H455" s="83"/>
    </row>
    <row r="456" spans="1:8">
      <c r="A456" s="16" t="s">
        <v>560</v>
      </c>
      <c r="B456" s="12" t="s">
        <v>546</v>
      </c>
      <c r="C456" s="80" t="s">
        <v>147</v>
      </c>
      <c r="D456" s="84" t="s">
        <v>149</v>
      </c>
      <c r="E456" s="82" t="s">
        <v>457</v>
      </c>
      <c r="F456" s="83">
        <v>1.9943663495124004</v>
      </c>
      <c r="G456" s="78">
        <v>41090</v>
      </c>
      <c r="H456" s="52" t="s">
        <v>554</v>
      </c>
    </row>
    <row r="457" spans="1:8">
      <c r="A457" s="12"/>
      <c r="B457" s="12"/>
      <c r="C457" s="80"/>
      <c r="D457" s="84"/>
      <c r="E457" s="82"/>
      <c r="F457" s="83"/>
      <c r="G457" s="83"/>
      <c r="H457" s="83"/>
    </row>
    <row r="458" spans="1:8">
      <c r="A458" s="16" t="s">
        <v>560</v>
      </c>
      <c r="B458" s="12" t="s">
        <v>546</v>
      </c>
      <c r="C458" s="80" t="s">
        <v>147</v>
      </c>
      <c r="D458" s="84" t="s">
        <v>150</v>
      </c>
      <c r="E458" s="82" t="s">
        <v>411</v>
      </c>
      <c r="F458" s="83">
        <v>2.6591551326832001</v>
      </c>
      <c r="G458" s="78">
        <v>41090</v>
      </c>
      <c r="H458" s="52" t="s">
        <v>554</v>
      </c>
    </row>
    <row r="459" spans="1:8">
      <c r="A459" s="12"/>
      <c r="B459" s="12"/>
      <c r="C459" s="80"/>
      <c r="D459" s="84"/>
      <c r="E459" s="82"/>
      <c r="F459" s="83"/>
      <c r="G459" s="83"/>
      <c r="H459" s="83"/>
    </row>
    <row r="460" spans="1:8">
      <c r="A460" s="16" t="s">
        <v>560</v>
      </c>
      <c r="B460" s="12" t="s">
        <v>546</v>
      </c>
      <c r="C460" s="80" t="s">
        <v>147</v>
      </c>
      <c r="D460" s="84" t="s">
        <v>151</v>
      </c>
      <c r="E460" s="82" t="s">
        <v>457</v>
      </c>
      <c r="F460" s="83">
        <v>119.66198097074401</v>
      </c>
      <c r="G460" s="78">
        <v>41090</v>
      </c>
      <c r="H460" s="52" t="s">
        <v>554</v>
      </c>
    </row>
    <row r="461" spans="1:8">
      <c r="A461" s="12"/>
      <c r="B461" s="12"/>
      <c r="C461" s="80"/>
      <c r="D461" s="84"/>
      <c r="E461" s="82"/>
      <c r="F461" s="83"/>
      <c r="G461" s="83"/>
      <c r="H461" s="83"/>
    </row>
    <row r="462" spans="1:8">
      <c r="A462" s="16" t="s">
        <v>560</v>
      </c>
      <c r="B462" s="12" t="s">
        <v>546</v>
      </c>
      <c r="C462" s="80" t="s">
        <v>147</v>
      </c>
      <c r="D462" s="84" t="s">
        <v>152</v>
      </c>
      <c r="E462" s="82" t="s">
        <v>458</v>
      </c>
      <c r="F462" s="83">
        <v>159.54930796099202</v>
      </c>
      <c r="G462" s="78">
        <v>41090</v>
      </c>
      <c r="H462" s="52" t="s">
        <v>554</v>
      </c>
    </row>
    <row r="463" spans="1:8">
      <c r="A463" s="12"/>
      <c r="B463" s="12"/>
      <c r="C463" s="80"/>
      <c r="D463" s="84"/>
      <c r="E463" s="82"/>
      <c r="F463" s="83"/>
      <c r="G463" s="83"/>
      <c r="H463" s="83"/>
    </row>
    <row r="464" spans="1:8">
      <c r="A464" s="16" t="s">
        <v>560</v>
      </c>
      <c r="B464" s="12" t="s">
        <v>546</v>
      </c>
      <c r="C464" s="80" t="s">
        <v>147</v>
      </c>
      <c r="D464" s="84" t="s">
        <v>153</v>
      </c>
      <c r="E464" s="82" t="s">
        <v>459</v>
      </c>
      <c r="F464" s="83">
        <v>20.528677624314309</v>
      </c>
      <c r="G464" s="78">
        <v>41090</v>
      </c>
      <c r="H464" s="52" t="s">
        <v>554</v>
      </c>
    </row>
    <row r="465" spans="1:8">
      <c r="A465" s="12"/>
      <c r="B465" s="12"/>
      <c r="C465" s="80"/>
      <c r="D465" s="84"/>
      <c r="E465" s="82"/>
      <c r="F465" s="83"/>
      <c r="G465" s="83"/>
      <c r="H465" s="83"/>
    </row>
    <row r="466" spans="1:8">
      <c r="A466" s="16" t="s">
        <v>560</v>
      </c>
      <c r="B466" s="12" t="s">
        <v>546</v>
      </c>
      <c r="C466" s="80" t="s">
        <v>147</v>
      </c>
      <c r="D466" s="84" t="s">
        <v>154</v>
      </c>
      <c r="E466" s="85" t="s">
        <v>460</v>
      </c>
      <c r="F466" s="83"/>
      <c r="G466" s="78">
        <v>41090</v>
      </c>
      <c r="H466" s="52" t="s">
        <v>554</v>
      </c>
    </row>
    <row r="467" spans="1:8">
      <c r="A467" s="12"/>
      <c r="B467" s="12"/>
      <c r="C467" s="80"/>
      <c r="D467" s="84"/>
      <c r="E467" s="85"/>
      <c r="F467" s="83"/>
      <c r="G467" s="83"/>
      <c r="H467" s="83"/>
    </row>
    <row r="468" spans="1:8">
      <c r="A468" s="16" t="s">
        <v>560</v>
      </c>
      <c r="B468" s="12" t="s">
        <v>546</v>
      </c>
      <c r="C468" s="80" t="s">
        <v>147</v>
      </c>
      <c r="D468" s="84" t="s">
        <v>155</v>
      </c>
      <c r="E468" s="82" t="s">
        <v>461</v>
      </c>
      <c r="F468" s="83">
        <v>6.807437139668993</v>
      </c>
      <c r="G468" s="78">
        <v>41090</v>
      </c>
      <c r="H468" s="52" t="s">
        <v>554</v>
      </c>
    </row>
    <row r="469" spans="1:8">
      <c r="A469" s="12"/>
      <c r="B469" s="12"/>
      <c r="C469" s="80"/>
      <c r="D469" s="84"/>
      <c r="E469" s="82"/>
      <c r="F469" s="83"/>
      <c r="G469" s="83"/>
      <c r="H469" s="83"/>
    </row>
    <row r="470" spans="1:8">
      <c r="A470" s="16" t="s">
        <v>560</v>
      </c>
      <c r="B470" s="12" t="s">
        <v>546</v>
      </c>
      <c r="C470" s="80" t="s">
        <v>147</v>
      </c>
      <c r="D470" s="84" t="s">
        <v>156</v>
      </c>
      <c r="E470" s="82" t="s">
        <v>462</v>
      </c>
      <c r="F470" s="83">
        <v>6.3819723184396802</v>
      </c>
      <c r="G470" s="78">
        <v>41090</v>
      </c>
      <c r="H470" s="52" t="s">
        <v>554</v>
      </c>
    </row>
    <row r="471" spans="1:8">
      <c r="A471" s="12"/>
      <c r="B471" s="12"/>
      <c r="C471" s="80"/>
      <c r="D471" s="81"/>
      <c r="E471" s="82" t="s">
        <v>47</v>
      </c>
      <c r="F471" s="83"/>
      <c r="G471" s="83"/>
      <c r="H471" s="83"/>
    </row>
    <row r="472" spans="1:8">
      <c r="A472" s="16" t="s">
        <v>560</v>
      </c>
      <c r="B472" s="12" t="s">
        <v>546</v>
      </c>
      <c r="C472" s="80" t="s">
        <v>246</v>
      </c>
      <c r="D472" s="84" t="s">
        <v>157</v>
      </c>
      <c r="E472" s="82" t="s">
        <v>463</v>
      </c>
      <c r="F472" s="83">
        <v>6.701070934361665</v>
      </c>
      <c r="G472" s="86">
        <v>41090</v>
      </c>
      <c r="H472" s="52" t="s">
        <v>554</v>
      </c>
    </row>
    <row r="473" spans="1:8">
      <c r="A473" s="12"/>
      <c r="B473" s="12"/>
      <c r="C473" s="80"/>
      <c r="D473" s="84"/>
      <c r="E473" s="82"/>
      <c r="F473" s="83"/>
      <c r="G473" s="83"/>
      <c r="H473" s="83"/>
    </row>
    <row r="474" spans="1:8">
      <c r="A474" s="16" t="s">
        <v>560</v>
      </c>
      <c r="B474" s="12" t="s">
        <v>546</v>
      </c>
      <c r="C474" s="80" t="s">
        <v>246</v>
      </c>
      <c r="D474" s="84" t="s">
        <v>158</v>
      </c>
      <c r="E474" s="82" t="s">
        <v>464</v>
      </c>
      <c r="F474" s="83">
        <v>0.85092964245862412</v>
      </c>
      <c r="G474" s="86">
        <v>41090</v>
      </c>
      <c r="H474" s="52" t="s">
        <v>554</v>
      </c>
    </row>
    <row r="475" spans="1:8">
      <c r="A475" s="12"/>
      <c r="B475" s="12"/>
      <c r="C475" s="80"/>
      <c r="D475" s="84"/>
      <c r="E475" s="82"/>
      <c r="F475" s="83"/>
      <c r="G475" s="83"/>
      <c r="H475" s="83"/>
    </row>
    <row r="476" spans="1:8">
      <c r="A476" s="16" t="s">
        <v>560</v>
      </c>
      <c r="B476" s="12" t="s">
        <v>546</v>
      </c>
      <c r="C476" s="80" t="s">
        <v>246</v>
      </c>
      <c r="D476" s="84" t="s">
        <v>159</v>
      </c>
      <c r="E476" s="82" t="s">
        <v>465</v>
      </c>
      <c r="F476" s="83">
        <v>4.7439327567068297</v>
      </c>
      <c r="G476" s="86">
        <v>41090</v>
      </c>
      <c r="H476" s="52" t="s">
        <v>554</v>
      </c>
    </row>
    <row r="477" spans="1:8">
      <c r="A477" s="12"/>
      <c r="B477" s="12"/>
      <c r="C477" s="80"/>
      <c r="D477" s="84"/>
      <c r="E477" s="82"/>
      <c r="F477" s="83"/>
      <c r="G477" s="83"/>
      <c r="H477" s="83"/>
    </row>
    <row r="478" spans="1:8">
      <c r="A478" s="16" t="s">
        <v>560</v>
      </c>
      <c r="B478" s="12" t="s">
        <v>546</v>
      </c>
      <c r="C478" s="80" t="s">
        <v>246</v>
      </c>
      <c r="D478" s="84" t="s">
        <v>160</v>
      </c>
      <c r="E478" s="82" t="s">
        <v>458</v>
      </c>
      <c r="F478" s="83">
        <f>191.45916955319-44.21</f>
        <v>147.24916955319</v>
      </c>
      <c r="G478" s="86">
        <v>41090</v>
      </c>
      <c r="H478" s="52" t="s">
        <v>554</v>
      </c>
    </row>
    <row r="479" spans="1:8">
      <c r="A479" s="12"/>
      <c r="B479" s="12"/>
      <c r="C479" s="80"/>
      <c r="D479" s="84"/>
      <c r="E479" s="82"/>
      <c r="F479" s="83"/>
      <c r="G479" s="83"/>
      <c r="H479" s="83"/>
    </row>
    <row r="480" spans="1:8">
      <c r="A480" s="16" t="s">
        <v>560</v>
      </c>
      <c r="B480" s="12" t="s">
        <v>546</v>
      </c>
      <c r="C480" s="80" t="s">
        <v>246</v>
      </c>
      <c r="D480" s="84" t="s">
        <v>161</v>
      </c>
      <c r="E480" s="82" t="s">
        <v>397</v>
      </c>
      <c r="F480" s="83">
        <v>0.74456343715129603</v>
      </c>
      <c r="G480" s="86">
        <v>41090</v>
      </c>
      <c r="H480" s="52" t="s">
        <v>554</v>
      </c>
    </row>
    <row r="481" spans="1:8">
      <c r="A481" s="12"/>
      <c r="B481" s="12"/>
      <c r="C481" s="80"/>
      <c r="D481" s="84"/>
      <c r="E481" s="82"/>
      <c r="F481" s="83"/>
      <c r="G481" s="83"/>
      <c r="H481" s="83"/>
    </row>
    <row r="482" spans="1:8">
      <c r="A482" s="16" t="s">
        <v>560</v>
      </c>
      <c r="B482" s="12" t="s">
        <v>546</v>
      </c>
      <c r="C482" s="80" t="s">
        <v>246</v>
      </c>
      <c r="D482" s="84" t="s">
        <v>162</v>
      </c>
      <c r="E482" s="82" t="s">
        <v>398</v>
      </c>
      <c r="F482" s="83">
        <v>2.1273241061465602</v>
      </c>
      <c r="G482" s="86">
        <v>41090</v>
      </c>
      <c r="H482" s="52" t="s">
        <v>554</v>
      </c>
    </row>
    <row r="483" spans="1:8">
      <c r="A483" s="12"/>
      <c r="B483" s="12"/>
      <c r="C483" s="80"/>
      <c r="D483" s="84"/>
      <c r="E483" s="82"/>
      <c r="F483" s="83"/>
      <c r="G483" s="83"/>
      <c r="H483" s="83"/>
    </row>
    <row r="484" spans="1:8">
      <c r="A484" s="16" t="s">
        <v>560</v>
      </c>
      <c r="B484" s="12" t="s">
        <v>546</v>
      </c>
      <c r="C484" s="80" t="s">
        <v>246</v>
      </c>
      <c r="D484" s="84" t="s">
        <v>163</v>
      </c>
      <c r="E484" s="82" t="s">
        <v>466</v>
      </c>
      <c r="F484" s="83">
        <v>15.316733564255234</v>
      </c>
      <c r="G484" s="86">
        <v>41090</v>
      </c>
      <c r="H484" s="52" t="s">
        <v>554</v>
      </c>
    </row>
    <row r="485" spans="1:8">
      <c r="A485" s="12"/>
      <c r="B485" s="12"/>
      <c r="C485" s="80"/>
      <c r="D485" s="84"/>
      <c r="E485" s="82"/>
      <c r="F485" s="83"/>
      <c r="G485" s="83"/>
      <c r="H485" s="83"/>
    </row>
    <row r="486" spans="1:8">
      <c r="A486" s="16" t="s">
        <v>560</v>
      </c>
      <c r="B486" s="12" t="s">
        <v>546</v>
      </c>
      <c r="C486" s="80" t="s">
        <v>246</v>
      </c>
      <c r="D486" s="84" t="s">
        <v>164</v>
      </c>
      <c r="E486" s="82" t="s">
        <v>464</v>
      </c>
      <c r="F486" s="83">
        <v>6.3819723184396802</v>
      </c>
      <c r="G486" s="86">
        <v>41090</v>
      </c>
      <c r="H486" s="52" t="s">
        <v>554</v>
      </c>
    </row>
    <row r="487" spans="1:8">
      <c r="A487" s="12"/>
      <c r="B487" s="12"/>
      <c r="C487" s="80"/>
      <c r="D487" s="84"/>
      <c r="E487" s="82"/>
      <c r="F487" s="83"/>
      <c r="G487" s="83"/>
      <c r="H487" s="83"/>
    </row>
    <row r="488" spans="1:8">
      <c r="A488" s="16" t="s">
        <v>560</v>
      </c>
      <c r="B488" s="12" t="s">
        <v>546</v>
      </c>
      <c r="C488" s="80" t="s">
        <v>246</v>
      </c>
      <c r="D488" s="84" t="s">
        <v>165</v>
      </c>
      <c r="E488" s="82" t="s">
        <v>464</v>
      </c>
      <c r="F488" s="83">
        <v>4.2546482122931204</v>
      </c>
      <c r="G488" s="86">
        <v>41090</v>
      </c>
      <c r="H488" s="52" t="s">
        <v>554</v>
      </c>
    </row>
    <row r="489" spans="1:8">
      <c r="A489" s="12"/>
      <c r="B489" s="12"/>
      <c r="C489" s="80"/>
      <c r="D489" s="81"/>
      <c r="E489" s="82" t="s">
        <v>47</v>
      </c>
      <c r="F489" s="83"/>
      <c r="G489" s="83"/>
      <c r="H489" s="83"/>
    </row>
    <row r="490" spans="1:8">
      <c r="A490" s="16" t="s">
        <v>560</v>
      </c>
      <c r="B490" s="12" t="s">
        <v>546</v>
      </c>
      <c r="C490" s="80" t="s">
        <v>166</v>
      </c>
      <c r="D490" s="84" t="s">
        <v>167</v>
      </c>
      <c r="E490" s="82" t="s">
        <v>467</v>
      </c>
      <c r="F490" s="83">
        <v>2.0741410034928962</v>
      </c>
      <c r="G490" s="78">
        <v>41090</v>
      </c>
      <c r="H490" s="52" t="s">
        <v>554</v>
      </c>
    </row>
    <row r="491" spans="1:8">
      <c r="A491" s="12"/>
      <c r="B491" s="12"/>
      <c r="C491" s="80"/>
      <c r="D491" s="84"/>
      <c r="E491" s="82"/>
      <c r="F491" s="83"/>
      <c r="G491" s="83"/>
      <c r="H491" s="83"/>
    </row>
    <row r="492" spans="1:8">
      <c r="A492" s="16" t="s">
        <v>560</v>
      </c>
      <c r="B492" s="12" t="s">
        <v>546</v>
      </c>
      <c r="C492" s="80" t="s">
        <v>166</v>
      </c>
      <c r="D492" s="84" t="s">
        <v>168</v>
      </c>
      <c r="E492" s="82" t="s">
        <v>398</v>
      </c>
      <c r="F492" s="83">
        <v>2.1273241061465602</v>
      </c>
      <c r="G492" s="78">
        <v>41090</v>
      </c>
      <c r="H492" s="52" t="s">
        <v>554</v>
      </c>
    </row>
    <row r="493" spans="1:8">
      <c r="A493" s="12"/>
      <c r="B493" s="12"/>
      <c r="C493" s="87"/>
      <c r="D493" s="81"/>
      <c r="E493" s="82" t="s">
        <v>47</v>
      </c>
      <c r="F493" s="83"/>
      <c r="G493" s="83"/>
      <c r="H493" s="83"/>
    </row>
    <row r="494" spans="1:8" ht="31.5">
      <c r="A494" s="16" t="s">
        <v>560</v>
      </c>
      <c r="B494" s="12" t="s">
        <v>546</v>
      </c>
      <c r="C494" s="87" t="s">
        <v>169</v>
      </c>
      <c r="D494" s="84" t="s">
        <v>148</v>
      </c>
      <c r="E494" s="82" t="s">
        <v>468</v>
      </c>
      <c r="F494" s="83">
        <v>10.636620530732801</v>
      </c>
      <c r="G494" s="78">
        <v>41090</v>
      </c>
      <c r="H494" s="52" t="s">
        <v>554</v>
      </c>
    </row>
    <row r="495" spans="1:8">
      <c r="A495" s="12"/>
      <c r="B495" s="12"/>
      <c r="C495" s="87"/>
      <c r="D495" s="84"/>
      <c r="E495" s="82"/>
      <c r="F495" s="83"/>
      <c r="G495" s="83"/>
      <c r="H495" s="83"/>
    </row>
    <row r="496" spans="1:8" ht="31.5">
      <c r="A496" s="16" t="s">
        <v>560</v>
      </c>
      <c r="B496" s="12" t="s">
        <v>546</v>
      </c>
      <c r="C496" s="87" t="s">
        <v>169</v>
      </c>
      <c r="D496" s="84" t="s">
        <v>149</v>
      </c>
      <c r="E496" s="82" t="s">
        <v>469</v>
      </c>
      <c r="F496" s="83">
        <v>2.1273241061465602</v>
      </c>
      <c r="G496" s="78">
        <v>41090</v>
      </c>
      <c r="H496" s="52" t="s">
        <v>554</v>
      </c>
    </row>
    <row r="497" spans="1:8">
      <c r="A497" s="12"/>
      <c r="B497" s="12"/>
      <c r="C497" s="87"/>
      <c r="D497" s="84"/>
      <c r="E497" s="82"/>
      <c r="F497" s="83"/>
      <c r="G497" s="83"/>
      <c r="H497" s="83"/>
    </row>
    <row r="498" spans="1:8" ht="31.5">
      <c r="A498" s="16" t="s">
        <v>560</v>
      </c>
      <c r="B498" s="12" t="s">
        <v>546</v>
      </c>
      <c r="C498" s="87" t="s">
        <v>169</v>
      </c>
      <c r="D498" s="84" t="s">
        <v>150</v>
      </c>
      <c r="E498" s="82" t="s">
        <v>403</v>
      </c>
      <c r="F498" s="83">
        <v>5.3183102653664003</v>
      </c>
      <c r="G498" s="78">
        <v>41090</v>
      </c>
      <c r="H498" s="52" t="s">
        <v>554</v>
      </c>
    </row>
    <row r="499" spans="1:8">
      <c r="A499" s="12"/>
      <c r="B499" s="12"/>
      <c r="C499" s="87"/>
      <c r="D499" s="84"/>
      <c r="E499" s="82"/>
      <c r="F499" s="83"/>
      <c r="G499" s="83"/>
      <c r="H499" s="83"/>
    </row>
    <row r="500" spans="1:8" ht="31.5">
      <c r="A500" s="16" t="s">
        <v>560</v>
      </c>
      <c r="B500" s="12" t="s">
        <v>546</v>
      </c>
      <c r="C500" s="87" t="s">
        <v>169</v>
      </c>
      <c r="D500" s="84" t="s">
        <v>170</v>
      </c>
      <c r="E500" s="82" t="s">
        <v>469</v>
      </c>
      <c r="F500" s="83">
        <v>191.45916955319043</v>
      </c>
      <c r="G500" s="78">
        <v>41090</v>
      </c>
      <c r="H500" s="52" t="s">
        <v>554</v>
      </c>
    </row>
    <row r="501" spans="1:8">
      <c r="A501" s="12"/>
      <c r="B501" s="12"/>
      <c r="C501" s="87"/>
      <c r="D501" s="84"/>
      <c r="E501" s="82"/>
      <c r="F501" s="83"/>
      <c r="G501" s="83"/>
      <c r="H501" s="83"/>
    </row>
    <row r="502" spans="1:8" ht="31.5">
      <c r="A502" s="16" t="s">
        <v>560</v>
      </c>
      <c r="B502" s="12" t="s">
        <v>546</v>
      </c>
      <c r="C502" s="87" t="s">
        <v>169</v>
      </c>
      <c r="D502" s="84" t="s">
        <v>171</v>
      </c>
      <c r="E502" s="82" t="s">
        <v>470</v>
      </c>
      <c r="F502" s="83">
        <v>212.73241061465606</v>
      </c>
      <c r="G502" s="78">
        <v>41090</v>
      </c>
      <c r="H502" s="52" t="s">
        <v>554</v>
      </c>
    </row>
    <row r="503" spans="1:8">
      <c r="A503" s="12"/>
      <c r="B503" s="12"/>
      <c r="C503" s="87"/>
      <c r="D503" s="84"/>
      <c r="E503" s="82"/>
      <c r="F503" s="83"/>
      <c r="G503" s="83"/>
      <c r="H503" s="83"/>
    </row>
    <row r="504" spans="1:8" ht="31.5">
      <c r="A504" s="16" t="s">
        <v>560</v>
      </c>
      <c r="B504" s="12" t="s">
        <v>546</v>
      </c>
      <c r="C504" s="87" t="s">
        <v>169</v>
      </c>
      <c r="D504" s="84" t="s">
        <v>172</v>
      </c>
      <c r="E504" s="82" t="s">
        <v>398</v>
      </c>
      <c r="F504" s="83">
        <v>8.5092964245862408</v>
      </c>
      <c r="G504" s="78">
        <v>41090</v>
      </c>
      <c r="H504" s="52" t="s">
        <v>554</v>
      </c>
    </row>
    <row r="505" spans="1:8">
      <c r="A505" s="12"/>
      <c r="B505" s="12"/>
      <c r="C505" s="80"/>
      <c r="D505" s="81"/>
      <c r="E505" s="82" t="s">
        <v>47</v>
      </c>
      <c r="F505" s="83"/>
      <c r="G505" s="83"/>
      <c r="H505" s="83"/>
    </row>
    <row r="506" spans="1:8">
      <c r="A506" s="16" t="s">
        <v>560</v>
      </c>
      <c r="B506" s="12" t="s">
        <v>546</v>
      </c>
      <c r="C506" s="80" t="s">
        <v>173</v>
      </c>
      <c r="D506" s="84" t="s">
        <v>148</v>
      </c>
      <c r="E506" s="82" t="s">
        <v>415</v>
      </c>
      <c r="F506" s="83">
        <v>1.0636620530732801</v>
      </c>
      <c r="G506" s="78">
        <v>41090</v>
      </c>
      <c r="H506" s="52" t="s">
        <v>554</v>
      </c>
    </row>
    <row r="507" spans="1:8">
      <c r="A507" s="12"/>
      <c r="B507" s="12"/>
      <c r="C507" s="80"/>
      <c r="D507" s="84"/>
      <c r="E507" s="82"/>
      <c r="F507" s="83"/>
      <c r="G507" s="83"/>
      <c r="H507" s="83"/>
    </row>
    <row r="508" spans="1:8">
      <c r="A508" s="16" t="s">
        <v>560</v>
      </c>
      <c r="B508" s="12" t="s">
        <v>546</v>
      </c>
      <c r="C508" s="80" t="s">
        <v>173</v>
      </c>
      <c r="D508" s="84" t="s">
        <v>149</v>
      </c>
      <c r="E508" s="82" t="s">
        <v>391</v>
      </c>
      <c r="F508" s="83">
        <v>0.39887326990248001</v>
      </c>
      <c r="G508" s="78">
        <v>41090</v>
      </c>
      <c r="H508" s="52" t="s">
        <v>554</v>
      </c>
    </row>
    <row r="509" spans="1:8">
      <c r="A509" s="12"/>
      <c r="B509" s="12"/>
      <c r="C509" s="80"/>
      <c r="D509" s="84"/>
      <c r="E509" s="82"/>
      <c r="F509" s="83"/>
      <c r="G509" s="83"/>
      <c r="H509" s="83"/>
    </row>
    <row r="510" spans="1:8">
      <c r="A510" s="16" t="s">
        <v>560</v>
      </c>
      <c r="B510" s="12" t="s">
        <v>546</v>
      </c>
      <c r="C510" s="80" t="s">
        <v>173</v>
      </c>
      <c r="D510" s="84" t="s">
        <v>150</v>
      </c>
      <c r="E510" s="82" t="s">
        <v>407</v>
      </c>
      <c r="F510" s="83">
        <v>1.8614085928782402</v>
      </c>
      <c r="G510" s="78">
        <v>41090</v>
      </c>
      <c r="H510" s="52" t="s">
        <v>554</v>
      </c>
    </row>
    <row r="511" spans="1:8">
      <c r="A511" s="12"/>
      <c r="B511" s="12"/>
      <c r="C511" s="80"/>
      <c r="D511" s="84"/>
      <c r="E511" s="82"/>
      <c r="F511" s="83"/>
      <c r="G511" s="83"/>
      <c r="H511" s="83"/>
    </row>
    <row r="512" spans="1:8">
      <c r="A512" s="16" t="s">
        <v>560</v>
      </c>
      <c r="B512" s="12" t="s">
        <v>546</v>
      </c>
      <c r="C512" s="80" t="s">
        <v>173</v>
      </c>
      <c r="D512" s="84" t="s">
        <v>174</v>
      </c>
      <c r="E512" s="82" t="s">
        <v>471</v>
      </c>
      <c r="F512" s="83">
        <v>33.505354671808327</v>
      </c>
      <c r="G512" s="78">
        <v>41090</v>
      </c>
      <c r="H512" s="52" t="s">
        <v>554</v>
      </c>
    </row>
    <row r="513" spans="1:8">
      <c r="A513" s="12"/>
      <c r="B513" s="12"/>
      <c r="C513" s="80"/>
      <c r="D513" s="84"/>
      <c r="E513" s="82"/>
      <c r="F513" s="83"/>
      <c r="G513" s="83"/>
      <c r="H513" s="83"/>
    </row>
    <row r="514" spans="1:8">
      <c r="A514" s="16" t="s">
        <v>560</v>
      </c>
      <c r="B514" s="12" t="s">
        <v>546</v>
      </c>
      <c r="C514" s="80" t="s">
        <v>173</v>
      </c>
      <c r="D514" s="84" t="s">
        <v>152</v>
      </c>
      <c r="E514" s="82" t="s">
        <v>472</v>
      </c>
      <c r="F514" s="83">
        <v>37.228171857564803</v>
      </c>
      <c r="G514" s="78">
        <v>41090</v>
      </c>
      <c r="H514" s="52" t="s">
        <v>554</v>
      </c>
    </row>
    <row r="515" spans="1:8">
      <c r="A515" s="12"/>
      <c r="B515" s="12"/>
      <c r="C515" s="80"/>
      <c r="D515" s="81"/>
      <c r="E515" s="82" t="s">
        <v>47</v>
      </c>
      <c r="F515" s="83"/>
      <c r="G515" s="83"/>
      <c r="H515" s="83"/>
    </row>
    <row r="516" spans="1:8">
      <c r="A516" s="16" t="s">
        <v>560</v>
      </c>
      <c r="B516" s="12" t="s">
        <v>546</v>
      </c>
      <c r="C516" s="80" t="s">
        <v>175</v>
      </c>
      <c r="D516" s="84" t="s">
        <v>148</v>
      </c>
      <c r="E516" s="82" t="s">
        <v>415</v>
      </c>
      <c r="F516" s="83">
        <v>1.0636620530732801</v>
      </c>
      <c r="G516" s="78">
        <v>41090</v>
      </c>
      <c r="H516" s="52" t="s">
        <v>554</v>
      </c>
    </row>
    <row r="517" spans="1:8">
      <c r="A517" s="12"/>
      <c r="B517" s="12"/>
      <c r="C517" s="80"/>
      <c r="D517" s="84"/>
      <c r="E517" s="82"/>
      <c r="F517" s="83"/>
      <c r="G517" s="83"/>
      <c r="H517" s="83"/>
    </row>
    <row r="518" spans="1:8">
      <c r="A518" s="16" t="s">
        <v>560</v>
      </c>
      <c r="B518" s="12" t="s">
        <v>546</v>
      </c>
      <c r="C518" s="80" t="s">
        <v>175</v>
      </c>
      <c r="D518" s="84" t="s">
        <v>149</v>
      </c>
      <c r="E518" s="82" t="s">
        <v>412</v>
      </c>
      <c r="F518" s="83">
        <v>0.23932396194148803</v>
      </c>
      <c r="G518" s="78">
        <v>41090</v>
      </c>
      <c r="H518" s="52" t="s">
        <v>554</v>
      </c>
    </row>
    <row r="519" spans="1:8">
      <c r="A519" s="12"/>
      <c r="B519" s="12"/>
      <c r="C519" s="80"/>
      <c r="D519" s="84"/>
      <c r="E519" s="82"/>
      <c r="F519" s="83"/>
      <c r="G519" s="83"/>
      <c r="H519" s="83"/>
    </row>
    <row r="520" spans="1:8">
      <c r="A520" s="16" t="s">
        <v>560</v>
      </c>
      <c r="B520" s="12" t="s">
        <v>546</v>
      </c>
      <c r="C520" s="80" t="s">
        <v>175</v>
      </c>
      <c r="D520" s="84" t="s">
        <v>150</v>
      </c>
      <c r="E520" s="82" t="s">
        <v>473</v>
      </c>
      <c r="F520" s="83">
        <v>0.26591551326832003</v>
      </c>
      <c r="G520" s="78">
        <v>41090</v>
      </c>
      <c r="H520" s="52" t="s">
        <v>554</v>
      </c>
    </row>
    <row r="521" spans="1:8">
      <c r="A521" s="12"/>
      <c r="B521" s="12"/>
      <c r="C521" s="80"/>
      <c r="D521" s="84"/>
      <c r="E521" s="82"/>
      <c r="F521" s="83"/>
      <c r="G521" s="83"/>
      <c r="H521" s="83"/>
    </row>
    <row r="522" spans="1:8">
      <c r="A522" s="16" t="s">
        <v>560</v>
      </c>
      <c r="B522" s="12" t="s">
        <v>546</v>
      </c>
      <c r="C522" s="80" t="s">
        <v>175</v>
      </c>
      <c r="D522" s="84" t="s">
        <v>176</v>
      </c>
      <c r="E522" s="82" t="s">
        <v>389</v>
      </c>
      <c r="F522" s="83">
        <v>38.29183391063809</v>
      </c>
      <c r="G522" s="78">
        <v>41090</v>
      </c>
      <c r="H522" s="52" t="s">
        <v>554</v>
      </c>
    </row>
    <row r="523" spans="1:8">
      <c r="A523" s="12"/>
      <c r="B523" s="12"/>
      <c r="C523" s="80"/>
      <c r="D523" s="84"/>
      <c r="E523" s="82"/>
      <c r="F523" s="83"/>
      <c r="G523" s="83"/>
      <c r="H523" s="83"/>
    </row>
    <row r="524" spans="1:8">
      <c r="A524" s="16" t="s">
        <v>560</v>
      </c>
      <c r="B524" s="12" t="s">
        <v>546</v>
      </c>
      <c r="C524" s="80" t="s">
        <v>175</v>
      </c>
      <c r="D524" s="84" t="s">
        <v>152</v>
      </c>
      <c r="E524" s="82" t="s">
        <v>396</v>
      </c>
      <c r="F524" s="83">
        <v>26.591551326832008</v>
      </c>
      <c r="G524" s="78">
        <v>41090</v>
      </c>
      <c r="H524" s="52" t="s">
        <v>554</v>
      </c>
    </row>
    <row r="525" spans="1:8">
      <c r="A525" s="12"/>
      <c r="B525" s="12"/>
      <c r="C525" s="87"/>
      <c r="D525" s="81"/>
      <c r="E525" s="82" t="s">
        <v>47</v>
      </c>
      <c r="F525" s="83"/>
      <c r="G525" s="83"/>
      <c r="H525" s="83"/>
    </row>
    <row r="526" spans="1:8" ht="31.5">
      <c r="A526" s="16" t="s">
        <v>560</v>
      </c>
      <c r="B526" s="12" t="s">
        <v>546</v>
      </c>
      <c r="C526" s="87" t="s">
        <v>177</v>
      </c>
      <c r="D526" s="84" t="s">
        <v>178</v>
      </c>
      <c r="E526" s="82" t="s">
        <v>474</v>
      </c>
      <c r="F526" s="83"/>
      <c r="G526" s="78">
        <v>41090</v>
      </c>
      <c r="H526" s="52" t="s">
        <v>554</v>
      </c>
    </row>
    <row r="527" spans="1:8">
      <c r="A527" s="12"/>
      <c r="B527" s="12"/>
      <c r="C527" s="87"/>
      <c r="D527" s="84"/>
      <c r="E527" s="82"/>
      <c r="F527" s="83"/>
      <c r="G527" s="83"/>
      <c r="H527" s="83"/>
    </row>
    <row r="528" spans="1:8" ht="31.5">
      <c r="A528" s="16" t="s">
        <v>560</v>
      </c>
      <c r="B528" s="12" t="s">
        <v>546</v>
      </c>
      <c r="C528" s="87" t="s">
        <v>177</v>
      </c>
      <c r="D528" s="84" t="s">
        <v>179</v>
      </c>
      <c r="E528" s="82" t="s">
        <v>475</v>
      </c>
      <c r="F528" s="83">
        <v>7.5785921281471209</v>
      </c>
      <c r="G528" s="78">
        <v>41090</v>
      </c>
      <c r="H528" s="52" t="s">
        <v>554</v>
      </c>
    </row>
    <row r="529" spans="1:8">
      <c r="A529" s="12"/>
      <c r="B529" s="12"/>
      <c r="C529" s="87"/>
      <c r="D529" s="84"/>
      <c r="E529" s="82"/>
      <c r="F529" s="83"/>
      <c r="G529" s="83"/>
      <c r="H529" s="83"/>
    </row>
    <row r="530" spans="1:8" ht="31.5">
      <c r="A530" s="16" t="s">
        <v>560</v>
      </c>
      <c r="B530" s="12" t="s">
        <v>546</v>
      </c>
      <c r="C530" s="87" t="s">
        <v>177</v>
      </c>
      <c r="D530" s="84" t="s">
        <v>180</v>
      </c>
      <c r="E530" s="82" t="s">
        <v>388</v>
      </c>
      <c r="F530" s="83">
        <v>5.0523947520980812</v>
      </c>
      <c r="G530" s="78">
        <v>41090</v>
      </c>
      <c r="H530" s="52" t="s">
        <v>554</v>
      </c>
    </row>
    <row r="531" spans="1:8">
      <c r="A531" s="12"/>
      <c r="B531" s="12"/>
      <c r="C531" s="87"/>
      <c r="D531" s="84"/>
      <c r="E531" s="82"/>
      <c r="F531" s="83"/>
      <c r="G531" s="83"/>
      <c r="H531" s="83"/>
    </row>
    <row r="532" spans="1:8" ht="31.5">
      <c r="A532" s="16" t="s">
        <v>560</v>
      </c>
      <c r="B532" s="12" t="s">
        <v>546</v>
      </c>
      <c r="C532" s="87" t="s">
        <v>177</v>
      </c>
      <c r="D532" s="84" t="s">
        <v>181</v>
      </c>
      <c r="E532" s="82" t="s">
        <v>403</v>
      </c>
      <c r="F532" s="83">
        <v>20.209579008392325</v>
      </c>
      <c r="G532" s="78">
        <v>41090</v>
      </c>
      <c r="H532" s="52" t="s">
        <v>554</v>
      </c>
    </row>
    <row r="533" spans="1:8">
      <c r="A533" s="12"/>
      <c r="B533" s="12"/>
      <c r="C533" s="87"/>
      <c r="D533" s="84"/>
      <c r="E533" s="82"/>
      <c r="F533" s="83"/>
      <c r="G533" s="83"/>
      <c r="H533" s="83"/>
    </row>
    <row r="534" spans="1:8" ht="31.5">
      <c r="A534" s="16" t="s">
        <v>560</v>
      </c>
      <c r="B534" s="12" t="s">
        <v>546</v>
      </c>
      <c r="C534" s="87" t="s">
        <v>177</v>
      </c>
      <c r="D534" s="84" t="s">
        <v>182</v>
      </c>
      <c r="E534" s="82" t="s">
        <v>391</v>
      </c>
      <c r="F534" s="83">
        <v>50.523947520980805</v>
      </c>
      <c r="G534" s="78">
        <v>41090</v>
      </c>
      <c r="H534" s="52" t="s">
        <v>554</v>
      </c>
    </row>
    <row r="535" spans="1:8">
      <c r="A535" s="12"/>
      <c r="B535" s="12"/>
      <c r="C535" s="80"/>
      <c r="D535" s="81"/>
      <c r="E535" s="82"/>
      <c r="F535" s="83"/>
      <c r="G535" s="83"/>
      <c r="H535" s="83"/>
    </row>
    <row r="536" spans="1:8">
      <c r="A536" s="16" t="s">
        <v>560</v>
      </c>
      <c r="B536" s="12" t="s">
        <v>546</v>
      </c>
      <c r="C536" s="80" t="s">
        <v>183</v>
      </c>
      <c r="D536" s="84" t="s">
        <v>184</v>
      </c>
      <c r="E536" s="82" t="s">
        <v>411</v>
      </c>
      <c r="F536" s="83">
        <v>10.104789504196162</v>
      </c>
      <c r="G536" s="86">
        <v>41090</v>
      </c>
      <c r="H536" s="52" t="s">
        <v>554</v>
      </c>
    </row>
    <row r="537" spans="1:8">
      <c r="A537" s="12"/>
      <c r="B537" s="12"/>
      <c r="C537" s="80"/>
      <c r="D537" s="84"/>
      <c r="E537" s="82"/>
      <c r="F537" s="83"/>
      <c r="G537" s="83"/>
      <c r="H537" s="83"/>
    </row>
    <row r="538" spans="1:8">
      <c r="A538" s="16" t="s">
        <v>560</v>
      </c>
      <c r="B538" s="12" t="s">
        <v>546</v>
      </c>
      <c r="C538" s="80" t="s">
        <v>183</v>
      </c>
      <c r="D538" s="84" t="s">
        <v>185</v>
      </c>
      <c r="E538" s="82" t="s">
        <v>476</v>
      </c>
      <c r="F538" s="83">
        <v>63.819723184396814</v>
      </c>
      <c r="G538" s="86">
        <v>41090</v>
      </c>
      <c r="H538" s="52" t="s">
        <v>554</v>
      </c>
    </row>
    <row r="539" spans="1:8">
      <c r="A539" s="12"/>
      <c r="B539" s="12"/>
      <c r="C539" s="80"/>
      <c r="D539" s="84"/>
      <c r="E539" s="82"/>
      <c r="F539" s="83"/>
      <c r="G539" s="83"/>
      <c r="H539" s="83"/>
    </row>
    <row r="540" spans="1:8">
      <c r="A540" s="16" t="s">
        <v>560</v>
      </c>
      <c r="B540" s="12" t="s">
        <v>546</v>
      </c>
      <c r="C540" s="80" t="s">
        <v>183</v>
      </c>
      <c r="D540" s="84" t="s">
        <v>186</v>
      </c>
      <c r="E540" s="82" t="s">
        <v>476</v>
      </c>
      <c r="F540" s="83">
        <v>63.819723184396814</v>
      </c>
      <c r="G540" s="86">
        <v>41090</v>
      </c>
      <c r="H540" s="52" t="s">
        <v>554</v>
      </c>
    </row>
    <row r="541" spans="1:8">
      <c r="A541" s="12"/>
      <c r="B541" s="12"/>
      <c r="C541" s="80"/>
      <c r="D541" s="84"/>
      <c r="E541" s="82"/>
      <c r="F541" s="83"/>
      <c r="G541" s="83"/>
      <c r="H541" s="83"/>
    </row>
    <row r="542" spans="1:8">
      <c r="A542" s="16" t="s">
        <v>560</v>
      </c>
      <c r="B542" s="12" t="s">
        <v>546</v>
      </c>
      <c r="C542" s="80" t="s">
        <v>183</v>
      </c>
      <c r="D542" s="84" t="s">
        <v>187</v>
      </c>
      <c r="E542" s="82" t="s">
        <v>476</v>
      </c>
      <c r="F542" s="83">
        <v>63.819723184396814</v>
      </c>
      <c r="G542" s="86">
        <v>41090</v>
      </c>
      <c r="H542" s="52" t="s">
        <v>554</v>
      </c>
    </row>
    <row r="543" spans="1:8">
      <c r="A543" s="12"/>
      <c r="B543" s="12"/>
      <c r="C543" s="87"/>
      <c r="D543" s="81"/>
      <c r="E543" s="82" t="s">
        <v>47</v>
      </c>
      <c r="F543" s="83"/>
      <c r="G543" s="83"/>
      <c r="H543" s="83"/>
    </row>
    <row r="544" spans="1:8">
      <c r="A544" s="16" t="s">
        <v>560</v>
      </c>
      <c r="B544" s="12" t="s">
        <v>546</v>
      </c>
      <c r="C544" s="87" t="s">
        <v>188</v>
      </c>
      <c r="D544" s="84" t="s">
        <v>148</v>
      </c>
      <c r="E544" s="82" t="s">
        <v>477</v>
      </c>
      <c r="F544" s="83">
        <v>1.0636620530732801</v>
      </c>
      <c r="G544" s="78">
        <v>41090</v>
      </c>
      <c r="H544" s="52" t="s">
        <v>554</v>
      </c>
    </row>
    <row r="545" spans="1:8">
      <c r="A545" s="12"/>
      <c r="B545" s="12"/>
      <c r="C545" s="87"/>
      <c r="D545" s="84"/>
      <c r="E545" s="82"/>
      <c r="F545" s="83"/>
      <c r="G545" s="83"/>
      <c r="H545" s="83"/>
    </row>
    <row r="546" spans="1:8">
      <c r="A546" s="16" t="s">
        <v>560</v>
      </c>
      <c r="B546" s="12" t="s">
        <v>546</v>
      </c>
      <c r="C546" s="87" t="s">
        <v>188</v>
      </c>
      <c r="D546" s="84" t="s">
        <v>149</v>
      </c>
      <c r="E546" s="82" t="s">
        <v>478</v>
      </c>
      <c r="F546" s="83">
        <v>0.15954930796099201</v>
      </c>
      <c r="G546" s="78">
        <v>41090</v>
      </c>
      <c r="H546" s="52" t="s">
        <v>554</v>
      </c>
    </row>
    <row r="547" spans="1:8">
      <c r="A547" s="12"/>
      <c r="B547" s="12"/>
      <c r="C547" s="87"/>
      <c r="D547" s="84"/>
      <c r="E547" s="82"/>
      <c r="F547" s="83"/>
      <c r="G547" s="83"/>
      <c r="H547" s="83"/>
    </row>
    <row r="548" spans="1:8">
      <c r="A548" s="16" t="s">
        <v>560</v>
      </c>
      <c r="B548" s="12" t="s">
        <v>546</v>
      </c>
      <c r="C548" s="87" t="s">
        <v>188</v>
      </c>
      <c r="D548" s="84" t="s">
        <v>150</v>
      </c>
      <c r="E548" s="82" t="s">
        <v>479</v>
      </c>
      <c r="F548" s="83">
        <v>1.0636620530732801</v>
      </c>
      <c r="G548" s="78">
        <v>41090</v>
      </c>
      <c r="H548" s="52" t="s">
        <v>554</v>
      </c>
    </row>
    <row r="549" spans="1:8">
      <c r="A549" s="12"/>
      <c r="B549" s="12"/>
      <c r="C549" s="87"/>
      <c r="D549" s="84"/>
      <c r="E549" s="82"/>
      <c r="F549" s="83"/>
      <c r="G549" s="83"/>
      <c r="H549" s="83"/>
    </row>
    <row r="550" spans="1:8">
      <c r="A550" s="16" t="s">
        <v>560</v>
      </c>
      <c r="B550" s="12" t="s">
        <v>546</v>
      </c>
      <c r="C550" s="87" t="s">
        <v>188</v>
      </c>
      <c r="D550" s="84" t="s">
        <v>174</v>
      </c>
      <c r="E550" s="82" t="s">
        <v>480</v>
      </c>
      <c r="F550" s="83">
        <v>23.932396194148804</v>
      </c>
      <c r="G550" s="78">
        <v>41090</v>
      </c>
      <c r="H550" s="52" t="s">
        <v>554</v>
      </c>
    </row>
    <row r="551" spans="1:8">
      <c r="A551" s="12"/>
      <c r="B551" s="12"/>
      <c r="C551" s="87"/>
      <c r="D551" s="84"/>
      <c r="E551" s="82"/>
      <c r="F551" s="83"/>
      <c r="G551" s="83"/>
      <c r="H551" s="83"/>
    </row>
    <row r="552" spans="1:8">
      <c r="A552" s="16" t="s">
        <v>560</v>
      </c>
      <c r="B552" s="12" t="s">
        <v>546</v>
      </c>
      <c r="C552" s="87" t="s">
        <v>188</v>
      </c>
      <c r="D552" s="84" t="s">
        <v>152</v>
      </c>
      <c r="E552" s="82" t="s">
        <v>413</v>
      </c>
      <c r="F552" s="83">
        <v>5.3183102653664003</v>
      </c>
      <c r="G552" s="78">
        <v>41090</v>
      </c>
      <c r="H552" s="52" t="s">
        <v>554</v>
      </c>
    </row>
    <row r="553" spans="1:8">
      <c r="A553" s="12"/>
      <c r="B553" s="12"/>
      <c r="C553" s="87"/>
      <c r="D553" s="84"/>
      <c r="E553" s="82"/>
      <c r="F553" s="83"/>
      <c r="G553" s="83"/>
      <c r="H553" s="83"/>
    </row>
    <row r="554" spans="1:8">
      <c r="A554" s="16" t="s">
        <v>560</v>
      </c>
      <c r="B554" s="12" t="s">
        <v>546</v>
      </c>
      <c r="C554" s="87" t="s">
        <v>188</v>
      </c>
      <c r="D554" s="84" t="s">
        <v>189</v>
      </c>
      <c r="E554" s="82" t="s">
        <v>458</v>
      </c>
      <c r="F554" s="83">
        <v>159.54930796099202</v>
      </c>
      <c r="G554" s="78">
        <v>41090</v>
      </c>
      <c r="H554" s="52" t="s">
        <v>554</v>
      </c>
    </row>
    <row r="555" spans="1:8">
      <c r="A555" s="12"/>
      <c r="B555" s="12"/>
      <c r="C555" s="80"/>
      <c r="D555" s="81"/>
      <c r="E555" s="82" t="s">
        <v>47</v>
      </c>
      <c r="F555" s="83"/>
      <c r="G555" s="83"/>
      <c r="H555" s="83"/>
    </row>
    <row r="556" spans="1:8">
      <c r="A556" s="16" t="s">
        <v>560</v>
      </c>
      <c r="B556" s="12" t="s">
        <v>546</v>
      </c>
      <c r="C556" s="80" t="s">
        <v>190</v>
      </c>
      <c r="D556" s="84" t="s">
        <v>191</v>
      </c>
      <c r="E556" s="82" t="s">
        <v>481</v>
      </c>
      <c r="F556" s="83">
        <v>58.501412919030415</v>
      </c>
      <c r="G556" s="78">
        <v>41090</v>
      </c>
      <c r="H556" s="52" t="s">
        <v>554</v>
      </c>
    </row>
    <row r="557" spans="1:8">
      <c r="A557" s="12"/>
      <c r="B557" s="12"/>
      <c r="C557" s="80"/>
      <c r="D557" s="84"/>
      <c r="E557" s="82"/>
      <c r="F557" s="83"/>
      <c r="G557" s="83"/>
      <c r="H557" s="83"/>
    </row>
    <row r="558" spans="1:8">
      <c r="A558" s="16" t="s">
        <v>560</v>
      </c>
      <c r="B558" s="12" t="s">
        <v>546</v>
      </c>
      <c r="C558" s="80" t="s">
        <v>190</v>
      </c>
      <c r="D558" s="84" t="s">
        <v>192</v>
      </c>
      <c r="E558" s="82" t="s">
        <v>482</v>
      </c>
      <c r="F558" s="83">
        <v>297.82537486051842</v>
      </c>
      <c r="G558" s="78">
        <v>41090</v>
      </c>
      <c r="H558" s="52" t="s">
        <v>554</v>
      </c>
    </row>
    <row r="559" spans="1:8">
      <c r="A559" s="12"/>
      <c r="B559" s="12"/>
      <c r="C559" s="80"/>
      <c r="D559" s="84"/>
      <c r="E559" s="82"/>
      <c r="F559" s="83"/>
      <c r="G559" s="83"/>
      <c r="H559" s="83"/>
    </row>
    <row r="560" spans="1:8">
      <c r="A560" s="16" t="s">
        <v>560</v>
      </c>
      <c r="B560" s="12" t="s">
        <v>546</v>
      </c>
      <c r="C560" s="80" t="s">
        <v>190</v>
      </c>
      <c r="D560" s="84" t="s">
        <v>193</v>
      </c>
      <c r="E560" s="82" t="s">
        <v>483</v>
      </c>
      <c r="F560" s="83">
        <v>25.261973760490402</v>
      </c>
      <c r="G560" s="78">
        <v>41090</v>
      </c>
      <c r="H560" s="52" t="s">
        <v>554</v>
      </c>
    </row>
    <row r="561" spans="1:8">
      <c r="A561" s="12"/>
      <c r="B561" s="12"/>
      <c r="C561" s="80"/>
      <c r="D561" s="81"/>
      <c r="E561" s="82" t="s">
        <v>47</v>
      </c>
      <c r="F561" s="83"/>
      <c r="G561" s="83"/>
      <c r="H561" s="83"/>
    </row>
    <row r="562" spans="1:8">
      <c r="A562" s="16" t="s">
        <v>560</v>
      </c>
      <c r="B562" s="12" t="s">
        <v>546</v>
      </c>
      <c r="C562" s="80" t="s">
        <v>194</v>
      </c>
      <c r="D562" s="84" t="s">
        <v>148</v>
      </c>
      <c r="E562" s="82" t="s">
        <v>389</v>
      </c>
      <c r="F562" s="83">
        <v>0.85092964245862412</v>
      </c>
      <c r="G562" s="78">
        <v>41090</v>
      </c>
      <c r="H562" s="52" t="s">
        <v>554</v>
      </c>
    </row>
    <row r="563" spans="1:8">
      <c r="A563" s="12"/>
      <c r="B563" s="12"/>
      <c r="C563" s="80"/>
      <c r="D563" s="84"/>
      <c r="E563" s="82"/>
      <c r="F563" s="83"/>
      <c r="G563" s="83"/>
      <c r="H563" s="83"/>
    </row>
    <row r="564" spans="1:8">
      <c r="A564" s="16" t="s">
        <v>560</v>
      </c>
      <c r="B564" s="12" t="s">
        <v>546</v>
      </c>
      <c r="C564" s="80" t="s">
        <v>194</v>
      </c>
      <c r="D564" s="84" t="s">
        <v>149</v>
      </c>
      <c r="E564" s="82" t="s">
        <v>412</v>
      </c>
      <c r="F564" s="83">
        <v>0.23932396194148803</v>
      </c>
      <c r="G564" s="78">
        <v>41090</v>
      </c>
      <c r="H564" s="52" t="s">
        <v>554</v>
      </c>
    </row>
    <row r="565" spans="1:8">
      <c r="A565" s="12"/>
      <c r="B565" s="12"/>
      <c r="C565" s="80"/>
      <c r="D565" s="84"/>
      <c r="E565" s="82"/>
      <c r="F565" s="83"/>
      <c r="G565" s="83"/>
      <c r="H565" s="83"/>
    </row>
    <row r="566" spans="1:8">
      <c r="A566" s="16" t="s">
        <v>560</v>
      </c>
      <c r="B566" s="12" t="s">
        <v>546</v>
      </c>
      <c r="C566" s="80" t="s">
        <v>194</v>
      </c>
      <c r="D566" s="84" t="s">
        <v>150</v>
      </c>
      <c r="E566" s="82" t="s">
        <v>473</v>
      </c>
      <c r="F566" s="83">
        <v>0.26591551326832003</v>
      </c>
      <c r="G566" s="78">
        <v>41090</v>
      </c>
      <c r="H566" s="52" t="s">
        <v>554</v>
      </c>
    </row>
    <row r="567" spans="1:8">
      <c r="A567" s="12"/>
      <c r="B567" s="12"/>
      <c r="C567" s="80"/>
      <c r="D567" s="84"/>
      <c r="E567" s="82"/>
      <c r="F567" s="83"/>
      <c r="G567" s="83"/>
      <c r="H567" s="83"/>
    </row>
    <row r="568" spans="1:8">
      <c r="A568" s="16" t="s">
        <v>560</v>
      </c>
      <c r="B568" s="12" t="s">
        <v>546</v>
      </c>
      <c r="C568" s="80" t="s">
        <v>194</v>
      </c>
      <c r="D568" s="84" t="s">
        <v>176</v>
      </c>
      <c r="E568" s="82" t="s">
        <v>391</v>
      </c>
      <c r="F568" s="83">
        <v>23.932396194148804</v>
      </c>
      <c r="G568" s="78">
        <v>41090</v>
      </c>
      <c r="H568" s="52" t="s">
        <v>554</v>
      </c>
    </row>
    <row r="569" spans="1:8">
      <c r="A569" s="12"/>
      <c r="B569" s="12"/>
      <c r="C569" s="80"/>
      <c r="D569" s="84"/>
      <c r="E569" s="82"/>
      <c r="F569" s="83"/>
      <c r="G569" s="83"/>
      <c r="H569" s="83"/>
    </row>
    <row r="570" spans="1:8">
      <c r="A570" s="16" t="s">
        <v>560</v>
      </c>
      <c r="B570" s="12" t="s">
        <v>546</v>
      </c>
      <c r="C570" s="80" t="s">
        <v>194</v>
      </c>
      <c r="D570" s="84" t="s">
        <v>152</v>
      </c>
      <c r="E570" s="82" t="s">
        <v>396</v>
      </c>
      <c r="F570" s="83">
        <v>26.591551326832008</v>
      </c>
      <c r="G570" s="78">
        <v>41090</v>
      </c>
      <c r="H570" s="52" t="s">
        <v>554</v>
      </c>
    </row>
    <row r="571" spans="1:8">
      <c r="A571" s="12"/>
      <c r="B571" s="12"/>
      <c r="C571" s="80"/>
      <c r="D571" s="84"/>
      <c r="E571" s="82"/>
      <c r="F571" s="83"/>
      <c r="G571" s="83"/>
      <c r="H571" s="83"/>
    </row>
    <row r="572" spans="1:8">
      <c r="A572" s="16" t="s">
        <v>560</v>
      </c>
      <c r="B572" s="12" t="s">
        <v>546</v>
      </c>
      <c r="C572" s="80" t="s">
        <v>194</v>
      </c>
      <c r="D572" s="84" t="s">
        <v>195</v>
      </c>
      <c r="E572" s="82" t="s">
        <v>484</v>
      </c>
      <c r="F572" s="83">
        <v>425.46723184396797</v>
      </c>
      <c r="G572" s="78">
        <v>41090</v>
      </c>
      <c r="H572" s="52" t="s">
        <v>554</v>
      </c>
    </row>
    <row r="573" spans="1:8">
      <c r="A573" s="12"/>
      <c r="B573" s="12"/>
      <c r="C573" s="80"/>
      <c r="D573" s="84"/>
      <c r="E573" s="82"/>
      <c r="F573" s="83"/>
      <c r="G573" s="83"/>
      <c r="H573" s="83"/>
    </row>
    <row r="574" spans="1:8">
      <c r="A574" s="16" t="s">
        <v>560</v>
      </c>
      <c r="B574" s="12" t="s">
        <v>546</v>
      </c>
      <c r="C574" s="80" t="s">
        <v>194</v>
      </c>
      <c r="D574" s="84" t="s">
        <v>196</v>
      </c>
      <c r="E574" s="22" t="s">
        <v>47</v>
      </c>
      <c r="F574" s="23">
        <v>212.73241061465603</v>
      </c>
      <c r="G574" s="78">
        <v>41090</v>
      </c>
      <c r="H574" s="52" t="s">
        <v>554</v>
      </c>
    </row>
    <row r="575" spans="1:8">
      <c r="A575" s="12"/>
      <c r="B575" s="12"/>
      <c r="C575" s="80"/>
      <c r="D575" s="84"/>
      <c r="E575" s="22"/>
      <c r="F575" s="23"/>
      <c r="G575" s="23"/>
      <c r="H575" s="23"/>
    </row>
    <row r="576" spans="1:8">
      <c r="A576" s="16" t="s">
        <v>560</v>
      </c>
      <c r="B576" s="12" t="s">
        <v>546</v>
      </c>
      <c r="C576" s="80" t="s">
        <v>194</v>
      </c>
      <c r="D576" s="84" t="s">
        <v>197</v>
      </c>
      <c r="E576" s="82" t="s">
        <v>398</v>
      </c>
      <c r="F576" s="83">
        <v>2.66</v>
      </c>
      <c r="G576" s="78">
        <v>41090</v>
      </c>
      <c r="H576" s="52" t="s">
        <v>554</v>
      </c>
    </row>
    <row r="577" spans="1:8">
      <c r="A577" s="12"/>
      <c r="B577" s="12"/>
      <c r="C577" s="80"/>
      <c r="D577" s="84"/>
      <c r="E577" s="82"/>
      <c r="F577" s="83"/>
      <c r="G577" s="83"/>
      <c r="H577" s="83"/>
    </row>
    <row r="578" spans="1:8">
      <c r="A578" s="16" t="s">
        <v>560</v>
      </c>
      <c r="B578" s="12" t="s">
        <v>546</v>
      </c>
      <c r="C578" s="80" t="s">
        <v>194</v>
      </c>
      <c r="D578" s="84" t="s">
        <v>198</v>
      </c>
      <c r="E578" s="82" t="s">
        <v>47</v>
      </c>
      <c r="F578" s="83">
        <v>2.66</v>
      </c>
      <c r="G578" s="78">
        <v>41090</v>
      </c>
      <c r="H578" s="52" t="s">
        <v>554</v>
      </c>
    </row>
    <row r="579" spans="1:8">
      <c r="A579" s="12"/>
      <c r="B579" s="12"/>
      <c r="C579" s="80"/>
      <c r="D579" s="84"/>
      <c r="E579" s="82"/>
      <c r="F579" s="83"/>
      <c r="G579" s="83"/>
      <c r="H579" s="83"/>
    </row>
    <row r="580" spans="1:8">
      <c r="A580" s="16" t="s">
        <v>560</v>
      </c>
      <c r="B580" s="12" t="s">
        <v>546</v>
      </c>
      <c r="C580" s="80" t="s">
        <v>194</v>
      </c>
      <c r="D580" s="84" t="s">
        <v>199</v>
      </c>
      <c r="E580" s="82" t="s">
        <v>398</v>
      </c>
      <c r="F580" s="83">
        <v>5.32</v>
      </c>
      <c r="G580" s="78">
        <v>41090</v>
      </c>
      <c r="H580" s="52" t="s">
        <v>554</v>
      </c>
    </row>
    <row r="581" spans="1:8">
      <c r="A581" s="12"/>
      <c r="B581" s="12"/>
      <c r="C581" s="80"/>
      <c r="D581" s="84"/>
      <c r="E581" s="82"/>
      <c r="F581" s="83"/>
      <c r="G581" s="83"/>
      <c r="H581" s="83"/>
    </row>
    <row r="582" spans="1:8">
      <c r="A582" s="16" t="s">
        <v>560</v>
      </c>
      <c r="B582" s="12" t="s">
        <v>546</v>
      </c>
      <c r="C582" s="80" t="s">
        <v>194</v>
      </c>
      <c r="D582" s="84" t="s">
        <v>200</v>
      </c>
      <c r="E582" s="82" t="s">
        <v>398</v>
      </c>
      <c r="F582" s="83">
        <v>5.32</v>
      </c>
      <c r="G582" s="78">
        <v>41090</v>
      </c>
      <c r="H582" s="52" t="s">
        <v>554</v>
      </c>
    </row>
    <row r="583" spans="1:8">
      <c r="A583" s="12"/>
      <c r="B583" s="12"/>
      <c r="C583" s="80"/>
      <c r="D583" s="84"/>
      <c r="E583" s="82"/>
      <c r="F583" s="83"/>
      <c r="G583" s="83"/>
      <c r="H583" s="83"/>
    </row>
    <row r="584" spans="1:8">
      <c r="A584" s="16" t="s">
        <v>560</v>
      </c>
      <c r="B584" s="12" t="s">
        <v>546</v>
      </c>
      <c r="C584" s="80" t="s">
        <v>194</v>
      </c>
      <c r="D584" s="84" t="s">
        <v>201</v>
      </c>
      <c r="E584" s="82" t="s">
        <v>398</v>
      </c>
      <c r="F584" s="83">
        <v>5.3183102653664003</v>
      </c>
      <c r="G584" s="78">
        <v>41090</v>
      </c>
      <c r="H584" s="52" t="s">
        <v>554</v>
      </c>
    </row>
    <row r="585" spans="1:8">
      <c r="A585" s="12"/>
      <c r="B585" s="12"/>
      <c r="C585" s="12"/>
      <c r="D585" s="13"/>
      <c r="E585" s="14"/>
      <c r="F585" s="15"/>
      <c r="G585" s="15"/>
      <c r="H585" s="15"/>
    </row>
    <row r="586" spans="1:8" ht="31.5">
      <c r="A586" s="16" t="s">
        <v>560</v>
      </c>
      <c r="B586" s="12" t="s">
        <v>503</v>
      </c>
      <c r="C586" s="88" t="s">
        <v>502</v>
      </c>
      <c r="D586" s="89" t="s">
        <v>260</v>
      </c>
      <c r="E586" s="90" t="s">
        <v>485</v>
      </c>
      <c r="F586" s="23">
        <v>1.6296402113113508</v>
      </c>
      <c r="G586" s="33">
        <v>40574</v>
      </c>
      <c r="H586" s="61" t="s">
        <v>555</v>
      </c>
    </row>
    <row r="587" spans="1:8">
      <c r="A587" s="12"/>
      <c r="B587" s="12"/>
      <c r="C587" s="88"/>
      <c r="D587" s="89"/>
      <c r="E587" s="90"/>
      <c r="F587" s="23"/>
      <c r="G587" s="23"/>
      <c r="H587" s="23"/>
    </row>
    <row r="588" spans="1:8" ht="94.5">
      <c r="A588" s="16" t="s">
        <v>560</v>
      </c>
      <c r="B588" s="12" t="s">
        <v>503</v>
      </c>
      <c r="C588" s="88" t="s">
        <v>502</v>
      </c>
      <c r="D588" s="89" t="s">
        <v>261</v>
      </c>
      <c r="E588" s="90" t="s">
        <v>486</v>
      </c>
      <c r="F588" s="23">
        <v>2.2660519931796728</v>
      </c>
      <c r="G588" s="33">
        <v>40574</v>
      </c>
      <c r="H588" s="61" t="s">
        <v>555</v>
      </c>
    </row>
    <row r="589" spans="1:8">
      <c r="A589" s="12"/>
      <c r="B589" s="12"/>
      <c r="C589" s="88"/>
      <c r="D589" s="89"/>
      <c r="E589" s="90"/>
      <c r="F589" s="23"/>
      <c r="G589" s="23"/>
      <c r="H589" s="23"/>
    </row>
    <row r="590" spans="1:8" ht="31.5">
      <c r="A590" s="16" t="s">
        <v>560</v>
      </c>
      <c r="B590" s="12" t="s">
        <v>503</v>
      </c>
      <c r="C590" s="88" t="s">
        <v>502</v>
      </c>
      <c r="D590" s="89" t="s">
        <v>262</v>
      </c>
      <c r="E590" s="90" t="s">
        <v>487</v>
      </c>
      <c r="F590" s="23">
        <v>0.35149102596911491</v>
      </c>
      <c r="G590" s="33">
        <v>40574</v>
      </c>
      <c r="H590" s="61" t="s">
        <v>555</v>
      </c>
    </row>
    <row r="591" spans="1:8">
      <c r="A591" s="12"/>
      <c r="B591" s="12"/>
      <c r="C591" s="88"/>
      <c r="D591" s="89"/>
      <c r="E591" s="90"/>
      <c r="F591" s="23"/>
      <c r="G591" s="23"/>
      <c r="H591" s="23"/>
    </row>
    <row r="592" spans="1:8" ht="31.5">
      <c r="A592" s="16" t="s">
        <v>560</v>
      </c>
      <c r="B592" s="12" t="s">
        <v>503</v>
      </c>
      <c r="C592" s="88" t="s">
        <v>502</v>
      </c>
      <c r="D592" s="89" t="s">
        <v>263</v>
      </c>
      <c r="E592" s="90" t="s">
        <v>488</v>
      </c>
      <c r="F592" s="23">
        <v>2.5962405327264166</v>
      </c>
      <c r="G592" s="33">
        <v>40574</v>
      </c>
      <c r="H592" s="61" t="s">
        <v>555</v>
      </c>
    </row>
    <row r="593" spans="1:8">
      <c r="A593" s="12"/>
      <c r="B593" s="12"/>
      <c r="C593" s="88"/>
      <c r="D593" s="89"/>
      <c r="E593" s="90"/>
      <c r="F593" s="23"/>
      <c r="G593" s="23"/>
      <c r="H593" s="23"/>
    </row>
    <row r="594" spans="1:8" ht="78.75">
      <c r="A594" s="16" t="s">
        <v>560</v>
      </c>
      <c r="B594" s="12" t="s">
        <v>503</v>
      </c>
      <c r="C594" s="88" t="s">
        <v>502</v>
      </c>
      <c r="D594" s="89" t="s">
        <v>264</v>
      </c>
      <c r="E594" s="90" t="s">
        <v>489</v>
      </c>
      <c r="F594" s="23">
        <v>78.616471100318321</v>
      </c>
      <c r="G594" s="33">
        <v>40544</v>
      </c>
      <c r="H594" s="61" t="s">
        <v>555</v>
      </c>
    </row>
    <row r="595" spans="1:8">
      <c r="A595" s="12"/>
      <c r="B595" s="12"/>
      <c r="C595" s="88"/>
      <c r="D595" s="89"/>
      <c r="E595" s="90"/>
      <c r="F595" s="23"/>
      <c r="G595" s="23"/>
      <c r="H595" s="23"/>
    </row>
    <row r="596" spans="1:8" ht="47.25">
      <c r="A596" s="16" t="s">
        <v>560</v>
      </c>
      <c r="B596" s="12" t="s">
        <v>503</v>
      </c>
      <c r="C596" s="88" t="s">
        <v>502</v>
      </c>
      <c r="D596" s="89" t="s">
        <v>265</v>
      </c>
      <c r="E596" s="90" t="s">
        <v>490</v>
      </c>
      <c r="F596" s="23">
        <v>28.342292482263385</v>
      </c>
      <c r="G596" s="33">
        <v>40574</v>
      </c>
      <c r="H596" s="61" t="s">
        <v>555</v>
      </c>
    </row>
    <row r="597" spans="1:8">
      <c r="A597" s="12"/>
      <c r="B597" s="12"/>
      <c r="C597" s="88"/>
      <c r="D597" s="89"/>
      <c r="E597" s="90"/>
      <c r="F597" s="23"/>
      <c r="G597" s="23"/>
      <c r="H597" s="23"/>
    </row>
    <row r="598" spans="1:8" ht="47.25">
      <c r="A598" s="16" t="s">
        <v>560</v>
      </c>
      <c r="B598" s="12" t="s">
        <v>503</v>
      </c>
      <c r="C598" s="88" t="s">
        <v>502</v>
      </c>
      <c r="D598" s="89" t="s">
        <v>266</v>
      </c>
      <c r="E598" s="90" t="s">
        <v>491</v>
      </c>
      <c r="F598" s="23">
        <v>27.900043988098957</v>
      </c>
      <c r="G598" s="33">
        <v>40574</v>
      </c>
      <c r="H598" s="61" t="s">
        <v>555</v>
      </c>
    </row>
    <row r="599" spans="1:8">
      <c r="A599" s="12"/>
      <c r="B599" s="12"/>
      <c r="C599" s="88"/>
      <c r="D599" s="89"/>
      <c r="E599" s="90"/>
      <c r="F599" s="23"/>
      <c r="G599" s="23"/>
      <c r="H599" s="23"/>
    </row>
    <row r="600" spans="1:8" ht="63">
      <c r="A600" s="16" t="s">
        <v>560</v>
      </c>
      <c r="B600" s="12" t="s">
        <v>503</v>
      </c>
      <c r="C600" s="88" t="s">
        <v>502</v>
      </c>
      <c r="D600" s="89" t="s">
        <v>267</v>
      </c>
      <c r="E600" s="90" t="s">
        <v>492</v>
      </c>
      <c r="F600" s="23">
        <v>7.4910193504266216</v>
      </c>
      <c r="G600" s="33">
        <v>40574</v>
      </c>
      <c r="H600" s="61" t="s">
        <v>555</v>
      </c>
    </row>
    <row r="601" spans="1:8">
      <c r="A601" s="12"/>
      <c r="B601" s="12"/>
      <c r="C601" s="88"/>
      <c r="D601" s="89"/>
      <c r="E601" s="90"/>
      <c r="F601" s="23"/>
      <c r="G601" s="23"/>
      <c r="H601" s="23"/>
    </row>
    <row r="602" spans="1:8" ht="63">
      <c r="A602" s="16" t="s">
        <v>560</v>
      </c>
      <c r="B602" s="12" t="s">
        <v>503</v>
      </c>
      <c r="C602" s="88" t="s">
        <v>502</v>
      </c>
      <c r="D602" s="89" t="s">
        <v>268</v>
      </c>
      <c r="E602" s="90" t="s">
        <v>493</v>
      </c>
      <c r="F602" s="23">
        <v>5.3966298936672183</v>
      </c>
      <c r="G602" s="33">
        <v>40574</v>
      </c>
      <c r="H602" s="61" t="s">
        <v>555</v>
      </c>
    </row>
    <row r="603" spans="1:8">
      <c r="A603" s="12"/>
      <c r="B603" s="12"/>
      <c r="C603" s="88"/>
      <c r="D603" s="89"/>
      <c r="E603" s="90"/>
      <c r="F603" s="23"/>
      <c r="G603" s="23"/>
      <c r="H603" s="23"/>
    </row>
    <row r="604" spans="1:8" ht="47.25">
      <c r="A604" s="16" t="s">
        <v>560</v>
      </c>
      <c r="B604" s="12" t="s">
        <v>503</v>
      </c>
      <c r="C604" s="88" t="s">
        <v>502</v>
      </c>
      <c r="D604" s="89" t="s">
        <v>269</v>
      </c>
      <c r="E604" s="90" t="s">
        <v>494</v>
      </c>
      <c r="F604" s="23">
        <v>9.3730940258430646</v>
      </c>
      <c r="G604" s="33">
        <v>40574</v>
      </c>
      <c r="H604" s="61" t="s">
        <v>555</v>
      </c>
    </row>
    <row r="605" spans="1:8">
      <c r="A605" s="12"/>
      <c r="B605" s="12"/>
      <c r="C605" s="88"/>
      <c r="D605" s="89"/>
      <c r="E605" s="90"/>
      <c r="F605" s="23"/>
      <c r="G605" s="23"/>
      <c r="H605" s="23"/>
    </row>
    <row r="606" spans="1:8" ht="31.5">
      <c r="A606" s="16" t="s">
        <v>560</v>
      </c>
      <c r="B606" s="12" t="s">
        <v>503</v>
      </c>
      <c r="C606" s="88" t="s">
        <v>502</v>
      </c>
      <c r="D606" s="89" t="s">
        <v>270</v>
      </c>
      <c r="E606" s="90" t="s">
        <v>495</v>
      </c>
      <c r="F606" s="23">
        <v>5.2573870787709938</v>
      </c>
      <c r="G606" s="33">
        <v>40574</v>
      </c>
      <c r="H606" s="61" t="s">
        <v>555</v>
      </c>
    </row>
    <row r="607" spans="1:8">
      <c r="A607" s="12"/>
      <c r="B607" s="12"/>
      <c r="C607" s="88"/>
      <c r="D607" s="89"/>
      <c r="E607" s="90"/>
      <c r="F607" s="23"/>
      <c r="G607" s="23"/>
      <c r="H607" s="23"/>
    </row>
    <row r="608" spans="1:8" ht="31.5">
      <c r="A608" s="16" t="s">
        <v>560</v>
      </c>
      <c r="B608" s="12" t="s">
        <v>503</v>
      </c>
      <c r="C608" s="88" t="s">
        <v>502</v>
      </c>
      <c r="D608" s="89" t="s">
        <v>271</v>
      </c>
      <c r="E608" s="90" t="s">
        <v>496</v>
      </c>
      <c r="F608" s="23">
        <v>8.0174037899233994</v>
      </c>
      <c r="G608" s="33">
        <v>40574</v>
      </c>
      <c r="H608" s="61" t="s">
        <v>555</v>
      </c>
    </row>
    <row r="609" spans="1:8">
      <c r="A609" s="12"/>
      <c r="B609" s="12"/>
      <c r="C609" s="88"/>
      <c r="D609" s="89"/>
      <c r="E609" s="90"/>
      <c r="F609" s="23"/>
      <c r="G609" s="23"/>
      <c r="H609" s="23"/>
    </row>
    <row r="610" spans="1:8" ht="47.25">
      <c r="A610" s="16" t="s">
        <v>560</v>
      </c>
      <c r="B610" s="12" t="s">
        <v>503</v>
      </c>
      <c r="C610" s="88" t="s">
        <v>502</v>
      </c>
      <c r="D610" s="89" t="s">
        <v>272</v>
      </c>
      <c r="E610" s="90" t="s">
        <v>495</v>
      </c>
      <c r="F610" s="23">
        <v>13.580882301881232</v>
      </c>
      <c r="G610" s="33">
        <v>40574</v>
      </c>
      <c r="H610" s="61" t="s">
        <v>555</v>
      </c>
    </row>
    <row r="611" spans="1:8">
      <c r="A611" s="12"/>
      <c r="B611" s="12"/>
      <c r="C611" s="88"/>
      <c r="D611" s="89"/>
      <c r="E611" s="90"/>
      <c r="F611" s="23"/>
      <c r="G611" s="23"/>
      <c r="H611" s="23"/>
    </row>
    <row r="612" spans="1:8" ht="63">
      <c r="A612" s="16" t="s">
        <v>560</v>
      </c>
      <c r="B612" s="12" t="s">
        <v>503</v>
      </c>
      <c r="C612" s="88" t="s">
        <v>502</v>
      </c>
      <c r="D612" s="89" t="s">
        <v>273</v>
      </c>
      <c r="E612" s="90" t="s">
        <v>497</v>
      </c>
      <c r="F612" s="23">
        <v>15.868231788713018</v>
      </c>
      <c r="G612" s="33">
        <v>40574</v>
      </c>
      <c r="H612" s="61" t="s">
        <v>555</v>
      </c>
    </row>
    <row r="613" spans="1:8">
      <c r="A613" s="12"/>
      <c r="B613" s="12"/>
      <c r="C613" s="88"/>
      <c r="D613" s="89"/>
      <c r="E613" s="90"/>
      <c r="F613" s="23"/>
      <c r="G613" s="23"/>
      <c r="H613" s="23"/>
    </row>
    <row r="614" spans="1:8" ht="63">
      <c r="A614" s="16" t="s">
        <v>560</v>
      </c>
      <c r="B614" s="12" t="s">
        <v>503</v>
      </c>
      <c r="C614" s="88" t="s">
        <v>502</v>
      </c>
      <c r="D614" s="89" t="s">
        <v>274</v>
      </c>
      <c r="E614" s="90" t="s">
        <v>495</v>
      </c>
      <c r="F614" s="23">
        <v>4.9797970410118859</v>
      </c>
      <c r="G614" s="33">
        <v>40574</v>
      </c>
      <c r="H614" s="61" t="s">
        <v>555</v>
      </c>
    </row>
    <row r="615" spans="1:8">
      <c r="A615" s="12"/>
      <c r="B615" s="12"/>
      <c r="C615" s="88"/>
      <c r="D615" s="89"/>
      <c r="E615" s="90"/>
      <c r="F615" s="23"/>
      <c r="G615" s="23"/>
      <c r="H615" s="23"/>
    </row>
    <row r="616" spans="1:8" ht="63">
      <c r="A616" s="16" t="s">
        <v>560</v>
      </c>
      <c r="B616" s="12" t="s">
        <v>503</v>
      </c>
      <c r="C616" s="88" t="s">
        <v>502</v>
      </c>
      <c r="D616" s="89" t="s">
        <v>275</v>
      </c>
      <c r="E616" s="90" t="s">
        <v>496</v>
      </c>
      <c r="F616" s="23">
        <v>10.401913300443118</v>
      </c>
      <c r="G616" s="33">
        <v>40574</v>
      </c>
      <c r="H616" s="61" t="s">
        <v>555</v>
      </c>
    </row>
    <row r="617" spans="1:8">
      <c r="A617" s="12"/>
      <c r="B617" s="12"/>
      <c r="C617" s="88"/>
      <c r="D617" s="89"/>
      <c r="E617" s="90"/>
      <c r="F617" s="23"/>
      <c r="G617" s="23"/>
      <c r="H617" s="23"/>
    </row>
    <row r="618" spans="1:8" ht="47.25">
      <c r="A618" s="16" t="s">
        <v>560</v>
      </c>
      <c r="B618" s="12" t="s">
        <v>503</v>
      </c>
      <c r="C618" s="88" t="s">
        <v>502</v>
      </c>
      <c r="D618" s="89" t="s">
        <v>276</v>
      </c>
      <c r="E618" s="90" t="s">
        <v>498</v>
      </c>
      <c r="F618" s="23">
        <v>0.86774347036125232</v>
      </c>
      <c r="G618" s="33">
        <v>40574</v>
      </c>
      <c r="H618" s="61" t="s">
        <v>555</v>
      </c>
    </row>
    <row r="619" spans="1:8">
      <c r="A619" s="12"/>
      <c r="B619" s="12"/>
      <c r="C619" s="88"/>
      <c r="D619" s="89"/>
      <c r="E619" s="90"/>
      <c r="F619" s="23"/>
      <c r="G619" s="23"/>
      <c r="H619" s="23"/>
    </row>
    <row r="620" spans="1:8" ht="63">
      <c r="A620" s="16" t="s">
        <v>560</v>
      </c>
      <c r="B620" s="12" t="s">
        <v>503</v>
      </c>
      <c r="C620" s="88" t="s">
        <v>502</v>
      </c>
      <c r="D620" s="89" t="s">
        <v>277</v>
      </c>
      <c r="E620" s="90" t="s">
        <v>499</v>
      </c>
      <c r="F620" s="23">
        <v>7.6099804230415469</v>
      </c>
      <c r="G620" s="33">
        <v>40574</v>
      </c>
      <c r="H620" s="61" t="s">
        <v>555</v>
      </c>
    </row>
    <row r="621" spans="1:8">
      <c r="A621" s="12"/>
      <c r="B621" s="12"/>
      <c r="C621" s="88"/>
      <c r="D621" s="89"/>
      <c r="E621" s="90"/>
      <c r="F621" s="23"/>
      <c r="G621" s="23"/>
      <c r="H621" s="23"/>
    </row>
    <row r="622" spans="1:8" ht="63">
      <c r="A622" s="16" t="s">
        <v>560</v>
      </c>
      <c r="B622" s="12" t="s">
        <v>503</v>
      </c>
      <c r="C622" s="88" t="s">
        <v>502</v>
      </c>
      <c r="D622" s="89" t="s">
        <v>278</v>
      </c>
      <c r="E622" s="90" t="s">
        <v>500</v>
      </c>
      <c r="F622" s="23">
        <v>3.7857945410055756</v>
      </c>
      <c r="G622" s="33">
        <v>40574</v>
      </c>
      <c r="H622" s="61" t="s">
        <v>555</v>
      </c>
    </row>
    <row r="623" spans="1:8">
      <c r="A623" s="12"/>
      <c r="B623" s="12"/>
      <c r="C623" s="88"/>
      <c r="D623" s="89"/>
      <c r="E623" s="90"/>
      <c r="F623" s="23"/>
      <c r="G623" s="23"/>
      <c r="H623" s="23"/>
    </row>
    <row r="624" spans="1:8" ht="94.5">
      <c r="A624" s="16" t="s">
        <v>560</v>
      </c>
      <c r="B624" s="12" t="s">
        <v>503</v>
      </c>
      <c r="C624" s="88" t="s">
        <v>502</v>
      </c>
      <c r="D624" s="89" t="s">
        <v>279</v>
      </c>
      <c r="E624" s="90" t="s">
        <v>47</v>
      </c>
      <c r="F624" s="23">
        <v>43.67009716585973</v>
      </c>
      <c r="G624" s="33">
        <v>40574</v>
      </c>
      <c r="H624" s="61" t="s">
        <v>555</v>
      </c>
    </row>
    <row r="625" spans="1:8">
      <c r="A625" s="12"/>
      <c r="B625" s="12"/>
      <c r="C625" s="88"/>
      <c r="D625" s="89"/>
      <c r="E625" s="90"/>
      <c r="F625" s="23"/>
      <c r="G625" s="23"/>
      <c r="H625" s="23"/>
    </row>
    <row r="626" spans="1:8" ht="94.5">
      <c r="A626" s="16" t="s">
        <v>560</v>
      </c>
      <c r="B626" s="12" t="s">
        <v>503</v>
      </c>
      <c r="C626" s="88" t="s">
        <v>502</v>
      </c>
      <c r="D626" s="89" t="s">
        <v>280</v>
      </c>
      <c r="E626" s="90" t="s">
        <v>47</v>
      </c>
      <c r="F626" s="23">
        <v>48.640677331079537</v>
      </c>
      <c r="G626" s="33">
        <v>40574</v>
      </c>
      <c r="H626" s="61" t="s">
        <v>555</v>
      </c>
    </row>
    <row r="627" spans="1:8">
      <c r="A627" s="12"/>
      <c r="B627" s="12"/>
      <c r="C627" s="88"/>
      <c r="D627" s="89"/>
      <c r="E627" s="90"/>
      <c r="F627" s="23"/>
      <c r="G627" s="23"/>
      <c r="H627" s="23"/>
    </row>
    <row r="628" spans="1:8" ht="47.25">
      <c r="A628" s="16" t="s">
        <v>560</v>
      </c>
      <c r="B628" s="12" t="s">
        <v>503</v>
      </c>
      <c r="C628" s="88" t="s">
        <v>502</v>
      </c>
      <c r="D628" s="89" t="s">
        <v>281</v>
      </c>
      <c r="E628" s="90" t="s">
        <v>501</v>
      </c>
      <c r="F628" s="23">
        <v>7.0053492881045996</v>
      </c>
      <c r="G628" s="33">
        <v>40574</v>
      </c>
      <c r="H628" s="61" t="s">
        <v>555</v>
      </c>
    </row>
    <row r="629" spans="1:8">
      <c r="A629" s="12"/>
      <c r="B629" s="12"/>
      <c r="C629" s="12"/>
      <c r="D629" s="13"/>
      <c r="E629" s="14"/>
      <c r="F629" s="15"/>
      <c r="G629" s="15"/>
      <c r="H629" s="15"/>
    </row>
    <row r="630" spans="1:8" ht="31.5">
      <c r="A630" s="16" t="s">
        <v>560</v>
      </c>
      <c r="B630" s="12" t="s">
        <v>503</v>
      </c>
      <c r="C630" s="12" t="s">
        <v>521</v>
      </c>
      <c r="D630" s="89" t="s">
        <v>260</v>
      </c>
      <c r="E630" s="90" t="s">
        <v>504</v>
      </c>
      <c r="F630" s="23">
        <v>3.6031722384127862</v>
      </c>
      <c r="G630" s="33">
        <v>40574</v>
      </c>
      <c r="H630" s="61" t="s">
        <v>555</v>
      </c>
    </row>
    <row r="631" spans="1:8">
      <c r="A631" s="12"/>
      <c r="B631" s="12"/>
      <c r="C631" s="12"/>
      <c r="D631" s="89"/>
      <c r="E631" s="90"/>
      <c r="F631" s="23"/>
      <c r="G631" s="23"/>
      <c r="H631" s="23"/>
    </row>
    <row r="632" spans="1:8" ht="94.5">
      <c r="A632" s="16" t="s">
        <v>560</v>
      </c>
      <c r="B632" s="12" t="s">
        <v>503</v>
      </c>
      <c r="C632" s="12" t="s">
        <v>521</v>
      </c>
      <c r="D632" s="89" t="s">
        <v>261</v>
      </c>
      <c r="E632" s="90" t="s">
        <v>505</v>
      </c>
      <c r="F632" s="23">
        <v>4.5055709897443306</v>
      </c>
      <c r="G632" s="33">
        <v>40574</v>
      </c>
      <c r="H632" s="61" t="s">
        <v>555</v>
      </c>
    </row>
    <row r="633" spans="1:8">
      <c r="A633" s="12"/>
      <c r="B633" s="12"/>
      <c r="C633" s="12"/>
      <c r="D633" s="89"/>
      <c r="E633" s="90"/>
      <c r="F633" s="23"/>
      <c r="G633" s="23"/>
      <c r="H633" s="23"/>
    </row>
    <row r="634" spans="1:8" ht="31.5">
      <c r="A634" s="16" t="s">
        <v>560</v>
      </c>
      <c r="B634" s="12" t="s">
        <v>503</v>
      </c>
      <c r="C634" s="12" t="s">
        <v>521</v>
      </c>
      <c r="D634" s="89" t="s">
        <v>262</v>
      </c>
      <c r="E634" s="90" t="s">
        <v>506</v>
      </c>
      <c r="F634" s="23">
        <v>0.80659247820678381</v>
      </c>
      <c r="G634" s="33">
        <v>40574</v>
      </c>
      <c r="H634" s="61" t="s">
        <v>555</v>
      </c>
    </row>
    <row r="635" spans="1:8">
      <c r="A635" s="12"/>
      <c r="B635" s="12"/>
      <c r="C635" s="12"/>
      <c r="D635" s="89"/>
      <c r="E635" s="90"/>
      <c r="F635" s="23"/>
      <c r="G635" s="23"/>
      <c r="H635" s="23"/>
    </row>
    <row r="636" spans="1:8" ht="31.5">
      <c r="A636" s="16" t="s">
        <v>560</v>
      </c>
      <c r="B636" s="12" t="s">
        <v>503</v>
      </c>
      <c r="C636" s="12" t="s">
        <v>521</v>
      </c>
      <c r="D636" s="89" t="s">
        <v>263</v>
      </c>
      <c r="E636" s="90" t="s">
        <v>507</v>
      </c>
      <c r="F636" s="23">
        <v>5.6429359639907899</v>
      </c>
      <c r="G636" s="33">
        <v>40574</v>
      </c>
      <c r="H636" s="61" t="s">
        <v>555</v>
      </c>
    </row>
    <row r="637" spans="1:8">
      <c r="A637" s="12"/>
      <c r="B637" s="12"/>
      <c r="C637" s="12"/>
      <c r="D637" s="89"/>
      <c r="E637" s="90"/>
      <c r="F637" s="23"/>
      <c r="G637" s="23"/>
      <c r="H637" s="23"/>
    </row>
    <row r="638" spans="1:8" ht="78.75">
      <c r="A638" s="16" t="s">
        <v>560</v>
      </c>
      <c r="B638" s="12" t="s">
        <v>503</v>
      </c>
      <c r="C638" s="12" t="s">
        <v>521</v>
      </c>
      <c r="D638" s="89" t="s">
        <v>264</v>
      </c>
      <c r="E638" s="90" t="s">
        <v>508</v>
      </c>
      <c r="F638" s="23">
        <f>173.805210889912-6.72</f>
        <v>167.08521088991199</v>
      </c>
      <c r="G638" s="33">
        <v>40278</v>
      </c>
      <c r="H638" s="52" t="s">
        <v>556</v>
      </c>
    </row>
    <row r="639" spans="1:8">
      <c r="A639" s="12"/>
      <c r="B639" s="12"/>
      <c r="C639" s="12"/>
      <c r="D639" s="89"/>
      <c r="E639" s="90"/>
      <c r="F639" s="23"/>
      <c r="G639" s="23"/>
      <c r="H639" s="23"/>
    </row>
    <row r="640" spans="1:8" ht="47.25">
      <c r="A640" s="16" t="s">
        <v>560</v>
      </c>
      <c r="B640" s="12" t="s">
        <v>503</v>
      </c>
      <c r="C640" s="12" t="s">
        <v>521</v>
      </c>
      <c r="D640" s="89" t="s">
        <v>265</v>
      </c>
      <c r="E640" s="90" t="s">
        <v>509</v>
      </c>
      <c r="F640" s="23">
        <v>53.576580669209726</v>
      </c>
      <c r="G640" s="33">
        <v>40574</v>
      </c>
      <c r="H640" s="61" t="s">
        <v>555</v>
      </c>
    </row>
    <row r="641" spans="1:8">
      <c r="A641" s="12"/>
      <c r="B641" s="12"/>
      <c r="C641" s="12"/>
      <c r="D641" s="89"/>
      <c r="E641" s="90"/>
      <c r="F641" s="23"/>
      <c r="G641" s="23"/>
      <c r="H641" s="23"/>
    </row>
    <row r="642" spans="1:8" ht="47.25">
      <c r="A642" s="16" t="s">
        <v>560</v>
      </c>
      <c r="B642" s="12" t="s">
        <v>503</v>
      </c>
      <c r="C642" s="12" t="s">
        <v>521</v>
      </c>
      <c r="D642" s="89" t="s">
        <v>266</v>
      </c>
      <c r="E642" s="90" t="s">
        <v>510</v>
      </c>
      <c r="F642" s="23">
        <v>53.716811080152105</v>
      </c>
      <c r="G642" s="33">
        <v>40574</v>
      </c>
      <c r="H642" s="61" t="s">
        <v>555</v>
      </c>
    </row>
    <row r="643" spans="1:8">
      <c r="A643" s="12"/>
      <c r="B643" s="12"/>
      <c r="C643" s="12"/>
      <c r="D643" s="89"/>
      <c r="E643" s="90"/>
      <c r="F643" s="23"/>
      <c r="G643" s="23"/>
      <c r="H643" s="23"/>
    </row>
    <row r="644" spans="1:8" ht="63">
      <c r="A644" s="16" t="s">
        <v>560</v>
      </c>
      <c r="B644" s="12" t="s">
        <v>503</v>
      </c>
      <c r="C644" s="12" t="s">
        <v>521</v>
      </c>
      <c r="D644" s="89" t="s">
        <v>267</v>
      </c>
      <c r="E644" s="90" t="s">
        <v>511</v>
      </c>
      <c r="F644" s="23">
        <v>13.781844787417805</v>
      </c>
      <c r="G644" s="33">
        <v>40574</v>
      </c>
      <c r="H644" s="61" t="s">
        <v>555</v>
      </c>
    </row>
    <row r="645" spans="1:8">
      <c r="A645" s="12"/>
      <c r="B645" s="12"/>
      <c r="C645" s="12"/>
      <c r="D645" s="89"/>
      <c r="E645" s="90"/>
      <c r="F645" s="23"/>
      <c r="G645" s="23"/>
      <c r="H645" s="23"/>
    </row>
    <row r="646" spans="1:8" ht="63">
      <c r="A646" s="16" t="s">
        <v>560</v>
      </c>
      <c r="B646" s="12" t="s">
        <v>503</v>
      </c>
      <c r="C646" s="12" t="s">
        <v>521</v>
      </c>
      <c r="D646" s="89" t="s">
        <v>268</v>
      </c>
      <c r="E646" s="90" t="s">
        <v>512</v>
      </c>
      <c r="F646" s="23">
        <v>9.7626057083554993</v>
      </c>
      <c r="G646" s="33">
        <v>40574</v>
      </c>
      <c r="H646" s="61" t="s">
        <v>555</v>
      </c>
    </row>
    <row r="647" spans="1:8">
      <c r="A647" s="12"/>
      <c r="B647" s="12"/>
      <c r="C647" s="12"/>
      <c r="D647" s="89"/>
      <c r="E647" s="90"/>
      <c r="F647" s="23"/>
      <c r="G647" s="23"/>
      <c r="H647" s="23"/>
    </row>
    <row r="648" spans="1:8" ht="47.25">
      <c r="A648" s="16" t="s">
        <v>560</v>
      </c>
      <c r="B648" s="12" t="s">
        <v>503</v>
      </c>
      <c r="C648" s="12" t="s">
        <v>521</v>
      </c>
      <c r="D648" s="89" t="s">
        <v>269</v>
      </c>
      <c r="E648" s="90" t="s">
        <v>513</v>
      </c>
      <c r="F648" s="23">
        <v>19.78212209324667</v>
      </c>
      <c r="G648" s="33">
        <v>40574</v>
      </c>
      <c r="H648" s="61" t="s">
        <v>555</v>
      </c>
    </row>
    <row r="649" spans="1:8">
      <c r="A649" s="12"/>
      <c r="B649" s="12"/>
      <c r="C649" s="12"/>
      <c r="D649" s="89"/>
      <c r="E649" s="90"/>
      <c r="F649" s="23"/>
      <c r="G649" s="23"/>
      <c r="H649" s="23"/>
    </row>
    <row r="650" spans="1:8" ht="31.5">
      <c r="A650" s="16" t="s">
        <v>560</v>
      </c>
      <c r="B650" s="12" t="s">
        <v>503</v>
      </c>
      <c r="C650" s="12" t="s">
        <v>521</v>
      </c>
      <c r="D650" s="89" t="s">
        <v>270</v>
      </c>
      <c r="E650" s="90" t="s">
        <v>514</v>
      </c>
      <c r="F650" s="23">
        <v>10.978917192579067</v>
      </c>
      <c r="G650" s="33">
        <v>40574</v>
      </c>
      <c r="H650" s="61" t="s">
        <v>555</v>
      </c>
    </row>
    <row r="651" spans="1:8">
      <c r="A651" s="12"/>
      <c r="B651" s="12"/>
      <c r="C651" s="12"/>
      <c r="D651" s="89"/>
      <c r="E651" s="90"/>
      <c r="F651" s="23"/>
      <c r="G651" s="23"/>
      <c r="H651" s="23"/>
    </row>
    <row r="652" spans="1:8" ht="31.5">
      <c r="A652" s="16" t="s">
        <v>560</v>
      </c>
      <c r="B652" s="12" t="s">
        <v>503</v>
      </c>
      <c r="C652" s="12" t="s">
        <v>521</v>
      </c>
      <c r="D652" s="89" t="s">
        <v>271</v>
      </c>
      <c r="E652" s="90" t="s">
        <v>515</v>
      </c>
      <c r="F652" s="23">
        <v>18.122479122826235</v>
      </c>
      <c r="G652" s="33">
        <v>40574</v>
      </c>
      <c r="H652" s="61" t="s">
        <v>555</v>
      </c>
    </row>
    <row r="653" spans="1:8">
      <c r="A653" s="12"/>
      <c r="B653" s="12"/>
      <c r="C653" s="12"/>
      <c r="D653" s="89"/>
      <c r="E653" s="90"/>
      <c r="F653" s="23"/>
      <c r="G653" s="23"/>
      <c r="H653" s="23"/>
    </row>
    <row r="654" spans="1:8" ht="47.25">
      <c r="A654" s="16" t="s">
        <v>560</v>
      </c>
      <c r="B654" s="12" t="s">
        <v>503</v>
      </c>
      <c r="C654" s="12" t="s">
        <v>521</v>
      </c>
      <c r="D654" s="89" t="s">
        <v>272</v>
      </c>
      <c r="E654" s="90" t="s">
        <v>514</v>
      </c>
      <c r="F654" s="23">
        <v>28.360738891870241</v>
      </c>
      <c r="G654" s="33">
        <v>40574</v>
      </c>
      <c r="H654" s="61" t="s">
        <v>555</v>
      </c>
    </row>
    <row r="655" spans="1:8">
      <c r="A655" s="12"/>
      <c r="B655" s="12"/>
      <c r="C655" s="12"/>
      <c r="D655" s="89"/>
      <c r="E655" s="90"/>
      <c r="F655" s="23"/>
      <c r="G655" s="23"/>
      <c r="H655" s="23"/>
    </row>
    <row r="656" spans="1:8" ht="63">
      <c r="A656" s="16" t="s">
        <v>560</v>
      </c>
      <c r="B656" s="12" t="s">
        <v>503</v>
      </c>
      <c r="C656" s="12" t="s">
        <v>521</v>
      </c>
      <c r="D656" s="89" t="s">
        <v>273</v>
      </c>
      <c r="E656" s="90" t="s">
        <v>516</v>
      </c>
      <c r="F656" s="23">
        <v>35.374708118875333</v>
      </c>
      <c r="G656" s="33">
        <v>40574</v>
      </c>
      <c r="H656" s="61" t="s">
        <v>555</v>
      </c>
    </row>
    <row r="657" spans="1:8">
      <c r="A657" s="12"/>
      <c r="B657" s="12"/>
      <c r="C657" s="12"/>
      <c r="D657" s="89"/>
      <c r="E657" s="90"/>
      <c r="F657" s="23"/>
      <c r="G657" s="23"/>
      <c r="H657" s="23"/>
    </row>
    <row r="658" spans="1:8" ht="63">
      <c r="A658" s="16" t="s">
        <v>560</v>
      </c>
      <c r="B658" s="12" t="s">
        <v>503</v>
      </c>
      <c r="C658" s="12" t="s">
        <v>521</v>
      </c>
      <c r="D658" s="89" t="s">
        <v>274</v>
      </c>
      <c r="E658" s="90" t="s">
        <v>514</v>
      </c>
      <c r="F658" s="23">
        <v>10.399230364810892</v>
      </c>
      <c r="G658" s="33">
        <v>40574</v>
      </c>
      <c r="H658" s="61" t="s">
        <v>555</v>
      </c>
    </row>
    <row r="659" spans="1:8">
      <c r="A659" s="12"/>
      <c r="B659" s="12"/>
      <c r="C659" s="12"/>
      <c r="D659" s="89"/>
      <c r="E659" s="90"/>
      <c r="F659" s="23"/>
      <c r="G659" s="23"/>
      <c r="H659" s="23"/>
    </row>
    <row r="660" spans="1:8" ht="63">
      <c r="A660" s="16" t="s">
        <v>560</v>
      </c>
      <c r="B660" s="12" t="s">
        <v>503</v>
      </c>
      <c r="C660" s="12" t="s">
        <v>521</v>
      </c>
      <c r="D660" s="89" t="s">
        <v>275</v>
      </c>
      <c r="E660" s="90" t="s">
        <v>515</v>
      </c>
      <c r="F660" s="23">
        <v>23.512406455273467</v>
      </c>
      <c r="G660" s="33">
        <v>40574</v>
      </c>
      <c r="H660" s="61" t="s">
        <v>555</v>
      </c>
    </row>
    <row r="661" spans="1:8">
      <c r="A661" s="12"/>
      <c r="B661" s="12"/>
      <c r="C661" s="12"/>
      <c r="D661" s="89"/>
      <c r="E661" s="90"/>
      <c r="F661" s="23"/>
      <c r="G661" s="23"/>
      <c r="H661" s="23"/>
    </row>
    <row r="662" spans="1:8" ht="47.25">
      <c r="A662" s="16" t="s">
        <v>560</v>
      </c>
      <c r="B662" s="12" t="s">
        <v>503</v>
      </c>
      <c r="C662" s="12" t="s">
        <v>521</v>
      </c>
      <c r="D662" s="89" t="s">
        <v>276</v>
      </c>
      <c r="E662" s="90" t="s">
        <v>517</v>
      </c>
      <c r="F662" s="23">
        <v>1.8068849019099411</v>
      </c>
      <c r="G662" s="33">
        <v>40574</v>
      </c>
      <c r="H662" s="61" t="s">
        <v>555</v>
      </c>
    </row>
    <row r="663" spans="1:8">
      <c r="A663" s="12"/>
      <c r="B663" s="12"/>
      <c r="C663" s="12"/>
      <c r="D663" s="89"/>
      <c r="E663" s="90"/>
      <c r="F663" s="23"/>
      <c r="G663" s="23"/>
      <c r="H663" s="23"/>
    </row>
    <row r="664" spans="1:8" ht="63">
      <c r="A664" s="16" t="s">
        <v>560</v>
      </c>
      <c r="B664" s="12" t="s">
        <v>503</v>
      </c>
      <c r="C664" s="12" t="s">
        <v>521</v>
      </c>
      <c r="D664" s="89" t="s">
        <v>277</v>
      </c>
      <c r="E664" s="90" t="s">
        <v>518</v>
      </c>
      <c r="F664" s="23">
        <v>17.11025105727569</v>
      </c>
      <c r="G664" s="33">
        <v>40574</v>
      </c>
      <c r="H664" s="61" t="s">
        <v>555</v>
      </c>
    </row>
    <row r="665" spans="1:8">
      <c r="A665" s="12"/>
      <c r="B665" s="12"/>
      <c r="C665" s="12"/>
      <c r="D665" s="89"/>
      <c r="E665" s="90"/>
      <c r="F665" s="23"/>
      <c r="G665" s="23"/>
      <c r="H665" s="23"/>
    </row>
    <row r="666" spans="1:8" ht="63">
      <c r="A666" s="16" t="s">
        <v>560</v>
      </c>
      <c r="B666" s="12" t="s">
        <v>503</v>
      </c>
      <c r="C666" s="12" t="s">
        <v>521</v>
      </c>
      <c r="D666" s="89" t="s">
        <v>278</v>
      </c>
      <c r="E666" s="90" t="s">
        <v>519</v>
      </c>
      <c r="F666" s="23">
        <v>8.4273391215440405</v>
      </c>
      <c r="G666" s="33">
        <v>40574</v>
      </c>
      <c r="H666" s="61" t="s">
        <v>555</v>
      </c>
    </row>
    <row r="667" spans="1:8">
      <c r="A667" s="12"/>
      <c r="B667" s="12"/>
      <c r="C667" s="12"/>
      <c r="D667" s="89"/>
      <c r="E667" s="90"/>
      <c r="F667" s="23"/>
      <c r="G667" s="23"/>
      <c r="H667" s="23"/>
    </row>
    <row r="668" spans="1:8" ht="94.5">
      <c r="A668" s="16" t="s">
        <v>560</v>
      </c>
      <c r="B668" s="12" t="s">
        <v>503</v>
      </c>
      <c r="C668" s="12" t="s">
        <v>521</v>
      </c>
      <c r="D668" s="89" t="s">
        <v>279</v>
      </c>
      <c r="E668" s="90" t="s">
        <v>47</v>
      </c>
      <c r="F668" s="23">
        <v>71.93498942998788</v>
      </c>
      <c r="G668" s="33">
        <v>40278</v>
      </c>
      <c r="H668" s="52" t="s">
        <v>556</v>
      </c>
    </row>
    <row r="669" spans="1:8">
      <c r="A669" s="12"/>
      <c r="B669" s="12"/>
      <c r="C669" s="12"/>
      <c r="D669" s="89"/>
      <c r="E669" s="90"/>
      <c r="F669" s="23"/>
      <c r="G669" s="23"/>
      <c r="H669" s="23"/>
    </row>
    <row r="670" spans="1:8" ht="94.5">
      <c r="A670" s="16" t="s">
        <v>560</v>
      </c>
      <c r="B670" s="12" t="s">
        <v>503</v>
      </c>
      <c r="C670" s="12" t="s">
        <v>521</v>
      </c>
      <c r="D670" s="89" t="s">
        <v>280</v>
      </c>
      <c r="E670" s="90" t="s">
        <v>47</v>
      </c>
      <c r="F670" s="23">
        <v>86.921445561235359</v>
      </c>
      <c r="G670" s="33">
        <v>40278</v>
      </c>
      <c r="H670" s="52" t="s">
        <v>556</v>
      </c>
    </row>
    <row r="671" spans="1:8">
      <c r="A671" s="12"/>
      <c r="B671" s="12"/>
      <c r="C671" s="12"/>
      <c r="D671" s="89"/>
      <c r="E671" s="90"/>
      <c r="F671" s="23"/>
      <c r="G671" s="23"/>
      <c r="H671" s="23"/>
    </row>
    <row r="672" spans="1:8" ht="47.25">
      <c r="A672" s="16" t="s">
        <v>560</v>
      </c>
      <c r="B672" s="12" t="s">
        <v>503</v>
      </c>
      <c r="C672" s="12" t="s">
        <v>521</v>
      </c>
      <c r="D672" s="89" t="s">
        <v>281</v>
      </c>
      <c r="E672" s="90" t="s">
        <v>520</v>
      </c>
      <c r="F672" s="23">
        <v>13.919848639163549</v>
      </c>
      <c r="G672" s="33">
        <v>40574</v>
      </c>
      <c r="H672" s="61" t="s">
        <v>555</v>
      </c>
    </row>
    <row r="673" spans="1:8">
      <c r="A673" s="12"/>
      <c r="B673" s="12"/>
      <c r="C673" s="12"/>
      <c r="D673" s="13"/>
      <c r="E673" s="14"/>
      <c r="F673" s="15"/>
      <c r="G673" s="15"/>
      <c r="H673" s="15"/>
    </row>
    <row r="674" spans="1:8" ht="31.5">
      <c r="A674" s="16" t="s">
        <v>560</v>
      </c>
      <c r="B674" s="12" t="s">
        <v>503</v>
      </c>
      <c r="C674" s="88" t="s">
        <v>538</v>
      </c>
      <c r="D674" s="91" t="s">
        <v>260</v>
      </c>
      <c r="E674" s="90" t="s">
        <v>522</v>
      </c>
      <c r="F674" s="45">
        <v>1.496</v>
      </c>
      <c r="G674" s="33">
        <v>40574</v>
      </c>
      <c r="H674" s="61" t="s">
        <v>555</v>
      </c>
    </row>
    <row r="675" spans="1:8">
      <c r="A675" s="12"/>
      <c r="B675" s="12"/>
      <c r="C675" s="88"/>
      <c r="D675" s="91"/>
      <c r="E675" s="90"/>
      <c r="F675" s="45"/>
      <c r="G675" s="45"/>
      <c r="H675" s="45"/>
    </row>
    <row r="676" spans="1:8" ht="94.5">
      <c r="A676" s="16" t="s">
        <v>560</v>
      </c>
      <c r="B676" s="12" t="s">
        <v>503</v>
      </c>
      <c r="C676" s="88" t="s">
        <v>538</v>
      </c>
      <c r="D676" s="91" t="s">
        <v>261</v>
      </c>
      <c r="E676" s="90" t="s">
        <v>523</v>
      </c>
      <c r="F676" s="45">
        <v>2.0148000000000001</v>
      </c>
      <c r="G676" s="33">
        <v>40574</v>
      </c>
      <c r="H676" s="61" t="s">
        <v>555</v>
      </c>
    </row>
    <row r="677" spans="1:8">
      <c r="A677" s="12"/>
      <c r="B677" s="12"/>
      <c r="C677" s="88"/>
      <c r="D677" s="91"/>
      <c r="E677" s="90"/>
      <c r="F677" s="45"/>
      <c r="G677" s="45"/>
      <c r="H677" s="45"/>
    </row>
    <row r="678" spans="1:8" ht="31.5">
      <c r="A678" s="16" t="s">
        <v>560</v>
      </c>
      <c r="B678" s="12" t="s">
        <v>503</v>
      </c>
      <c r="C678" s="88" t="s">
        <v>538</v>
      </c>
      <c r="D678" s="91" t="s">
        <v>262</v>
      </c>
      <c r="E678" s="90" t="s">
        <v>524</v>
      </c>
      <c r="F678" s="45">
        <v>0.33792</v>
      </c>
      <c r="G678" s="33">
        <v>40574</v>
      </c>
      <c r="H678" s="61" t="s">
        <v>555</v>
      </c>
    </row>
    <row r="679" spans="1:8">
      <c r="A679" s="12"/>
      <c r="B679" s="12"/>
      <c r="C679" s="88"/>
      <c r="D679" s="91"/>
      <c r="E679" s="90"/>
      <c r="F679" s="45"/>
      <c r="G679" s="45"/>
      <c r="H679" s="45"/>
    </row>
    <row r="680" spans="1:8" ht="31.5">
      <c r="A680" s="16" t="s">
        <v>560</v>
      </c>
      <c r="B680" s="12" t="s">
        <v>503</v>
      </c>
      <c r="C680" s="88" t="s">
        <v>538</v>
      </c>
      <c r="D680" s="91" t="s">
        <v>263</v>
      </c>
      <c r="E680" s="90" t="s">
        <v>525</v>
      </c>
      <c r="F680" s="45">
        <v>2.5011999999999999</v>
      </c>
      <c r="G680" s="33">
        <v>40574</v>
      </c>
      <c r="H680" s="61" t="s">
        <v>555</v>
      </c>
    </row>
    <row r="681" spans="1:8">
      <c r="A681" s="12"/>
      <c r="B681" s="12"/>
      <c r="C681" s="88"/>
      <c r="D681" s="91"/>
      <c r="E681" s="90"/>
      <c r="F681" s="45"/>
      <c r="G681" s="45"/>
      <c r="H681" s="45"/>
    </row>
    <row r="682" spans="1:8" ht="78.75">
      <c r="A682" s="16" t="s">
        <v>560</v>
      </c>
      <c r="B682" s="12" t="s">
        <v>503</v>
      </c>
      <c r="C682" s="88" t="s">
        <v>538</v>
      </c>
      <c r="D682" s="91" t="s">
        <v>264</v>
      </c>
      <c r="E682" s="90" t="s">
        <v>526</v>
      </c>
      <c r="F682" s="45">
        <f>66.65984+6.72</f>
        <v>73.379840000000002</v>
      </c>
      <c r="G682" s="33">
        <v>40574</v>
      </c>
      <c r="H682" s="61" t="s">
        <v>555</v>
      </c>
    </row>
    <row r="683" spans="1:8">
      <c r="A683" s="12"/>
      <c r="B683" s="12"/>
      <c r="C683" s="88"/>
      <c r="D683" s="91"/>
      <c r="E683" s="90"/>
      <c r="F683" s="45"/>
      <c r="G683" s="45"/>
      <c r="H683" s="45"/>
    </row>
    <row r="684" spans="1:8" ht="47.25">
      <c r="A684" s="16" t="s">
        <v>560</v>
      </c>
      <c r="B684" s="12" t="s">
        <v>503</v>
      </c>
      <c r="C684" s="88" t="s">
        <v>538</v>
      </c>
      <c r="D684" s="91" t="s">
        <v>265</v>
      </c>
      <c r="E684" s="90" t="s">
        <v>527</v>
      </c>
      <c r="F684" s="45">
        <v>26.78</v>
      </c>
      <c r="G684" s="33">
        <v>40574</v>
      </c>
      <c r="H684" s="61" t="s">
        <v>555</v>
      </c>
    </row>
    <row r="685" spans="1:8">
      <c r="A685" s="12"/>
      <c r="B685" s="12"/>
      <c r="C685" s="88"/>
      <c r="D685" s="91"/>
      <c r="E685" s="90"/>
      <c r="F685" s="45"/>
      <c r="G685" s="45"/>
      <c r="H685" s="45"/>
    </row>
    <row r="686" spans="1:8" ht="47.25">
      <c r="A686" s="16" t="s">
        <v>560</v>
      </c>
      <c r="B686" s="12" t="s">
        <v>503</v>
      </c>
      <c r="C686" s="88" t="s">
        <v>538</v>
      </c>
      <c r="D686" s="91" t="s">
        <v>266</v>
      </c>
      <c r="E686" s="90" t="s">
        <v>528</v>
      </c>
      <c r="F686" s="45">
        <v>24.1144</v>
      </c>
      <c r="G686" s="33">
        <v>40574</v>
      </c>
      <c r="H686" s="61" t="s">
        <v>555</v>
      </c>
    </row>
    <row r="687" spans="1:8">
      <c r="A687" s="12"/>
      <c r="B687" s="12"/>
      <c r="C687" s="88"/>
      <c r="D687" s="91"/>
      <c r="E687" s="90"/>
      <c r="F687" s="45"/>
      <c r="G687" s="45"/>
      <c r="H687" s="45"/>
    </row>
    <row r="688" spans="1:8" ht="63">
      <c r="A688" s="16" t="s">
        <v>560</v>
      </c>
      <c r="B688" s="12" t="s">
        <v>503</v>
      </c>
      <c r="C688" s="88" t="s">
        <v>538</v>
      </c>
      <c r="D688" s="91" t="s">
        <v>267</v>
      </c>
      <c r="E688" s="90" t="s">
        <v>529</v>
      </c>
      <c r="F688" s="45">
        <v>5.8156800000000004</v>
      </c>
      <c r="G688" s="33">
        <v>40574</v>
      </c>
      <c r="H688" s="61" t="s">
        <v>555</v>
      </c>
    </row>
    <row r="689" spans="1:8">
      <c r="A689" s="12"/>
      <c r="B689" s="12"/>
      <c r="C689" s="88"/>
      <c r="D689" s="91"/>
      <c r="E689" s="90"/>
      <c r="F689" s="45"/>
      <c r="G689" s="45"/>
      <c r="H689" s="45"/>
    </row>
    <row r="690" spans="1:8" ht="63">
      <c r="A690" s="16" t="s">
        <v>560</v>
      </c>
      <c r="B690" s="12" t="s">
        <v>503</v>
      </c>
      <c r="C690" s="88" t="s">
        <v>538</v>
      </c>
      <c r="D690" s="91" t="s">
        <v>268</v>
      </c>
      <c r="E690" s="90" t="s">
        <v>530</v>
      </c>
      <c r="F690" s="45">
        <v>2.4319999999999999</v>
      </c>
      <c r="G690" s="33">
        <v>40574</v>
      </c>
      <c r="H690" s="61" t="s">
        <v>555</v>
      </c>
    </row>
    <row r="691" spans="1:8">
      <c r="A691" s="12"/>
      <c r="B691" s="12"/>
      <c r="C691" s="88"/>
      <c r="D691" s="91"/>
      <c r="E691" s="90"/>
      <c r="F691" s="45"/>
      <c r="G691" s="45"/>
      <c r="H691" s="45"/>
    </row>
    <row r="692" spans="1:8" ht="47.25">
      <c r="A692" s="16" t="s">
        <v>560</v>
      </c>
      <c r="B692" s="12" t="s">
        <v>503</v>
      </c>
      <c r="C692" s="88" t="s">
        <v>538</v>
      </c>
      <c r="D692" s="91" t="s">
        <v>269</v>
      </c>
      <c r="E692" s="90" t="s">
        <v>493</v>
      </c>
      <c r="F692" s="45">
        <v>5.6319999999999997</v>
      </c>
      <c r="G692" s="33">
        <v>40574</v>
      </c>
      <c r="H692" s="61" t="s">
        <v>555</v>
      </c>
    </row>
    <row r="693" spans="1:8">
      <c r="A693" s="12"/>
      <c r="B693" s="12"/>
      <c r="C693" s="88"/>
      <c r="D693" s="91"/>
      <c r="E693" s="90"/>
      <c r="F693" s="45"/>
      <c r="G693" s="45"/>
      <c r="H693" s="45"/>
    </row>
    <row r="694" spans="1:8" ht="31.5">
      <c r="A694" s="16" t="s">
        <v>560</v>
      </c>
      <c r="B694" s="12" t="s">
        <v>503</v>
      </c>
      <c r="C694" s="88" t="s">
        <v>538</v>
      </c>
      <c r="D694" s="91" t="s">
        <v>270</v>
      </c>
      <c r="E694" s="90" t="s">
        <v>531</v>
      </c>
      <c r="F694" s="45">
        <v>4.9240000000000004</v>
      </c>
      <c r="G694" s="33">
        <v>40574</v>
      </c>
      <c r="H694" s="61" t="s">
        <v>555</v>
      </c>
    </row>
    <row r="695" spans="1:8">
      <c r="A695" s="12"/>
      <c r="B695" s="12"/>
      <c r="C695" s="88"/>
      <c r="D695" s="91"/>
      <c r="E695" s="90"/>
      <c r="F695" s="45"/>
      <c r="G695" s="45"/>
      <c r="H695" s="45"/>
    </row>
    <row r="696" spans="1:8" ht="31.5">
      <c r="A696" s="16" t="s">
        <v>560</v>
      </c>
      <c r="B696" s="12" t="s">
        <v>503</v>
      </c>
      <c r="C696" s="88" t="s">
        <v>538</v>
      </c>
      <c r="D696" s="91" t="s">
        <v>271</v>
      </c>
      <c r="E696" s="90" t="s">
        <v>515</v>
      </c>
      <c r="F696" s="45">
        <v>13.54368</v>
      </c>
      <c r="G696" s="33">
        <v>40574</v>
      </c>
      <c r="H696" s="61" t="s">
        <v>555</v>
      </c>
    </row>
    <row r="697" spans="1:8">
      <c r="A697" s="12"/>
      <c r="B697" s="12"/>
      <c r="C697" s="88"/>
      <c r="D697" s="91"/>
      <c r="E697" s="90"/>
      <c r="F697" s="45"/>
      <c r="G697" s="45"/>
      <c r="H697" s="45"/>
    </row>
    <row r="698" spans="1:8" ht="47.25">
      <c r="A698" s="16" t="s">
        <v>560</v>
      </c>
      <c r="B698" s="12" t="s">
        <v>503</v>
      </c>
      <c r="C698" s="88" t="s">
        <v>538</v>
      </c>
      <c r="D698" s="91" t="s">
        <v>272</v>
      </c>
      <c r="E698" s="90" t="s">
        <v>531</v>
      </c>
      <c r="F698" s="45">
        <v>12.7196768</v>
      </c>
      <c r="G698" s="33">
        <v>40574</v>
      </c>
      <c r="H698" s="61" t="s">
        <v>555</v>
      </c>
    </row>
    <row r="699" spans="1:8">
      <c r="A699" s="12"/>
      <c r="B699" s="12"/>
      <c r="C699" s="88"/>
      <c r="D699" s="91"/>
      <c r="E699" s="90"/>
      <c r="F699" s="45"/>
      <c r="G699" s="45"/>
      <c r="H699" s="45"/>
    </row>
    <row r="700" spans="1:8" ht="63">
      <c r="A700" s="16" t="s">
        <v>560</v>
      </c>
      <c r="B700" s="12" t="s">
        <v>503</v>
      </c>
      <c r="C700" s="88" t="s">
        <v>538</v>
      </c>
      <c r="D700" s="91" t="s">
        <v>273</v>
      </c>
      <c r="E700" s="90" t="s">
        <v>532</v>
      </c>
      <c r="F700" s="45">
        <v>16.393680400000001</v>
      </c>
      <c r="G700" s="33">
        <v>40574</v>
      </c>
      <c r="H700" s="61" t="s">
        <v>555</v>
      </c>
    </row>
    <row r="701" spans="1:8">
      <c r="A701" s="12"/>
      <c r="B701" s="12"/>
      <c r="C701" s="88"/>
      <c r="D701" s="91"/>
      <c r="E701" s="90"/>
      <c r="F701" s="45"/>
      <c r="G701" s="45"/>
      <c r="H701" s="45"/>
    </row>
    <row r="702" spans="1:8" ht="63">
      <c r="A702" s="16" t="s">
        <v>560</v>
      </c>
      <c r="B702" s="12" t="s">
        <v>503</v>
      </c>
      <c r="C702" s="88" t="s">
        <v>538</v>
      </c>
      <c r="D702" s="91" t="s">
        <v>274</v>
      </c>
      <c r="E702" s="90" t="s">
        <v>531</v>
      </c>
      <c r="F702" s="45">
        <v>4.6640128000000001</v>
      </c>
      <c r="G702" s="33">
        <v>40574</v>
      </c>
      <c r="H702" s="61" t="s">
        <v>555</v>
      </c>
    </row>
    <row r="703" spans="1:8">
      <c r="A703" s="12"/>
      <c r="B703" s="12"/>
      <c r="C703" s="88"/>
      <c r="D703" s="91"/>
      <c r="E703" s="90"/>
      <c r="F703" s="45"/>
      <c r="G703" s="45"/>
      <c r="H703" s="45"/>
    </row>
    <row r="704" spans="1:8" ht="63">
      <c r="A704" s="16" t="s">
        <v>560</v>
      </c>
      <c r="B704" s="12" t="s">
        <v>503</v>
      </c>
      <c r="C704" s="88" t="s">
        <v>538</v>
      </c>
      <c r="D704" s="91" t="s">
        <v>275</v>
      </c>
      <c r="E704" s="90" t="s">
        <v>533</v>
      </c>
      <c r="F704" s="45">
        <v>10.01522632</v>
      </c>
      <c r="G704" s="33">
        <v>40574</v>
      </c>
      <c r="H704" s="61" t="s">
        <v>555</v>
      </c>
    </row>
    <row r="705" spans="1:8">
      <c r="A705" s="12"/>
      <c r="B705" s="12"/>
      <c r="C705" s="88"/>
      <c r="D705" s="91"/>
      <c r="E705" s="90"/>
      <c r="F705" s="45"/>
      <c r="G705" s="45"/>
      <c r="H705" s="45"/>
    </row>
    <row r="706" spans="1:8" ht="47.25">
      <c r="A706" s="16" t="s">
        <v>560</v>
      </c>
      <c r="B706" s="12" t="s">
        <v>503</v>
      </c>
      <c r="C706" s="88" t="s">
        <v>538</v>
      </c>
      <c r="D706" s="91" t="s">
        <v>276</v>
      </c>
      <c r="E706" s="90" t="s">
        <v>534</v>
      </c>
      <c r="F706" s="45">
        <v>0.7722</v>
      </c>
      <c r="G706" s="33">
        <v>40574</v>
      </c>
      <c r="H706" s="61" t="s">
        <v>555</v>
      </c>
    </row>
    <row r="707" spans="1:8">
      <c r="A707" s="12"/>
      <c r="B707" s="12"/>
      <c r="C707" s="88"/>
      <c r="D707" s="91"/>
      <c r="E707" s="90"/>
      <c r="F707" s="45"/>
      <c r="G707" s="45"/>
      <c r="H707" s="45"/>
    </row>
    <row r="708" spans="1:8" ht="63">
      <c r="A708" s="16" t="s">
        <v>560</v>
      </c>
      <c r="B708" s="12" t="s">
        <v>503</v>
      </c>
      <c r="C708" s="88" t="s">
        <v>538</v>
      </c>
      <c r="D708" s="91" t="s">
        <v>277</v>
      </c>
      <c r="E708" s="90" t="s">
        <v>535</v>
      </c>
      <c r="F708" s="45">
        <v>6.7248000000000001</v>
      </c>
      <c r="G708" s="33">
        <v>40574</v>
      </c>
      <c r="H708" s="61" t="s">
        <v>555</v>
      </c>
    </row>
    <row r="709" spans="1:8">
      <c r="A709" s="12"/>
      <c r="B709" s="12"/>
      <c r="C709" s="88"/>
      <c r="D709" s="91"/>
      <c r="E709" s="90"/>
      <c r="F709" s="45"/>
      <c r="G709" s="45"/>
      <c r="H709" s="45"/>
    </row>
    <row r="710" spans="1:8" ht="63">
      <c r="A710" s="16" t="s">
        <v>560</v>
      </c>
      <c r="B710" s="12" t="s">
        <v>503</v>
      </c>
      <c r="C710" s="88" t="s">
        <v>538</v>
      </c>
      <c r="D710" s="91" t="s">
        <v>278</v>
      </c>
      <c r="E710" s="90" t="s">
        <v>536</v>
      </c>
      <c r="F710" s="45">
        <v>2.0187708</v>
      </c>
      <c r="G710" s="33">
        <v>40574</v>
      </c>
      <c r="H710" s="61" t="s">
        <v>555</v>
      </c>
    </row>
    <row r="711" spans="1:8">
      <c r="A711" s="12"/>
      <c r="B711" s="12"/>
      <c r="C711" s="88"/>
      <c r="D711" s="91"/>
      <c r="E711" s="90"/>
      <c r="F711" s="45"/>
      <c r="G711" s="45"/>
      <c r="H711" s="45"/>
    </row>
    <row r="712" spans="1:8" ht="94.5">
      <c r="A712" s="16" t="s">
        <v>560</v>
      </c>
      <c r="B712" s="12" t="s">
        <v>503</v>
      </c>
      <c r="C712" s="88" t="s">
        <v>538</v>
      </c>
      <c r="D712" s="91" t="s">
        <v>279</v>
      </c>
      <c r="E712" s="90" t="s">
        <v>47</v>
      </c>
      <c r="F712" s="45">
        <v>29.48</v>
      </c>
      <c r="G712" s="33">
        <v>40574</v>
      </c>
      <c r="H712" s="61" t="s">
        <v>555</v>
      </c>
    </row>
    <row r="713" spans="1:8">
      <c r="A713" s="12"/>
      <c r="B713" s="12"/>
      <c r="C713" s="88"/>
      <c r="D713" s="91"/>
      <c r="E713" s="90"/>
      <c r="F713" s="45"/>
      <c r="G713" s="45"/>
      <c r="H713" s="45"/>
    </row>
    <row r="714" spans="1:8" ht="94.5">
      <c r="A714" s="16" t="s">
        <v>560</v>
      </c>
      <c r="B714" s="12" t="s">
        <v>503</v>
      </c>
      <c r="C714" s="88" t="s">
        <v>538</v>
      </c>
      <c r="D714" s="91" t="s">
        <v>280</v>
      </c>
      <c r="E714" s="90" t="s">
        <v>47</v>
      </c>
      <c r="F714" s="45">
        <v>34.56</v>
      </c>
      <c r="G714" s="33">
        <v>40574</v>
      </c>
      <c r="H714" s="61" t="s">
        <v>555</v>
      </c>
    </row>
    <row r="715" spans="1:8">
      <c r="A715" s="12"/>
      <c r="B715" s="12"/>
      <c r="C715" s="88"/>
      <c r="D715" s="91"/>
      <c r="E715" s="90"/>
      <c r="F715" s="45"/>
      <c r="G715" s="45"/>
      <c r="H715" s="45"/>
    </row>
    <row r="716" spans="1:8" ht="47.25">
      <c r="A716" s="12" t="s">
        <v>560</v>
      </c>
      <c r="B716" s="12" t="s">
        <v>503</v>
      </c>
      <c r="C716" s="88" t="s">
        <v>538</v>
      </c>
      <c r="D716" s="91" t="s">
        <v>281</v>
      </c>
      <c r="E716" s="90" t="s">
        <v>537</v>
      </c>
      <c r="F716" s="45">
        <v>7.4481599999999997</v>
      </c>
      <c r="G716" s="33">
        <v>40574</v>
      </c>
      <c r="H716" s="61" t="s">
        <v>555</v>
      </c>
    </row>
    <row r="717" spans="1:8">
      <c r="A717" s="12"/>
      <c r="B717" s="12"/>
      <c r="C717" s="88"/>
      <c r="D717" s="91"/>
      <c r="E717" s="90"/>
      <c r="F717" s="45"/>
      <c r="G717" s="33"/>
      <c r="H717" s="61"/>
    </row>
    <row r="718" spans="1:8">
      <c r="A718" s="12" t="s">
        <v>560</v>
      </c>
      <c r="B718" s="12" t="s">
        <v>503</v>
      </c>
      <c r="C718" s="88" t="s">
        <v>566</v>
      </c>
      <c r="D718" s="88" t="s">
        <v>561</v>
      </c>
      <c r="E718" s="92"/>
      <c r="F718" s="93">
        <v>321.59726000000001</v>
      </c>
      <c r="G718" s="33">
        <v>41579</v>
      </c>
      <c r="H718" s="94" t="s">
        <v>573</v>
      </c>
    </row>
    <row r="719" spans="1:8">
      <c r="A719" s="12"/>
      <c r="B719" s="12"/>
      <c r="C719" s="88"/>
      <c r="D719" s="88"/>
      <c r="E719" s="92"/>
      <c r="F719" s="93"/>
      <c r="G719" s="33"/>
      <c r="H719" s="94"/>
    </row>
    <row r="720" spans="1:8">
      <c r="A720" s="12" t="s">
        <v>560</v>
      </c>
      <c r="B720" s="12" t="s">
        <v>503</v>
      </c>
      <c r="C720" s="88" t="s">
        <v>566</v>
      </c>
      <c r="D720" s="88" t="s">
        <v>562</v>
      </c>
      <c r="E720" s="92"/>
      <c r="F720" s="93">
        <v>401.40174999999999</v>
      </c>
      <c r="G720" s="33">
        <v>41579</v>
      </c>
      <c r="H720" s="94" t="s">
        <v>573</v>
      </c>
    </row>
    <row r="721" spans="1:8">
      <c r="A721" s="12"/>
      <c r="B721" s="12"/>
      <c r="C721" s="88"/>
      <c r="D721" s="88"/>
      <c r="E721" s="92"/>
      <c r="F721" s="93"/>
      <c r="G721" s="33"/>
      <c r="H721" s="94"/>
    </row>
    <row r="722" spans="1:8">
      <c r="A722" s="12" t="s">
        <v>560</v>
      </c>
      <c r="B722" s="12" t="s">
        <v>503</v>
      </c>
      <c r="C722" s="88" t="s">
        <v>566</v>
      </c>
      <c r="D722" s="88" t="s">
        <v>563</v>
      </c>
      <c r="E722" s="92"/>
      <c r="F722" s="93">
        <v>47.542090000000002</v>
      </c>
      <c r="G722" s="33">
        <v>41579</v>
      </c>
      <c r="H722" s="94" t="s">
        <v>573</v>
      </c>
    </row>
    <row r="723" spans="1:8">
      <c r="A723" s="12"/>
      <c r="B723" s="12"/>
      <c r="C723" s="88"/>
      <c r="D723" s="88"/>
      <c r="E723" s="92"/>
      <c r="F723" s="93"/>
      <c r="G723" s="33"/>
      <c r="H723" s="94"/>
    </row>
    <row r="724" spans="1:8">
      <c r="A724" s="12" t="s">
        <v>560</v>
      </c>
      <c r="B724" s="12" t="s">
        <v>503</v>
      </c>
      <c r="C724" s="88" t="s">
        <v>566</v>
      </c>
      <c r="D724" s="88" t="s">
        <v>564</v>
      </c>
      <c r="E724" s="92"/>
      <c r="F724" s="93">
        <v>408.95795459999999</v>
      </c>
      <c r="G724" s="33">
        <v>41579</v>
      </c>
      <c r="H724" s="94" t="s">
        <v>573</v>
      </c>
    </row>
    <row r="725" spans="1:8">
      <c r="A725" s="12"/>
      <c r="B725" s="12"/>
      <c r="C725" s="88"/>
      <c r="D725" s="88"/>
      <c r="E725" s="92"/>
      <c r="F725" s="93"/>
      <c r="G725" s="33"/>
      <c r="H725" s="94"/>
    </row>
    <row r="726" spans="1:8">
      <c r="A726" s="12" t="s">
        <v>560</v>
      </c>
      <c r="B726" s="12" t="s">
        <v>503</v>
      </c>
      <c r="C726" s="88" t="s">
        <v>566</v>
      </c>
      <c r="D726" s="88" t="s">
        <v>565</v>
      </c>
      <c r="E726" s="92"/>
      <c r="F726" s="93">
        <v>489.97844680000009</v>
      </c>
      <c r="G726" s="33">
        <v>41579</v>
      </c>
      <c r="H726" s="94" t="s">
        <v>573</v>
      </c>
    </row>
    <row r="727" spans="1:8">
      <c r="A727" s="12"/>
      <c r="B727" s="12"/>
      <c r="C727" s="88"/>
      <c r="D727" s="88"/>
      <c r="E727" s="92"/>
      <c r="F727" s="93"/>
      <c r="G727" s="33"/>
      <c r="H727" s="94"/>
    </row>
    <row r="728" spans="1:8">
      <c r="A728" s="12" t="s">
        <v>560</v>
      </c>
      <c r="B728" s="12" t="s">
        <v>503</v>
      </c>
      <c r="C728" s="95" t="s">
        <v>567</v>
      </c>
      <c r="D728" s="96" t="s">
        <v>568</v>
      </c>
      <c r="E728" s="92"/>
      <c r="F728" s="93">
        <v>54.432300000000005</v>
      </c>
      <c r="G728" s="33">
        <v>41579</v>
      </c>
      <c r="H728" s="94" t="s">
        <v>573</v>
      </c>
    </row>
    <row r="729" spans="1:8">
      <c r="A729" s="12"/>
      <c r="B729" s="12"/>
      <c r="C729" s="95"/>
      <c r="D729" s="96"/>
      <c r="E729" s="92"/>
      <c r="F729" s="93"/>
      <c r="G729" s="33"/>
      <c r="H729" s="94"/>
    </row>
    <row r="730" spans="1:8" ht="31.5">
      <c r="A730" s="12" t="s">
        <v>560</v>
      </c>
      <c r="B730" s="12" t="s">
        <v>503</v>
      </c>
      <c r="C730" s="95" t="s">
        <v>567</v>
      </c>
      <c r="D730" s="96" t="s">
        <v>569</v>
      </c>
      <c r="E730" s="92"/>
      <c r="F730" s="93">
        <v>378.5564</v>
      </c>
      <c r="G730" s="33">
        <v>41579</v>
      </c>
      <c r="H730" s="94" t="s">
        <v>573</v>
      </c>
    </row>
    <row r="731" spans="1:8">
      <c r="A731" s="12"/>
      <c r="B731" s="12"/>
      <c r="C731" s="95"/>
      <c r="D731" s="96"/>
      <c r="E731" s="92"/>
      <c r="F731" s="93"/>
      <c r="G731" s="33"/>
      <c r="H731" s="94"/>
    </row>
    <row r="732" spans="1:8" ht="47.25">
      <c r="A732" s="12" t="s">
        <v>560</v>
      </c>
      <c r="B732" s="12" t="s">
        <v>503</v>
      </c>
      <c r="C732" s="95" t="s">
        <v>567</v>
      </c>
      <c r="D732" s="96" t="s">
        <v>570</v>
      </c>
      <c r="E732" s="92"/>
      <c r="F732" s="93">
        <v>109.58</v>
      </c>
      <c r="G732" s="33">
        <v>41579</v>
      </c>
      <c r="H732" s="94" t="s">
        <v>573</v>
      </c>
    </row>
    <row r="733" spans="1:8">
      <c r="A733" s="12"/>
      <c r="B733" s="12"/>
      <c r="C733" s="95"/>
      <c r="D733" s="96"/>
      <c r="E733" s="92"/>
      <c r="F733" s="93"/>
      <c r="G733" s="33"/>
      <c r="H733" s="94"/>
    </row>
    <row r="734" spans="1:8" ht="47.25">
      <c r="A734" s="12" t="s">
        <v>560</v>
      </c>
      <c r="B734" s="12" t="s">
        <v>503</v>
      </c>
      <c r="C734" s="95" t="s">
        <v>567</v>
      </c>
      <c r="D734" s="96" t="s">
        <v>571</v>
      </c>
      <c r="E734" s="92"/>
      <c r="F734" s="93">
        <v>43.5</v>
      </c>
      <c r="G734" s="33">
        <v>41579</v>
      </c>
      <c r="H734" s="94" t="s">
        <v>573</v>
      </c>
    </row>
    <row r="735" spans="1:8">
      <c r="A735" s="12"/>
      <c r="B735" s="12"/>
      <c r="C735" s="95"/>
      <c r="D735" s="96"/>
      <c r="E735" s="92"/>
      <c r="F735" s="93"/>
      <c r="G735" s="33"/>
      <c r="H735" s="94"/>
    </row>
    <row r="736" spans="1:8">
      <c r="A736" s="12" t="s">
        <v>560</v>
      </c>
      <c r="B736" s="12" t="s">
        <v>503</v>
      </c>
      <c r="C736" s="95" t="s">
        <v>567</v>
      </c>
      <c r="D736" s="96" t="s">
        <v>572</v>
      </c>
      <c r="E736" s="92"/>
      <c r="F736" s="93">
        <f>59.9355*2+0.04</f>
        <v>119.911</v>
      </c>
      <c r="G736" s="33">
        <v>41579</v>
      </c>
      <c r="H736" s="94" t="s">
        <v>573</v>
      </c>
    </row>
    <row r="737" spans="1:8">
      <c r="A737" s="12"/>
      <c r="B737" s="12"/>
      <c r="C737" s="95"/>
      <c r="D737" s="96"/>
      <c r="E737" s="92"/>
      <c r="F737" s="93"/>
      <c r="G737" s="33"/>
      <c r="H737" s="94"/>
    </row>
    <row r="738" spans="1:8" ht="110.25">
      <c r="A738" s="12" t="s">
        <v>560</v>
      </c>
      <c r="B738" s="12" t="s">
        <v>539</v>
      </c>
      <c r="C738" s="88" t="s">
        <v>583</v>
      </c>
      <c r="D738" s="96" t="s">
        <v>584</v>
      </c>
      <c r="E738" s="77">
        <v>0</v>
      </c>
      <c r="F738" s="15">
        <v>1231.81</v>
      </c>
      <c r="G738" s="33">
        <v>41579</v>
      </c>
      <c r="H738" s="97" t="s">
        <v>573</v>
      </c>
    </row>
    <row r="739" spans="1:8">
      <c r="A739" s="12"/>
      <c r="B739" s="12"/>
      <c r="C739" s="88"/>
      <c r="D739" s="96"/>
      <c r="E739" s="92"/>
      <c r="F739" s="93"/>
      <c r="G739" s="33"/>
      <c r="H739" s="94"/>
    </row>
    <row r="740" spans="1:8" ht="47.25">
      <c r="A740" s="12" t="s">
        <v>560</v>
      </c>
      <c r="B740" s="12" t="s">
        <v>539</v>
      </c>
      <c r="C740" s="12" t="s">
        <v>575</v>
      </c>
      <c r="D740" s="13" t="s">
        <v>576</v>
      </c>
      <c r="E740" s="14" t="s">
        <v>577</v>
      </c>
      <c r="F740" s="15">
        <v>1169.25</v>
      </c>
      <c r="G740" s="33">
        <v>41882</v>
      </c>
      <c r="H740" s="97" t="s">
        <v>574</v>
      </c>
    </row>
    <row r="741" spans="1:8">
      <c r="A741" s="95"/>
      <c r="B741" s="12"/>
      <c r="C741" s="95"/>
      <c r="D741" s="96"/>
      <c r="E741" s="92"/>
      <c r="F741" s="93"/>
      <c r="G741" s="33"/>
      <c r="H741" s="95"/>
    </row>
    <row r="742" spans="1:8">
      <c r="A742" s="12" t="s">
        <v>560</v>
      </c>
      <c r="B742" s="12" t="s">
        <v>539</v>
      </c>
      <c r="C742" s="12" t="s">
        <v>578</v>
      </c>
      <c r="D742" s="96" t="s">
        <v>122</v>
      </c>
      <c r="E742" s="92" t="s">
        <v>579</v>
      </c>
      <c r="F742" s="93">
        <v>1587.35</v>
      </c>
      <c r="G742" s="33">
        <v>41882</v>
      </c>
      <c r="H742" s="94" t="s">
        <v>574</v>
      </c>
    </row>
    <row r="743" spans="1:8">
      <c r="A743" s="12"/>
      <c r="B743" s="12"/>
      <c r="C743" s="12"/>
      <c r="D743" s="13"/>
      <c r="E743" s="92"/>
      <c r="F743" s="93"/>
      <c r="G743" s="33"/>
      <c r="H743" s="94"/>
    </row>
    <row r="744" spans="1:8">
      <c r="A744" s="12" t="s">
        <v>560</v>
      </c>
      <c r="B744" s="12" t="s">
        <v>539</v>
      </c>
      <c r="C744" s="12" t="s">
        <v>578</v>
      </c>
      <c r="D744" s="96" t="s">
        <v>122</v>
      </c>
      <c r="E744" s="92" t="s">
        <v>580</v>
      </c>
      <c r="F744" s="93">
        <v>356.34</v>
      </c>
      <c r="G744" s="33">
        <v>41882</v>
      </c>
      <c r="H744" s="94" t="s">
        <v>574</v>
      </c>
    </row>
    <row r="745" spans="1:8">
      <c r="A745" s="12"/>
      <c r="B745" s="12"/>
      <c r="C745" s="12"/>
      <c r="D745" s="96"/>
      <c r="E745" s="92"/>
      <c r="F745" s="93"/>
      <c r="G745" s="33"/>
      <c r="H745" s="94"/>
    </row>
    <row r="746" spans="1:8">
      <c r="A746" s="98" t="s">
        <v>560</v>
      </c>
      <c r="B746" s="98" t="s">
        <v>539</v>
      </c>
      <c r="C746" s="98" t="s">
        <v>581</v>
      </c>
      <c r="D746" s="99" t="s">
        <v>122</v>
      </c>
      <c r="E746" s="100"/>
      <c r="F746" s="101">
        <v>963</v>
      </c>
      <c r="G746" s="102">
        <v>42064</v>
      </c>
      <c r="H746" s="103" t="s">
        <v>582</v>
      </c>
    </row>
  </sheetData>
  <pageMargins left="0.7" right="0.7" top="0.75" bottom="0.75" header="0.3" footer="0.3"/>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vt:lpstr>
      <vt:lpstr>List!Print_Area</vt:lpstr>
    </vt:vector>
  </TitlesOfParts>
  <Company>xyz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Manikantan K</cp:lastModifiedBy>
  <cp:lastPrinted>2014-01-15T09:29:12Z</cp:lastPrinted>
  <dcterms:created xsi:type="dcterms:W3CDTF">2003-03-25T13:40:37Z</dcterms:created>
  <dcterms:modified xsi:type="dcterms:W3CDTF">2024-01-24T05:26:31Z</dcterms:modified>
</cp:coreProperties>
</file>