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tmp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000" windowHeight="9735" activeTab="3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</sheets>
  <calcPr calcId="152511"/>
</workbook>
</file>

<file path=xl/calcChain.xml><?xml version="1.0" encoding="utf-8"?>
<calcChain xmlns="http://schemas.openxmlformats.org/spreadsheetml/2006/main">
  <c r="O12" i="4" l="1"/>
  <c r="O11" i="4"/>
  <c r="O10" i="4"/>
  <c r="O9" i="4"/>
  <c r="M11" i="4"/>
  <c r="K11" i="4"/>
  <c r="Q43" i="5"/>
  <c r="Q31" i="5"/>
  <c r="L9" i="4"/>
  <c r="K9" i="4"/>
  <c r="M7" i="4" l="1"/>
  <c r="C18" i="3" l="1"/>
  <c r="H4" i="1" l="1"/>
  <c r="F4" i="1"/>
  <c r="D17" i="1" l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C17" i="1"/>
</calcChain>
</file>

<file path=xl/sharedStrings.xml><?xml version="1.0" encoding="utf-8"?>
<sst xmlns="http://schemas.openxmlformats.org/spreadsheetml/2006/main" count="52" uniqueCount="48">
  <si>
    <t>Survey No.</t>
  </si>
  <si>
    <t>Area in SQM</t>
  </si>
  <si>
    <t>As per Conveyance Deed</t>
  </si>
  <si>
    <t>in Acre</t>
  </si>
  <si>
    <t>Khatauni</t>
  </si>
  <si>
    <t>Layout</t>
  </si>
  <si>
    <t>https://storymaps.arcgis.com/stories/097e24c46bf34701b18082336e1a3902</t>
  </si>
  <si>
    <t>North</t>
  </si>
  <si>
    <t>South</t>
  </si>
  <si>
    <t>East</t>
  </si>
  <si>
    <t>West</t>
  </si>
  <si>
    <t>Survey No. 642</t>
  </si>
  <si>
    <t>643/18</t>
  </si>
  <si>
    <t>644 &amp; 634</t>
  </si>
  <si>
    <t>Survey No. 644</t>
  </si>
  <si>
    <t>Remaining area of 644</t>
  </si>
  <si>
    <t>645, 634, 666 &amp; 667</t>
  </si>
  <si>
    <t>642 &amp; 634</t>
  </si>
  <si>
    <t>732, 666, 665, 664 &amp; 663</t>
  </si>
  <si>
    <t>Survey No. 645</t>
  </si>
  <si>
    <t>662 &amp; 663</t>
  </si>
  <si>
    <t>Survey No. 646</t>
  </si>
  <si>
    <t>Survey No. 662</t>
  </si>
  <si>
    <t>670, 671, 672 &amp; 663</t>
  </si>
  <si>
    <t>Remaining area of 662</t>
  </si>
  <si>
    <t>646, 645, 663,664 &amp; 665</t>
  </si>
  <si>
    <t>Survey No. 663</t>
  </si>
  <si>
    <t>644 &amp; 645</t>
  </si>
  <si>
    <t>Survey No. 664</t>
  </si>
  <si>
    <t>Survey No. 665</t>
  </si>
  <si>
    <t>666 &amp; 667</t>
  </si>
  <si>
    <t>662 &amp; 670</t>
  </si>
  <si>
    <t>Survey No. 666</t>
  </si>
  <si>
    <t>Survey No. 667</t>
  </si>
  <si>
    <t>694, 732 &amp; 644</t>
  </si>
  <si>
    <t>668 &amp; 694</t>
  </si>
  <si>
    <t>Survey No. 668</t>
  </si>
  <si>
    <t>669 &amp; 670</t>
  </si>
  <si>
    <t>Survey No. 670</t>
  </si>
  <si>
    <t>669 &amp; 671</t>
  </si>
  <si>
    <t>Survey No. 671</t>
  </si>
  <si>
    <t>672 &amp; 662</t>
  </si>
  <si>
    <t>Survey No. 672</t>
  </si>
  <si>
    <t>Remaining area of 672 &amp; 681</t>
  </si>
  <si>
    <t>662 &amp; 674</t>
  </si>
  <si>
    <t>679, 673 &amp; remaining area of 672</t>
  </si>
  <si>
    <t>Area in sqm</t>
  </si>
  <si>
    <t>S. No.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</si>
</sst>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 * #,##0_ ;_ * \-#,##0_ ;_ * &quot;-&quot;??_ ;_ @_ "/>
    <numFmt numFmtId="170" formatCode="_ * #,##0.00000000_ ;_ * \-#,##0.0000000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1">
    <xf numFmtId="0" fontId="0" fillId="0" borderId="0" xfId="0"/>
    <xf numFmtId="43" fontId="0" fillId="0" borderId="0" xfId="1" applyFont="1"/>
    <xf numFmtId="164" fontId="0" fillId="0" borderId="0" xfId="1" applyNumberFormat="1" applyFont="1"/>
    <xf numFmtId="164" fontId="2" fillId="2" borderId="0" xfId="1" applyNumberFormat="1" applyFont="1" applyFill="1" applyAlignment="1">
      <alignment horizontal="center" vertical="center"/>
    </xf>
    <xf numFmtId="164" fontId="3" fillId="0" borderId="0" xfId="1" applyNumberFormat="1" applyFont="1"/>
    <xf numFmtId="43" fontId="3" fillId="0" borderId="0" xfId="1" applyFont="1"/>
    <xf numFmtId="43" fontId="0" fillId="0" borderId="0" xfId="1" applyNumberFormat="1" applyFont="1"/>
    <xf numFmtId="0" fontId="0" fillId="0" borderId="0" xfId="0" applyAlignment="1">
      <alignment horizontal="center" vertical="center"/>
    </xf>
    <xf numFmtId="164" fontId="3" fillId="0" borderId="0" xfId="1" applyNumberFormat="1" applyFont="1" applyAlignment="1">
      <alignment horizontal="center"/>
    </xf>
    <xf numFmtId="43" fontId="0" fillId="0" borderId="0" xfId="0" applyNumberFormat="1"/>
    <xf numFmtId="170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tmp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142874</xdr:colOff>
      <xdr:row>20</xdr:row>
      <xdr:rowOff>129809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981" t="6115" r="7527" b="2399"/>
        <a:stretch/>
      </xdr:blipFill>
      <xdr:spPr>
        <a:xfrm>
          <a:off x="0" y="0"/>
          <a:ext cx="6238874" cy="39398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152400</xdr:colOff>
      <xdr:row>24</xdr:row>
      <xdr:rowOff>184408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5135" t="6350" r="25917"/>
        <a:stretch/>
      </xdr:blipFill>
      <xdr:spPr>
        <a:xfrm>
          <a:off x="0" y="0"/>
          <a:ext cx="4419600" cy="47564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139635</xdr:colOff>
      <xdr:row>24</xdr:row>
      <xdr:rowOff>57150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568" t="20461" r="10835" b="6866"/>
        <a:stretch/>
      </xdr:blipFill>
      <xdr:spPr>
        <a:xfrm>
          <a:off x="0" y="0"/>
          <a:ext cx="8674035" cy="4629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85724</xdr:rowOff>
    </xdr:from>
    <xdr:to>
      <xdr:col>13</xdr:col>
      <xdr:colOff>47625</xdr:colOff>
      <xdr:row>40</xdr:row>
      <xdr:rowOff>68523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3866" t="43979" r="12290" b="21919"/>
        <a:stretch/>
      </xdr:blipFill>
      <xdr:spPr>
        <a:xfrm>
          <a:off x="0" y="4848224"/>
          <a:ext cx="7972425" cy="28402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42</xdr:row>
      <xdr:rowOff>0</xdr:rowOff>
    </xdr:from>
    <xdr:to>
      <xdr:col>13</xdr:col>
      <xdr:colOff>114301</xdr:colOff>
      <xdr:row>51</xdr:row>
      <xdr:rowOff>80639</xdr:rowOff>
    </xdr:to>
    <xdr:pic>
      <xdr:nvPicPr>
        <xdr:cNvPr id="4" name="Picture 3" descr="Screen Clippin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8001000"/>
          <a:ext cx="8039100" cy="17951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9"/>
  <sheetViews>
    <sheetView workbookViewId="0">
      <selection activeCell="D17" sqref="D17"/>
    </sheetView>
  </sheetViews>
  <sheetFormatPr defaultRowHeight="15" x14ac:dyDescent="0.25"/>
  <cols>
    <col min="1" max="1" width="9.140625" style="2"/>
    <col min="2" max="2" width="11.42578125" style="2" bestFit="1" customWidth="1"/>
    <col min="3" max="3" width="12.7109375" style="2" bestFit="1" customWidth="1"/>
    <col min="4" max="4" width="9.140625" style="1"/>
    <col min="5" max="10" width="9.140625" style="2"/>
    <col min="11" max="11" width="69.5703125" style="2" bestFit="1" customWidth="1"/>
    <col min="12" max="16384" width="9.140625" style="2"/>
  </cols>
  <sheetData>
    <row r="1" spans="2:11" x14ac:dyDescent="0.25">
      <c r="B1" s="8" t="s">
        <v>2</v>
      </c>
      <c r="C1" s="8"/>
      <c r="F1" s="2" t="s">
        <v>4</v>
      </c>
      <c r="H1" s="2" t="s">
        <v>5</v>
      </c>
    </row>
    <row r="2" spans="2:11" x14ac:dyDescent="0.25">
      <c r="B2" s="3" t="s">
        <v>0</v>
      </c>
      <c r="C2" s="3" t="s">
        <v>1</v>
      </c>
      <c r="D2" s="1" t="s">
        <v>3</v>
      </c>
    </row>
    <row r="3" spans="2:11" x14ac:dyDescent="0.25">
      <c r="B3" s="2">
        <v>642</v>
      </c>
      <c r="C3" s="2">
        <v>23117</v>
      </c>
      <c r="D3" s="1">
        <f>C3/4046.84</f>
        <v>5.712358284488638</v>
      </c>
      <c r="F3" s="2">
        <v>260980</v>
      </c>
      <c r="H3" s="1">
        <v>65.3</v>
      </c>
      <c r="K3" s="2" t="s">
        <v>6</v>
      </c>
    </row>
    <row r="4" spans="2:11" x14ac:dyDescent="0.25">
      <c r="B4" s="2">
        <v>644</v>
      </c>
      <c r="C4" s="2">
        <v>57719</v>
      </c>
      <c r="D4" s="1">
        <f t="shared" ref="D4:D16" si="0">C4/4046.84</f>
        <v>14.262733391979914</v>
      </c>
      <c r="F4" s="1">
        <f>F3/4046.84</f>
        <v>64.489824159096969</v>
      </c>
      <c r="H4" s="1">
        <f>H3-F4</f>
        <v>0.81017584090302819</v>
      </c>
    </row>
    <row r="5" spans="2:11" x14ac:dyDescent="0.25">
      <c r="B5" s="2">
        <v>645</v>
      </c>
      <c r="C5" s="2">
        <v>10502</v>
      </c>
      <c r="D5" s="1">
        <f t="shared" si="0"/>
        <v>2.5951112472941849</v>
      </c>
    </row>
    <row r="6" spans="2:11" x14ac:dyDescent="0.25">
      <c r="B6" s="2">
        <v>646</v>
      </c>
      <c r="C6" s="2">
        <v>13103</v>
      </c>
      <c r="D6" s="1">
        <f t="shared" si="0"/>
        <v>3.2378349527038379</v>
      </c>
    </row>
    <row r="7" spans="2:11" x14ac:dyDescent="0.25">
      <c r="B7" s="2">
        <v>662</v>
      </c>
      <c r="C7" s="2">
        <v>47043</v>
      </c>
      <c r="D7" s="1">
        <f t="shared" si="0"/>
        <v>11.624625633827876</v>
      </c>
    </row>
    <row r="8" spans="2:11" x14ac:dyDescent="0.25">
      <c r="B8" s="2">
        <v>663</v>
      </c>
      <c r="C8" s="2">
        <v>12932</v>
      </c>
      <c r="D8" s="1">
        <f t="shared" si="0"/>
        <v>3.1955797609987049</v>
      </c>
    </row>
    <row r="9" spans="2:11" x14ac:dyDescent="0.25">
      <c r="B9" s="2">
        <v>664</v>
      </c>
      <c r="C9" s="2">
        <v>2218</v>
      </c>
      <c r="D9" s="1">
        <f t="shared" si="0"/>
        <v>0.54808196024552491</v>
      </c>
    </row>
    <row r="10" spans="2:11" x14ac:dyDescent="0.25">
      <c r="B10" s="2">
        <v>665</v>
      </c>
      <c r="C10" s="2">
        <v>20806</v>
      </c>
      <c r="D10" s="1">
        <f t="shared" si="0"/>
        <v>5.1412954305087428</v>
      </c>
    </row>
    <row r="11" spans="2:11" x14ac:dyDescent="0.25">
      <c r="B11" s="2">
        <v>666</v>
      </c>
      <c r="C11" s="2">
        <v>12202</v>
      </c>
      <c r="D11" s="1">
        <f t="shared" si="0"/>
        <v>3.0151921005031084</v>
      </c>
    </row>
    <row r="12" spans="2:11" x14ac:dyDescent="0.25">
      <c r="B12" s="2">
        <v>667</v>
      </c>
      <c r="C12" s="2">
        <v>12201</v>
      </c>
      <c r="D12" s="1">
        <f t="shared" si="0"/>
        <v>3.014944994118868</v>
      </c>
    </row>
    <row r="13" spans="2:11" x14ac:dyDescent="0.25">
      <c r="B13" s="2">
        <v>668</v>
      </c>
      <c r="C13" s="2">
        <v>12307</v>
      </c>
      <c r="D13" s="1">
        <f t="shared" si="0"/>
        <v>3.0411382708483656</v>
      </c>
    </row>
    <row r="14" spans="2:11" x14ac:dyDescent="0.25">
      <c r="B14" s="2">
        <v>670</v>
      </c>
      <c r="C14" s="2">
        <v>4207</v>
      </c>
      <c r="D14" s="1">
        <f t="shared" si="0"/>
        <v>1.0395765584999654</v>
      </c>
    </row>
    <row r="15" spans="2:11" x14ac:dyDescent="0.25">
      <c r="B15" s="2">
        <v>671</v>
      </c>
      <c r="C15" s="2">
        <v>9506</v>
      </c>
      <c r="D15" s="1">
        <f t="shared" si="0"/>
        <v>2.348993288590604</v>
      </c>
    </row>
    <row r="16" spans="2:11" x14ac:dyDescent="0.25">
      <c r="B16" s="2">
        <v>672</v>
      </c>
      <c r="C16" s="2">
        <v>23117</v>
      </c>
      <c r="D16" s="1">
        <f t="shared" si="0"/>
        <v>5.712358284488638</v>
      </c>
    </row>
    <row r="17" spans="3:9" x14ac:dyDescent="0.25">
      <c r="C17" s="4">
        <f>SUM(C3:C16)</f>
        <v>260980</v>
      </c>
      <c r="D17" s="5">
        <f>SUM(D3:D16)</f>
        <v>64.489824159096969</v>
      </c>
    </row>
    <row r="19" spans="3:9" x14ac:dyDescent="0.25">
      <c r="I19" s="6"/>
    </row>
  </sheetData>
  <mergeCells count="1">
    <mergeCell ref="B1:C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8"/>
  <sheetViews>
    <sheetView topLeftCell="C1" workbookViewId="0">
      <selection activeCell="F24" sqref="F24"/>
    </sheetView>
  </sheetViews>
  <sheetFormatPr defaultRowHeight="15" x14ac:dyDescent="0.25"/>
  <cols>
    <col min="1" max="1" width="9.140625" style="7"/>
    <col min="2" max="2" width="14.140625" bestFit="1" customWidth="1"/>
    <col min="3" max="3" width="14.140625" style="2" customWidth="1"/>
    <col min="4" max="5" width="20.7109375" bestFit="1" customWidth="1"/>
    <col min="6" max="6" width="21.140625" bestFit="1" customWidth="1"/>
    <col min="7" max="7" width="21.7109375" bestFit="1" customWidth="1"/>
  </cols>
  <sheetData>
    <row r="3" spans="1:7" x14ac:dyDescent="0.25">
      <c r="A3" s="7" t="s">
        <v>47</v>
      </c>
      <c r="B3" t="s">
        <v>0</v>
      </c>
      <c r="C3" s="2" t="s">
        <v>46</v>
      </c>
      <c r="D3" t="s">
        <v>7</v>
      </c>
      <c r="E3" t="s">
        <v>8</v>
      </c>
      <c r="F3" t="s">
        <v>9</v>
      </c>
      <c r="G3" t="s">
        <v>10</v>
      </c>
    </row>
    <row r="4" spans="1:7" x14ac:dyDescent="0.25">
      <c r="A4" s="7">
        <v>1</v>
      </c>
      <c r="B4" t="s">
        <v>11</v>
      </c>
      <c r="C4" s="2">
        <v>23117</v>
      </c>
      <c r="D4" t="s">
        <v>12</v>
      </c>
      <c r="E4" t="s">
        <v>13</v>
      </c>
      <c r="F4">
        <v>641</v>
      </c>
      <c r="G4">
        <v>644</v>
      </c>
    </row>
    <row r="5" spans="1:7" x14ac:dyDescent="0.25">
      <c r="A5" s="7">
        <v>2</v>
      </c>
      <c r="B5" t="s">
        <v>14</v>
      </c>
      <c r="C5" s="2">
        <v>57719</v>
      </c>
      <c r="D5" t="s">
        <v>15</v>
      </c>
      <c r="E5" t="s">
        <v>16</v>
      </c>
      <c r="F5" t="s">
        <v>17</v>
      </c>
      <c r="G5" t="s">
        <v>18</v>
      </c>
    </row>
    <row r="6" spans="1:7" x14ac:dyDescent="0.25">
      <c r="A6" s="7">
        <v>3</v>
      </c>
      <c r="B6" t="s">
        <v>19</v>
      </c>
      <c r="C6" s="2">
        <v>10502</v>
      </c>
      <c r="D6">
        <v>644</v>
      </c>
      <c r="E6">
        <v>646</v>
      </c>
      <c r="F6">
        <v>634</v>
      </c>
      <c r="G6" t="s">
        <v>20</v>
      </c>
    </row>
    <row r="7" spans="1:7" x14ac:dyDescent="0.25">
      <c r="A7" s="7">
        <v>4</v>
      </c>
      <c r="B7" t="s">
        <v>21</v>
      </c>
      <c r="C7" s="2">
        <v>13103</v>
      </c>
      <c r="D7">
        <v>645</v>
      </c>
      <c r="E7">
        <v>634</v>
      </c>
      <c r="F7">
        <v>634</v>
      </c>
      <c r="G7">
        <v>662</v>
      </c>
    </row>
    <row r="8" spans="1:7" x14ac:dyDescent="0.25">
      <c r="A8" s="7">
        <v>5</v>
      </c>
      <c r="B8" t="s">
        <v>22</v>
      </c>
      <c r="C8" s="2">
        <v>47043</v>
      </c>
      <c r="D8" t="s">
        <v>23</v>
      </c>
      <c r="E8" t="s">
        <v>24</v>
      </c>
      <c r="F8" t="s">
        <v>25</v>
      </c>
    </row>
    <row r="9" spans="1:7" x14ac:dyDescent="0.25">
      <c r="A9" s="7">
        <v>6</v>
      </c>
      <c r="B9" t="s">
        <v>26</v>
      </c>
      <c r="C9" s="2">
        <v>12932</v>
      </c>
      <c r="D9">
        <v>664</v>
      </c>
      <c r="E9">
        <v>662</v>
      </c>
      <c r="F9" t="s">
        <v>27</v>
      </c>
      <c r="G9">
        <v>662</v>
      </c>
    </row>
    <row r="10" spans="1:7" x14ac:dyDescent="0.25">
      <c r="A10" s="7">
        <v>7</v>
      </c>
      <c r="B10" t="s">
        <v>28</v>
      </c>
      <c r="C10" s="2">
        <v>2218</v>
      </c>
      <c r="D10">
        <v>665</v>
      </c>
      <c r="E10">
        <v>663</v>
      </c>
      <c r="F10">
        <v>644</v>
      </c>
      <c r="G10">
        <v>662</v>
      </c>
    </row>
    <row r="11" spans="1:7" x14ac:dyDescent="0.25">
      <c r="A11" s="7">
        <v>8</v>
      </c>
      <c r="B11" t="s">
        <v>29</v>
      </c>
      <c r="C11" s="2">
        <v>20806</v>
      </c>
      <c r="D11" t="s">
        <v>30</v>
      </c>
      <c r="E11">
        <v>664</v>
      </c>
      <c r="F11">
        <v>644</v>
      </c>
      <c r="G11" t="s">
        <v>31</v>
      </c>
    </row>
    <row r="12" spans="1:7" x14ac:dyDescent="0.25">
      <c r="A12" s="7">
        <v>9</v>
      </c>
      <c r="B12" t="s">
        <v>32</v>
      </c>
      <c r="C12" s="2">
        <v>12202</v>
      </c>
      <c r="D12">
        <v>644</v>
      </c>
      <c r="E12">
        <v>665</v>
      </c>
      <c r="F12">
        <v>644</v>
      </c>
      <c r="G12">
        <v>667</v>
      </c>
    </row>
    <row r="13" spans="1:7" x14ac:dyDescent="0.25">
      <c r="A13" s="7">
        <v>10</v>
      </c>
      <c r="B13" t="s">
        <v>33</v>
      </c>
      <c r="C13" s="2">
        <v>12201</v>
      </c>
      <c r="D13" t="s">
        <v>34</v>
      </c>
      <c r="E13">
        <v>665</v>
      </c>
      <c r="F13">
        <v>666</v>
      </c>
      <c r="G13" t="s">
        <v>35</v>
      </c>
    </row>
    <row r="14" spans="1:7" x14ac:dyDescent="0.25">
      <c r="A14" s="7">
        <v>11</v>
      </c>
      <c r="B14" t="s">
        <v>36</v>
      </c>
      <c r="C14" s="2">
        <v>12307</v>
      </c>
      <c r="D14">
        <v>694</v>
      </c>
      <c r="E14" t="s">
        <v>37</v>
      </c>
      <c r="F14">
        <v>667</v>
      </c>
      <c r="G14">
        <v>681</v>
      </c>
    </row>
    <row r="15" spans="1:7" x14ac:dyDescent="0.25">
      <c r="A15" s="7">
        <v>12</v>
      </c>
      <c r="B15" t="s">
        <v>38</v>
      </c>
      <c r="C15" s="2">
        <v>4207</v>
      </c>
      <c r="D15">
        <v>668</v>
      </c>
      <c r="E15">
        <v>662</v>
      </c>
      <c r="F15">
        <v>665</v>
      </c>
      <c r="G15" t="s">
        <v>39</v>
      </c>
    </row>
    <row r="16" spans="1:7" x14ac:dyDescent="0.25">
      <c r="A16" s="7">
        <v>13</v>
      </c>
      <c r="B16" t="s">
        <v>40</v>
      </c>
      <c r="C16" s="2">
        <v>9506</v>
      </c>
      <c r="D16" t="s">
        <v>37</v>
      </c>
      <c r="E16">
        <v>662</v>
      </c>
      <c r="F16" t="s">
        <v>31</v>
      </c>
      <c r="G16" t="s">
        <v>41</v>
      </c>
    </row>
    <row r="17" spans="1:7" x14ac:dyDescent="0.25">
      <c r="A17" s="7">
        <v>14</v>
      </c>
      <c r="B17" t="s">
        <v>42</v>
      </c>
      <c r="C17" s="2">
        <v>23117</v>
      </c>
      <c r="D17" t="s">
        <v>43</v>
      </c>
      <c r="E17" t="s">
        <v>44</v>
      </c>
      <c r="F17" t="s">
        <v>39</v>
      </c>
      <c r="G17" t="s">
        <v>45</v>
      </c>
    </row>
    <row r="18" spans="1:7" x14ac:dyDescent="0.25">
      <c r="C18" s="2">
        <f>SUM(C4:C17)</f>
        <v>260980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7:O12"/>
  <sheetViews>
    <sheetView tabSelected="1" workbookViewId="0">
      <selection activeCell="M37" sqref="M37"/>
    </sheetView>
  </sheetViews>
  <sheetFormatPr defaultRowHeight="15" x14ac:dyDescent="0.25"/>
  <cols>
    <col min="11" max="11" width="11.5703125" style="2" bestFit="1" customWidth="1"/>
    <col min="12" max="12" width="9.28515625" style="2" bestFit="1" customWidth="1"/>
    <col min="13" max="13" width="14.28515625" style="2" bestFit="1" customWidth="1"/>
    <col min="15" max="15" width="14.28515625" style="2" bestFit="1" customWidth="1"/>
  </cols>
  <sheetData>
    <row r="7" spans="11:15" x14ac:dyDescent="0.25">
      <c r="K7" s="2">
        <v>260980</v>
      </c>
      <c r="L7" s="2">
        <v>258</v>
      </c>
      <c r="M7" s="2">
        <f>L7*K7</f>
        <v>67332840</v>
      </c>
    </row>
    <row r="9" spans="11:15" x14ac:dyDescent="0.25">
      <c r="K9" s="2">
        <f>K7</f>
        <v>260980</v>
      </c>
      <c r="L9" s="2">
        <f>M9/K9</f>
        <v>3650.7663422484484</v>
      </c>
      <c r="M9" s="2">
        <v>952777000</v>
      </c>
      <c r="N9" s="9">
        <v>3833</v>
      </c>
      <c r="O9" s="2">
        <f>N9*K9</f>
        <v>1000336340</v>
      </c>
    </row>
    <row r="10" spans="11:15" x14ac:dyDescent="0.25">
      <c r="O10" s="2">
        <f>100*10^7</f>
        <v>1000000000</v>
      </c>
    </row>
    <row r="11" spans="11:15" x14ac:dyDescent="0.25">
      <c r="K11" s="2">
        <f>K9</f>
        <v>260980</v>
      </c>
      <c r="L11" s="2">
        <v>2845</v>
      </c>
      <c r="M11" s="2">
        <f>L11*K11</f>
        <v>742488100</v>
      </c>
      <c r="O11" s="2">
        <f>O10*0.9</f>
        <v>900000000</v>
      </c>
    </row>
    <row r="12" spans="11:15" x14ac:dyDescent="0.25">
      <c r="O12" s="2">
        <f>O10*0.8</f>
        <v>800000000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31:U43"/>
  <sheetViews>
    <sheetView workbookViewId="0">
      <selection activeCell="Q10" sqref="Q10"/>
    </sheetView>
  </sheetViews>
  <sheetFormatPr defaultRowHeight="15" x14ac:dyDescent="0.25"/>
  <cols>
    <col min="17" max="17" width="9.140625" style="2"/>
    <col min="21" max="21" width="11.42578125" bestFit="1" customWidth="1"/>
  </cols>
  <sheetData>
    <row r="31" spans="16:17" x14ac:dyDescent="0.25">
      <c r="P31">
        <v>465</v>
      </c>
      <c r="Q31" s="2">
        <f>P31*10.764</f>
        <v>5005.2599999999993</v>
      </c>
    </row>
    <row r="37" spans="16:21" x14ac:dyDescent="0.25">
      <c r="U37" s="1"/>
    </row>
    <row r="38" spans="16:21" x14ac:dyDescent="0.25">
      <c r="U38" s="10"/>
    </row>
    <row r="43" spans="16:21" x14ac:dyDescent="0.25">
      <c r="P43">
        <v>344</v>
      </c>
      <c r="Q43" s="2">
        <f>P43*10.764</f>
        <v>3702.8159999999998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Sheet2</vt:lpstr>
      <vt:lpstr>Sheet3</vt:lpstr>
      <vt:lpstr>Sheet4</vt:lpstr>
      <vt:lpstr>Sheet5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2024-01-25T12:32:06Z</dcterms:modified>
</cp:coreProperties>
</file>