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dabhi\Desktop\"/>
    </mc:Choice>
  </mc:AlternateContent>
  <bookViews>
    <workbookView xWindow="360" yWindow="216" windowWidth="14352" windowHeight="4308" activeTab="1"/>
  </bookViews>
  <sheets>
    <sheet name="V V Nagar" sheetId="1" r:id="rId1"/>
    <sheet name="Dhank &amp; Pransla" sheetId="2" r:id="rId2"/>
    <sheet name="Naransari" sheetId="5" r:id="rId3"/>
    <sheet name="Madurai" sheetId="4" r:id="rId4"/>
    <sheet name="Bangaluru" sheetId="6" r:id="rId5"/>
  </sheets>
  <calcPr calcId="152511"/>
</workbook>
</file>

<file path=xl/calcChain.xml><?xml version="1.0" encoding="utf-8"?>
<calcChain xmlns="http://schemas.openxmlformats.org/spreadsheetml/2006/main">
  <c r="T59" i="2" l="1"/>
  <c r="Q22" i="5"/>
  <c r="T54" i="2"/>
  <c r="S13" i="2"/>
  <c r="R13" i="2"/>
  <c r="T13" i="2"/>
  <c r="H53" i="1" l="1"/>
  <c r="U54" i="2" l="1"/>
  <c r="H61" i="1" l="1"/>
  <c r="I87" i="1" l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57" i="1"/>
  <c r="H56" i="1"/>
  <c r="H55" i="1"/>
  <c r="H54" i="1"/>
  <c r="H52" i="1"/>
  <c r="H69" i="1"/>
  <c r="H68" i="1"/>
  <c r="H67" i="1"/>
  <c r="H66" i="1"/>
  <c r="H65" i="1"/>
  <c r="H64" i="1"/>
  <c r="H63" i="1"/>
  <c r="M51" i="1" l="1"/>
  <c r="M50" i="1"/>
  <c r="M49" i="1"/>
  <c r="H51" i="1"/>
  <c r="H50" i="1"/>
  <c r="H49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3" i="1"/>
  <c r="H5" i="1"/>
  <c r="H4" i="1"/>
  <c r="H87" i="1" l="1"/>
</calcChain>
</file>

<file path=xl/sharedStrings.xml><?xml version="1.0" encoding="utf-8"?>
<sst xmlns="http://schemas.openxmlformats.org/spreadsheetml/2006/main" count="742" uniqueCount="353">
  <si>
    <t>Survey no</t>
  </si>
  <si>
    <t>Name of Land  Owner</t>
  </si>
  <si>
    <t>Land Given on Rent (Y/N)</t>
  </si>
  <si>
    <t>Ownership of the Structure</t>
  </si>
  <si>
    <t>Remarks for rent - Paid for land / land and structure (if any)</t>
  </si>
  <si>
    <t>Leasor / Assignor Company</t>
  </si>
  <si>
    <t>Lessee / Assignee Company</t>
  </si>
  <si>
    <t>Year of Constrcution</t>
  </si>
  <si>
    <t>Area of the Structure - Details Built- Up area, Dimensions etc</t>
  </si>
  <si>
    <t>Rent Paid (if any) (INR)</t>
  </si>
  <si>
    <t>Name of Structures present on land</t>
  </si>
  <si>
    <t>Balance Tenure of Leasehold (if any)</t>
  </si>
  <si>
    <t>85/P</t>
  </si>
  <si>
    <t>Vendor Name (From whom Purchased)</t>
  </si>
  <si>
    <t>Doc/ Agreement No.</t>
  </si>
  <si>
    <t>Doc/ Agreement Date</t>
  </si>
  <si>
    <t>Acre</t>
  </si>
  <si>
    <t>Guntha</t>
  </si>
  <si>
    <t>Sq. Mt.</t>
  </si>
  <si>
    <t>Purchase Value of Land</t>
  </si>
  <si>
    <t>As on Date</t>
  </si>
  <si>
    <t>Print Date</t>
  </si>
  <si>
    <t>Village</t>
  </si>
  <si>
    <t>Chauhan Bhikhabhai</t>
  </si>
  <si>
    <t>Parmar Kalyanbhai Desaibhai</t>
  </si>
  <si>
    <t>Chhotabhai Vaghjibhai Patel</t>
  </si>
  <si>
    <t>29.02.1980</t>
  </si>
  <si>
    <t>25.05.1981</t>
  </si>
  <si>
    <t>L 3686317</t>
  </si>
  <si>
    <t>16.12.2015</t>
  </si>
  <si>
    <t>08.02.2016</t>
  </si>
  <si>
    <t>Mogari</t>
  </si>
  <si>
    <t>Umiyashankar Mohanlal Thakar</t>
  </si>
  <si>
    <t>12.07.1977</t>
  </si>
  <si>
    <t>L 3686318</t>
  </si>
  <si>
    <t>87/P</t>
  </si>
  <si>
    <t>Navnitlal Ambalal Thakar</t>
  </si>
  <si>
    <t>Bhanubhai Maganbhai Thakar</t>
  </si>
  <si>
    <t>15.07.1977</t>
  </si>
  <si>
    <t>L 3686319</t>
  </si>
  <si>
    <t>Rahemanshah Daudshah Diwan</t>
  </si>
  <si>
    <t>14.06.1976</t>
  </si>
  <si>
    <t>Kalyanbhai Desaibhai Parmar</t>
  </si>
  <si>
    <t>11.05.1976</t>
  </si>
  <si>
    <t>Diwaliben Wd/o. Chaturbhai Mathurbhai Patel</t>
  </si>
  <si>
    <t>27.11.1975</t>
  </si>
  <si>
    <t>103/1</t>
  </si>
  <si>
    <t>103/2</t>
  </si>
  <si>
    <t>Punjabhai Babhai Christi</t>
  </si>
  <si>
    <t>07.01.1966</t>
  </si>
  <si>
    <t>106/P</t>
  </si>
  <si>
    <t>Babubhai Mulabhai</t>
  </si>
  <si>
    <t>Hirabhai Harmanbhai Patel</t>
  </si>
  <si>
    <t>Kabhai Harmanbhai Patel</t>
  </si>
  <si>
    <t>Maniben Kabhai Patel</t>
  </si>
  <si>
    <t>21.11.1975</t>
  </si>
  <si>
    <t xml:space="preserve">Manibhai Ottambhai </t>
  </si>
  <si>
    <t>22.04.1976</t>
  </si>
  <si>
    <t>109/1P</t>
  </si>
  <si>
    <t>109/2</t>
  </si>
  <si>
    <t>Rajivbhai Fulabhai Patel</t>
  </si>
  <si>
    <t>06.12.1975</t>
  </si>
  <si>
    <t>Ramanbhai Fulabhai Patel</t>
  </si>
  <si>
    <t>Manibhai Chaturbhai Patel</t>
  </si>
  <si>
    <t>L 3686320</t>
  </si>
  <si>
    <t>125/1</t>
  </si>
  <si>
    <t>Laliben Daugt/o. Khushalbhai Valabhai</t>
  </si>
  <si>
    <t>16.07.1977</t>
  </si>
  <si>
    <t>L 3686260</t>
  </si>
  <si>
    <t>17.02.2015</t>
  </si>
  <si>
    <t>125/2</t>
  </si>
  <si>
    <t>126/1</t>
  </si>
  <si>
    <t>Dhulabhai Hathibhai Patel</t>
  </si>
  <si>
    <t>11.07.1977</t>
  </si>
  <si>
    <t>L 3694031</t>
  </si>
  <si>
    <t>L 3686268</t>
  </si>
  <si>
    <t>126/2</t>
  </si>
  <si>
    <t>Dahyabhai Khodabhai Patel</t>
  </si>
  <si>
    <t>26.07.1977</t>
  </si>
  <si>
    <t>L 3686269</t>
  </si>
  <si>
    <t>L 3686270</t>
  </si>
  <si>
    <t>Kamlaben Wd/o. Dahyabhai Khushalbhai Patel</t>
  </si>
  <si>
    <t>13.07.1977</t>
  </si>
  <si>
    <t>L 3686271</t>
  </si>
  <si>
    <t>129/1</t>
  </si>
  <si>
    <t>129/2</t>
  </si>
  <si>
    <t>Chaturbhai Shankarbhai Patel</t>
  </si>
  <si>
    <t>L 3686272</t>
  </si>
  <si>
    <t>L 3686273</t>
  </si>
  <si>
    <t>130/P</t>
  </si>
  <si>
    <t>Raiba Wd/o. Ashabhai Becharbhai Patel</t>
  </si>
  <si>
    <t>Madhuben Somabhai Patel</t>
  </si>
  <si>
    <t>L 3686274</t>
  </si>
  <si>
    <t>131/P</t>
  </si>
  <si>
    <t>Govindbhai Vaghjibhai Patel</t>
  </si>
  <si>
    <t>Kashiben Shankarbhai Patel</t>
  </si>
  <si>
    <t>Chaturbhai Ashabhai Patel</t>
  </si>
  <si>
    <t>16.11.1977</t>
  </si>
  <si>
    <t>L 3686275</t>
  </si>
  <si>
    <t>132/P</t>
  </si>
  <si>
    <t>Bhalabhai Vaghjibhai Patel</t>
  </si>
  <si>
    <t>Narmadaben Ishwarbhai Vaghjibhai Patel</t>
  </si>
  <si>
    <t>Gordhanbhai Hirabhai Patel</t>
  </si>
  <si>
    <t>L 3686276</t>
  </si>
  <si>
    <t>Motibhai Sothabhai Patel</t>
  </si>
  <si>
    <t>L 3686277</t>
  </si>
  <si>
    <t>Mukundbhai Harmanbhai Patel</t>
  </si>
  <si>
    <t>29.07.1977</t>
  </si>
  <si>
    <t>L 3686278</t>
  </si>
  <si>
    <t>135/1</t>
  </si>
  <si>
    <t>Harmanbhai Shankarbhai Patel</t>
  </si>
  <si>
    <t>L 3686279</t>
  </si>
  <si>
    <t>135/2</t>
  </si>
  <si>
    <t>L 3686280</t>
  </si>
  <si>
    <t>135/3</t>
  </si>
  <si>
    <t>Somabhai Ranchhodbhai Patel</t>
  </si>
  <si>
    <t>L 3686281</t>
  </si>
  <si>
    <t>Punambhai Dhulalbhai Patel/ Smt. Kamlaben Punambhai Patel</t>
  </si>
  <si>
    <t>L 3686282</t>
  </si>
  <si>
    <t>147/1</t>
  </si>
  <si>
    <t xml:space="preserve">Dahiben Wd/o. Parshottambhai </t>
  </si>
  <si>
    <t>18.03.1980</t>
  </si>
  <si>
    <t>L 3686285</t>
  </si>
  <si>
    <t>L 3694025</t>
  </si>
  <si>
    <t>155/P</t>
  </si>
  <si>
    <t>143/1</t>
  </si>
  <si>
    <t>GIDC (In Exchange) Ah'bad</t>
  </si>
  <si>
    <t>19.11.1987</t>
  </si>
  <si>
    <t>Anoopam Mission Cheritable Trust</t>
  </si>
  <si>
    <t>09.07.2013</t>
  </si>
  <si>
    <t>L 3694020</t>
  </si>
  <si>
    <t>21.02.2015</t>
  </si>
  <si>
    <t>L 3694021</t>
  </si>
  <si>
    <t>L 3694022</t>
  </si>
  <si>
    <t>L 3686283</t>
  </si>
  <si>
    <t>L 3686284</t>
  </si>
  <si>
    <t>Shree Vallabh Glass Works Ltd</t>
  </si>
  <si>
    <t>25.11.2008</t>
  </si>
  <si>
    <t>336/P</t>
  </si>
  <si>
    <t>337/P</t>
  </si>
  <si>
    <t>Charotar Gramoddhar Sahakari Mandali Ltd</t>
  </si>
  <si>
    <t>29.04.1992</t>
  </si>
  <si>
    <t>338/2</t>
  </si>
  <si>
    <t>339/2</t>
  </si>
  <si>
    <t>Charutar Vidyamandal</t>
  </si>
  <si>
    <t>03.05.1962</t>
  </si>
  <si>
    <t>340/1</t>
  </si>
  <si>
    <t>340/2</t>
  </si>
  <si>
    <t>21.12.1962</t>
  </si>
  <si>
    <t>346/2</t>
  </si>
  <si>
    <t>347/2</t>
  </si>
  <si>
    <t>348/3</t>
  </si>
  <si>
    <t>338/1</t>
  </si>
  <si>
    <t>339/1</t>
  </si>
  <si>
    <t>340/3</t>
  </si>
  <si>
    <t>346/1</t>
  </si>
  <si>
    <t>347/1</t>
  </si>
  <si>
    <t>348/1</t>
  </si>
  <si>
    <t>348/2</t>
  </si>
  <si>
    <t>14.12.1966</t>
  </si>
  <si>
    <t>369/1+3</t>
  </si>
  <si>
    <t>369/2+4</t>
  </si>
  <si>
    <t>371/1</t>
  </si>
  <si>
    <t>372/5</t>
  </si>
  <si>
    <t>367/2</t>
  </si>
  <si>
    <t>31.03.2008</t>
  </si>
  <si>
    <t>372/1</t>
  </si>
  <si>
    <t>372/2</t>
  </si>
  <si>
    <t xml:space="preserve">Ambalal Motilal </t>
  </si>
  <si>
    <t>29.11.1963</t>
  </si>
  <si>
    <t>Chhotabhai Dhanjibhai</t>
  </si>
  <si>
    <t>372/3/4</t>
  </si>
  <si>
    <t>L 3694028</t>
  </si>
  <si>
    <t>25.09.2015</t>
  </si>
  <si>
    <t>Karamsad</t>
  </si>
  <si>
    <t>368/P/2</t>
  </si>
  <si>
    <t>02.11.2010</t>
  </si>
  <si>
    <t>L 3694026</t>
  </si>
  <si>
    <t>19.12.2015</t>
  </si>
  <si>
    <t>08.04.2015</t>
  </si>
  <si>
    <t>Remarks</t>
  </si>
  <si>
    <t>20.02.2016</t>
  </si>
  <si>
    <t>18.02.2016</t>
  </si>
  <si>
    <t xml:space="preserve">Hypothecated with </t>
  </si>
  <si>
    <t>SBI</t>
  </si>
  <si>
    <t>NDU</t>
  </si>
  <si>
    <t>-</t>
  </si>
  <si>
    <t>87/1</t>
  </si>
  <si>
    <t>704/P/1</t>
  </si>
  <si>
    <t>704/P/2</t>
  </si>
  <si>
    <t>702/P/3</t>
  </si>
  <si>
    <t>702/P/2</t>
  </si>
  <si>
    <t>702/P/1</t>
  </si>
  <si>
    <t>704/P/7</t>
  </si>
  <si>
    <t>708/P</t>
  </si>
  <si>
    <t>705/P/9</t>
  </si>
  <si>
    <t>705/P/8</t>
  </si>
  <si>
    <t>705/P/7</t>
  </si>
  <si>
    <t>705/P/6</t>
  </si>
  <si>
    <t>705/P/5</t>
  </si>
  <si>
    <t>705/P/4</t>
  </si>
  <si>
    <t>705/P/3</t>
  </si>
  <si>
    <t>705/P/2</t>
  </si>
  <si>
    <t>705/P/1</t>
  </si>
  <si>
    <t>704/P/10</t>
  </si>
  <si>
    <t>704/P/9</t>
  </si>
  <si>
    <t>704/P/8</t>
  </si>
  <si>
    <t>704/P/6</t>
  </si>
  <si>
    <t>704/P/5</t>
  </si>
  <si>
    <t>704/P/4</t>
  </si>
  <si>
    <t>704/P/3</t>
  </si>
  <si>
    <t>Gabharubhai Najabhai Mankad</t>
  </si>
  <si>
    <t>Jilubha Najabhai Makand</t>
  </si>
  <si>
    <t>Unad Bhikha Mala</t>
  </si>
  <si>
    <t>Babubhai Najabhai Mankad</t>
  </si>
  <si>
    <t>Matrabhai Amrabhai Mala</t>
  </si>
  <si>
    <t>Jasabhai Vajsurbhai Mala</t>
  </si>
  <si>
    <t>Amrabhai Vajsurbhai Mala</t>
  </si>
  <si>
    <t>Bahadurbhai Amrabhai Mala</t>
  </si>
  <si>
    <t>Dilubhai Jasabhai Mala</t>
  </si>
  <si>
    <t>Bhikhu Jasa Mala</t>
  </si>
  <si>
    <t>Deshabhai Devanandbhai Kothivaar</t>
  </si>
  <si>
    <t>Kanubhai Jasabhai Mala</t>
  </si>
  <si>
    <t>Valku Amrabhai Mala</t>
  </si>
  <si>
    <t>Mansang Navubha Vala</t>
  </si>
  <si>
    <t>12.09.1995</t>
  </si>
  <si>
    <t>Mulubha Navubha Vala</t>
  </si>
  <si>
    <t>Siddharajsinh Navubha Vala</t>
  </si>
  <si>
    <t>Bharatsinh Navubha Vala</t>
  </si>
  <si>
    <t>Keshubha Navubha Vala</t>
  </si>
  <si>
    <t>14.09.1995</t>
  </si>
  <si>
    <t>EECL</t>
  </si>
  <si>
    <t>27.04.1995</t>
  </si>
  <si>
    <t>Ahir Sinabhai Deshabhai Kothivaar</t>
  </si>
  <si>
    <t>Ahir Alabhai Deshabhai Kothivaar</t>
  </si>
  <si>
    <t>28.04.1995</t>
  </si>
  <si>
    <t>Bavaku Valakubhai Vala</t>
  </si>
  <si>
    <t>06.06.1995</t>
  </si>
  <si>
    <t>Bhupatbhai Valakubhai Vala</t>
  </si>
  <si>
    <t>Kalubhai Valakubhai Vala</t>
  </si>
  <si>
    <t>Valakubhai Boghabhai Vala</t>
  </si>
  <si>
    <t>15.06.1995</t>
  </si>
  <si>
    <t>Kamriben Valakubhai Vala</t>
  </si>
  <si>
    <t>20.05.1996</t>
  </si>
  <si>
    <t>W-4</t>
  </si>
  <si>
    <t>W-8</t>
  </si>
  <si>
    <t>W-5</t>
  </si>
  <si>
    <t>108/P4</t>
  </si>
  <si>
    <t>W-13</t>
  </si>
  <si>
    <t>W-7</t>
  </si>
  <si>
    <t>5./ 2</t>
  </si>
  <si>
    <t>Bhupatsinh Lakhubha Manek</t>
  </si>
  <si>
    <t>09.01.2009</t>
  </si>
  <si>
    <t>W-3</t>
  </si>
  <si>
    <t>W-9</t>
  </si>
  <si>
    <t>W-14</t>
  </si>
  <si>
    <t>W-6</t>
  </si>
  <si>
    <t>Vishaldeep Spinning Mills Ltd Morbi</t>
  </si>
  <si>
    <t>06.03.2003</t>
  </si>
  <si>
    <t>Arunoday Mills Ltd Morbi</t>
  </si>
  <si>
    <t>Lamba Bandar- Jamnagar</t>
  </si>
  <si>
    <t xml:space="preserve"> </t>
  </si>
  <si>
    <t>7 &amp; 12 No.</t>
  </si>
  <si>
    <t>Surajben W/o. Zeverbhai Vaghjibhai</t>
  </si>
  <si>
    <t>VEER ENERGY &amp; INFRACTURE LIMITED - SELLER</t>
  </si>
  <si>
    <t xml:space="preserve">W-1 </t>
  </si>
  <si>
    <t>W-2</t>
  </si>
  <si>
    <t>W-10</t>
  </si>
  <si>
    <t>W-11</t>
  </si>
  <si>
    <t>W-12</t>
  </si>
  <si>
    <t>File No.</t>
  </si>
  <si>
    <t>Dhank Village , Taluk Upleta, District Rajkot, Property List.  - TOTAL FREE HOLD LAND.</t>
  </si>
  <si>
    <t>Lamba Village , Taluk Kalyanpur, District Jam Nagar, Property List.  - TOTAL FREE HOLD LAND.</t>
  </si>
  <si>
    <t>Pransla Village , Taluk Upleta, District Rajkot, Property List.  - TOTAL FREE HOLD LAND.</t>
  </si>
  <si>
    <t>Vasai Village , Taluk Kalyanpur, District Dwarka, Property List.  - TOTAL FREE HOLD LAND.</t>
  </si>
  <si>
    <t>108/P10</t>
  </si>
  <si>
    <t>108/P11</t>
  </si>
  <si>
    <t>108/P12</t>
  </si>
  <si>
    <t>99/P1A</t>
  </si>
  <si>
    <t>100P 1</t>
  </si>
  <si>
    <t>100P 2</t>
  </si>
  <si>
    <t>94/P 3</t>
  </si>
  <si>
    <t xml:space="preserve">82/P3 </t>
  </si>
  <si>
    <t>79/P1</t>
  </si>
  <si>
    <t>76/P1A</t>
  </si>
  <si>
    <t>75/P2A</t>
  </si>
  <si>
    <t>Paid in Lakhs</t>
  </si>
  <si>
    <t>Balance in Lakhs</t>
  </si>
  <si>
    <t xml:space="preserve">109/P1 </t>
  </si>
  <si>
    <t>108/P9</t>
  </si>
  <si>
    <t>29-08-2008</t>
  </si>
  <si>
    <t>Paid in lakh</t>
  </si>
  <si>
    <t>79/p</t>
  </si>
  <si>
    <t>14-07-2009</t>
  </si>
  <si>
    <t>82/p-1</t>
  </si>
  <si>
    <t>99/1</t>
  </si>
  <si>
    <t>29-08-208</t>
  </si>
  <si>
    <t>Value</t>
  </si>
  <si>
    <t>NARANSALI- KUTCH DISTRICT</t>
  </si>
  <si>
    <t>On Rs.100 NJS Deed of Sale Dt 03/04/2007</t>
  </si>
  <si>
    <t xml:space="preserve">Registered Sale Deed - </t>
  </si>
  <si>
    <t xml:space="preserve">EECL -  PURCHASER   - </t>
  </si>
  <si>
    <t xml:space="preserve">GIDC  -COMET (MoU) </t>
  </si>
  <si>
    <t>23.01.2007</t>
  </si>
  <si>
    <t>371/2B + 372/5  and  113/P +  114/P</t>
  </si>
  <si>
    <t xml:space="preserve">EECL  -   FREE HOLD LAND  - V.V.NAGAR </t>
  </si>
  <si>
    <t xml:space="preserve">EECL  -   LEASE  HOLD LAND  - V.V.NAGAR </t>
  </si>
  <si>
    <t>Doc No.</t>
  </si>
  <si>
    <t>Doc Date</t>
  </si>
  <si>
    <t>Vendor Name      (seller)</t>
  </si>
  <si>
    <t>114  371/2</t>
  </si>
  <si>
    <t>21.02.2015  02.11.2010</t>
  </si>
  <si>
    <t>20.02.2016 20.02.2016</t>
  </si>
  <si>
    <t>Mogari  Karamsad</t>
  </si>
  <si>
    <t xml:space="preserve">EECL  -   FREE HOLD LAND  - BANGULURU </t>
  </si>
  <si>
    <t>Smt.P.Subha and Smt. C.Padmavathi</t>
  </si>
  <si>
    <t>Agreement for sale</t>
  </si>
  <si>
    <t>26-03-2012</t>
  </si>
  <si>
    <t>Site No &amp; Khata No.</t>
  </si>
  <si>
    <t xml:space="preserve">850/A </t>
  </si>
  <si>
    <t>3535 + 5 car parking 1577sq.feet</t>
  </si>
  <si>
    <t>Yes</t>
  </si>
  <si>
    <t xml:space="preserve">Lessee </t>
  </si>
  <si>
    <t>92,250/-</t>
  </si>
  <si>
    <t>Jan Jeeva Estates pvt Ltd., through a registered lease deed No.1656, date  03/06/2016</t>
  </si>
  <si>
    <t>Leased out area in Sq.ft</t>
  </si>
  <si>
    <t>Security Deposit</t>
  </si>
  <si>
    <t>5,00,000/-*</t>
  </si>
  <si>
    <t xml:space="preserve">Copy of the Regd Sale Deed is not available with Legal Dept - Only Agreement for Sale copy is given -  Copy of the Regd Lease Deed is provided - are of Elecon  ownership is to be checked. </t>
  </si>
  <si>
    <t>AWT Energy Pvt Ltd.</t>
  </si>
  <si>
    <t>3024 &amp; 3025</t>
  </si>
  <si>
    <t>255/1A &amp; 255/3B1</t>
  </si>
  <si>
    <t xml:space="preserve">EECL  -   FREE HOLD  AGRI LAND  - MADURAI </t>
  </si>
  <si>
    <t>RemarkS</t>
  </si>
  <si>
    <t xml:space="preserve">Present usage of the land, mutation detials, tax paid details, are to the assertained. </t>
  </si>
  <si>
    <t>Sq/mt</t>
  </si>
  <si>
    <t>0-96-0    &amp;            2.55.5</t>
  </si>
  <si>
    <t>Area of land in  HECTARE</t>
  </si>
  <si>
    <t>9600  &amp;   25550</t>
  </si>
  <si>
    <t>33,600/-      &amp;  15,00,000/-</t>
  </si>
  <si>
    <t>Sale Deed.</t>
  </si>
  <si>
    <t>Total 88 Acre 38 guntas.</t>
  </si>
  <si>
    <t>Total 139 acre 7 guntas</t>
  </si>
  <si>
    <t>Total 6 acre 11 guntas</t>
  </si>
  <si>
    <t>Total 15 acre 20 guntas</t>
  </si>
  <si>
    <t>There are 14 WTGs installed  but Regd Sale Deeds available for 9 WTGs only.</t>
  </si>
  <si>
    <t>There are 13 Sale Agreements are entered and executed on Rs.100 only</t>
  </si>
  <si>
    <t xml:space="preserve">out of which only 4 agreements were registered only for 1 acre each.  </t>
  </si>
  <si>
    <t xml:space="preserve"> to be verified the details of docs.</t>
  </si>
  <si>
    <t>S.No.</t>
  </si>
  <si>
    <t>GIDC - (direct lease)</t>
  </si>
  <si>
    <t>113 + 114</t>
  </si>
  <si>
    <t>Mogri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</si>
</sst>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#,##0.0"/>
    <numFmt numFmtId="166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sz val="11"/>
      <color rgb="FF000000"/>
      <name val="Calibri"/>
      <family val="2"/>
    </font>
    <font>
      <sz val="14"/>
      <color theme="1"/>
      <name val="Baskerville Old Face"/>
      <family val="1"/>
    </font>
    <font>
      <sz val="16"/>
      <color theme="1"/>
      <name val="Baskerville Old Face"/>
      <family val="1"/>
    </font>
    <font>
      <b/>
      <sz val="14"/>
      <color theme="1"/>
      <name val="Baskerville Old Face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39">
    <xf numFmtId="0" fontId="0" fillId="0" borderId="0" xfId="0"/>
    <xf numFmtId="0" fontId="0" fillId="0" borderId="0" xfId="0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0" fillId="2" borderId="0" xfId="0" applyFill="1" applyAlignment="1">
      <alignment horizontal="justify" vertical="top" wrapText="1"/>
    </xf>
    <xf numFmtId="0" fontId="3" fillId="5" borderId="1" xfId="0" applyFont="1" applyFill="1" applyBorder="1" applyAlignment="1">
      <alignment horizontal="justify" vertical="top" wrapText="1"/>
    </xf>
    <xf numFmtId="0" fontId="3" fillId="6" borderId="1" xfId="0" applyFont="1" applyFill="1" applyBorder="1" applyAlignment="1">
      <alignment horizontal="justify" vertical="top" wrapText="1"/>
    </xf>
    <xf numFmtId="164" fontId="3" fillId="0" borderId="1" xfId="1" applyFont="1" applyBorder="1" applyAlignment="1">
      <alignment horizontal="justify" vertical="top" wrapText="1"/>
    </xf>
    <xf numFmtId="0" fontId="3" fillId="2" borderId="1" xfId="0" applyFont="1" applyFill="1" applyBorder="1" applyAlignment="1">
      <alignment horizontal="justify" vertical="top" wrapText="1"/>
    </xf>
    <xf numFmtId="0" fontId="3" fillId="2" borderId="0" xfId="0" applyFont="1" applyFill="1" applyAlignment="1">
      <alignment horizontal="justify" vertical="top" wrapText="1"/>
    </xf>
    <xf numFmtId="0" fontId="0" fillId="0" borderId="1" xfId="0" applyBorder="1" applyAlignment="1">
      <alignment horizontal="justify" vertical="top" wrapText="1"/>
    </xf>
    <xf numFmtId="1" fontId="0" fillId="0" borderId="1" xfId="0" applyNumberForma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textRotation="90" wrapText="1"/>
    </xf>
    <xf numFmtId="16" fontId="3" fillId="0" borderId="0" xfId="0" applyNumberFormat="1" applyFont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0" fillId="0" borderId="2" xfId="0" applyFont="1" applyBorder="1" applyAlignment="1">
      <alignment horizontal="justify" vertical="top" wrapText="1"/>
    </xf>
    <xf numFmtId="0" fontId="0" fillId="2" borderId="1" xfId="0" applyFill="1" applyBorder="1" applyAlignment="1">
      <alignment horizontal="justify" vertical="top" wrapText="1"/>
    </xf>
    <xf numFmtId="0" fontId="0" fillId="0" borderId="4" xfId="0" applyFont="1" applyBorder="1" applyAlignment="1">
      <alignment horizontal="justify" vertical="top" wrapText="1"/>
    </xf>
    <xf numFmtId="0" fontId="0" fillId="0" borderId="1" xfId="0" applyFont="1" applyBorder="1" applyAlignment="1">
      <alignment horizontal="justify" vertical="top" wrapText="1"/>
    </xf>
    <xf numFmtId="0" fontId="5" fillId="2" borderId="1" xfId="0" applyFont="1" applyFill="1" applyBorder="1" applyAlignment="1">
      <alignment horizontal="justify" vertical="top" wrapText="1"/>
    </xf>
    <xf numFmtId="0" fontId="0" fillId="2" borderId="1" xfId="0" applyFont="1" applyFill="1" applyBorder="1" applyAlignment="1">
      <alignment horizontal="justify" vertical="top" wrapText="1"/>
    </xf>
    <xf numFmtId="0" fontId="5" fillId="2" borderId="2" xfId="0" applyFont="1" applyFill="1" applyBorder="1" applyAlignment="1">
      <alignment horizontal="justify" vertical="top" wrapText="1"/>
    </xf>
    <xf numFmtId="0" fontId="5" fillId="2" borderId="4" xfId="0" applyFont="1" applyFill="1" applyBorder="1" applyAlignment="1">
      <alignment horizontal="justify" vertical="top" wrapText="1"/>
    </xf>
    <xf numFmtId="0" fontId="5" fillId="0" borderId="2" xfId="0" applyFont="1" applyBorder="1" applyAlignment="1">
      <alignment horizontal="justify" vertical="top" wrapText="1"/>
    </xf>
    <xf numFmtId="0" fontId="5" fillId="0" borderId="4" xfId="0" applyFont="1" applyBorder="1" applyAlignment="1">
      <alignment horizontal="justify" vertical="top" wrapText="1"/>
    </xf>
    <xf numFmtId="0" fontId="5" fillId="2" borderId="3" xfId="0" applyFont="1" applyFill="1" applyBorder="1" applyAlignment="1">
      <alignment horizontal="justify" vertical="top" wrapText="1"/>
    </xf>
    <xf numFmtId="0" fontId="5" fillId="0" borderId="3" xfId="0" applyFont="1" applyBorder="1" applyAlignment="1">
      <alignment horizontal="justify" vertical="top" wrapText="1"/>
    </xf>
    <xf numFmtId="0" fontId="6" fillId="2" borderId="2" xfId="0" applyFont="1" applyFill="1" applyBorder="1" applyAlignment="1">
      <alignment horizontal="justify" vertical="top" wrapText="1"/>
    </xf>
    <xf numFmtId="0" fontId="6" fillId="2" borderId="3" xfId="0" applyFont="1" applyFill="1" applyBorder="1" applyAlignment="1">
      <alignment horizontal="justify" vertical="top" wrapText="1"/>
    </xf>
    <xf numFmtId="0" fontId="6" fillId="2" borderId="4" xfId="0" applyFont="1" applyFill="1" applyBorder="1" applyAlignment="1">
      <alignment horizontal="justify" vertical="top" wrapText="1"/>
    </xf>
    <xf numFmtId="0" fontId="3" fillId="4" borderId="1" xfId="0" applyFont="1" applyFill="1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0" fontId="0" fillId="0" borderId="4" xfId="0" applyBorder="1" applyAlignment="1">
      <alignment horizontal="justify" vertical="top" wrapText="1"/>
    </xf>
    <xf numFmtId="0" fontId="0" fillId="2" borderId="2" xfId="0" applyFill="1" applyBorder="1" applyAlignment="1">
      <alignment horizontal="justify" vertical="top" wrapText="1"/>
    </xf>
    <xf numFmtId="0" fontId="0" fillId="2" borderId="4" xfId="0" applyFill="1" applyBorder="1" applyAlignment="1">
      <alignment horizontal="justify" vertical="top" wrapText="1"/>
    </xf>
    <xf numFmtId="0" fontId="0" fillId="2" borderId="3" xfId="0" applyFill="1" applyBorder="1" applyAlignment="1">
      <alignment horizontal="justify" vertical="top" wrapText="1"/>
    </xf>
    <xf numFmtId="0" fontId="0" fillId="2" borderId="2" xfId="0" applyFont="1" applyFill="1" applyBorder="1" applyAlignment="1">
      <alignment horizontal="justify" vertical="top" wrapText="1"/>
    </xf>
    <xf numFmtId="0" fontId="0" fillId="2" borderId="4" xfId="0" applyFont="1" applyFill="1" applyBorder="1" applyAlignment="1">
      <alignment horizontal="justify" vertical="top" wrapText="1"/>
    </xf>
    <xf numFmtId="1" fontId="0" fillId="2" borderId="1" xfId="0" applyNumberFormat="1" applyFill="1" applyBorder="1" applyAlignment="1">
      <alignment horizontal="justify" vertical="top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justify" vertical="center" textRotation="90" wrapText="1"/>
    </xf>
    <xf numFmtId="0" fontId="2" fillId="0" borderId="1" xfId="0" applyFont="1" applyBorder="1" applyAlignment="1">
      <alignment horizontal="justify" vertical="top" wrapText="1"/>
    </xf>
    <xf numFmtId="0" fontId="0" fillId="0" borderId="0" xfId="0" applyBorder="1" applyAlignment="1">
      <alignment horizontal="justify" vertical="top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0" fillId="0" borderId="9" xfId="0" applyBorder="1" applyAlignment="1">
      <alignment horizontal="justify" vertical="top" wrapText="1"/>
    </xf>
    <xf numFmtId="0" fontId="0" fillId="0" borderId="0" xfId="0" applyAlignment="1">
      <alignment horizontal="center"/>
    </xf>
    <xf numFmtId="0" fontId="0" fillId="0" borderId="1" xfId="0" applyBorder="1"/>
    <xf numFmtId="0" fontId="7" fillId="0" borderId="1" xfId="0" applyFont="1" applyBorder="1" applyAlignment="1">
      <alignment horizontal="center" vertical="top" wrapText="1"/>
    </xf>
    <xf numFmtId="0" fontId="0" fillId="0" borderId="6" xfId="0" applyBorder="1" applyAlignment="1">
      <alignment horizontal="justify" vertical="top" wrapText="1"/>
    </xf>
    <xf numFmtId="0" fontId="0" fillId="0" borderId="1" xfId="0" applyBorder="1" applyAlignment="1">
      <alignment vertical="top" wrapText="1"/>
    </xf>
    <xf numFmtId="0" fontId="0" fillId="0" borderId="0" xfId="0" applyBorder="1"/>
    <xf numFmtId="0" fontId="0" fillId="0" borderId="2" xfId="0" applyBorder="1" applyAlignment="1">
      <alignment horizontal="justify" vertical="top" wrapText="1"/>
    </xf>
    <xf numFmtId="0" fontId="0" fillId="0" borderId="4" xfId="0" applyBorder="1" applyAlignment="1">
      <alignment horizontal="justify" vertical="top" wrapText="1"/>
    </xf>
    <xf numFmtId="0" fontId="0" fillId="0" borderId="11" xfId="0" applyBorder="1" applyAlignment="1">
      <alignment horizontal="justify" vertical="top" wrapText="1"/>
    </xf>
    <xf numFmtId="0" fontId="0" fillId="0" borderId="5" xfId="0" applyBorder="1" applyAlignment="1">
      <alignment horizontal="justify" vertical="top" wrapText="1"/>
    </xf>
    <xf numFmtId="0" fontId="0" fillId="0" borderId="13" xfId="0" applyBorder="1" applyAlignment="1">
      <alignment horizontal="justify" vertical="top" wrapText="1"/>
    </xf>
    <xf numFmtId="0" fontId="5" fillId="2" borderId="8" xfId="0" applyFont="1" applyFill="1" applyBorder="1" applyAlignment="1">
      <alignment horizontal="justify" vertical="top" wrapText="1"/>
    </xf>
    <xf numFmtId="0" fontId="5" fillId="2" borderId="12" xfId="0" applyFont="1" applyFill="1" applyBorder="1" applyAlignment="1">
      <alignment horizontal="justify" vertical="top" wrapText="1"/>
    </xf>
    <xf numFmtId="0" fontId="0" fillId="2" borderId="9" xfId="0" applyFont="1" applyFill="1" applyBorder="1" applyAlignment="1">
      <alignment horizontal="justify" vertical="top" wrapText="1"/>
    </xf>
    <xf numFmtId="0" fontId="0" fillId="2" borderId="9" xfId="0" applyFill="1" applyBorder="1" applyAlignment="1">
      <alignment horizontal="justify" vertical="top" wrapText="1"/>
    </xf>
    <xf numFmtId="0" fontId="0" fillId="2" borderId="5" xfId="0" applyFont="1" applyFill="1" applyBorder="1" applyAlignment="1">
      <alignment horizontal="justify" vertical="top" wrapText="1"/>
    </xf>
    <xf numFmtId="0" fontId="0" fillId="2" borderId="5" xfId="0" applyFill="1" applyBorder="1" applyAlignment="1">
      <alignment horizontal="justify" vertical="top" wrapText="1"/>
    </xf>
    <xf numFmtId="0" fontId="5" fillId="0" borderId="2" xfId="0" applyFont="1" applyBorder="1" applyAlignment="1">
      <alignment horizontal="right" vertical="top" wrapText="1"/>
    </xf>
    <xf numFmtId="2" fontId="0" fillId="0" borderId="0" xfId="1" applyNumberFormat="1" applyFont="1" applyAlignment="1">
      <alignment horizontal="right" vertical="top" wrapText="1"/>
    </xf>
    <xf numFmtId="2" fontId="3" fillId="0" borderId="1" xfId="1" applyNumberFormat="1" applyFont="1" applyBorder="1" applyAlignment="1">
      <alignment horizontal="right" vertical="center" textRotation="90" wrapText="1"/>
    </xf>
    <xf numFmtId="2" fontId="5" fillId="2" borderId="1" xfId="1" applyNumberFormat="1" applyFont="1" applyFill="1" applyBorder="1" applyAlignment="1">
      <alignment horizontal="right" vertical="top" wrapText="1"/>
    </xf>
    <xf numFmtId="2" fontId="5" fillId="2" borderId="2" xfId="1" applyNumberFormat="1" applyFont="1" applyFill="1" applyBorder="1" applyAlignment="1">
      <alignment horizontal="right" vertical="top" wrapText="1"/>
    </xf>
    <xf numFmtId="2" fontId="5" fillId="2" borderId="9" xfId="1" applyNumberFormat="1" applyFont="1" applyFill="1" applyBorder="1" applyAlignment="1">
      <alignment horizontal="right" vertical="top" wrapText="1"/>
    </xf>
    <xf numFmtId="2" fontId="5" fillId="2" borderId="5" xfId="1" applyNumberFormat="1" applyFont="1" applyFill="1" applyBorder="1" applyAlignment="1">
      <alignment horizontal="right" vertical="top" wrapText="1"/>
    </xf>
    <xf numFmtId="2" fontId="5" fillId="2" borderId="3" xfId="1" applyNumberFormat="1" applyFont="1" applyFill="1" applyBorder="1" applyAlignment="1">
      <alignment horizontal="right" vertical="top" wrapText="1"/>
    </xf>
    <xf numFmtId="2" fontId="5" fillId="2" borderId="11" xfId="1" applyNumberFormat="1" applyFont="1" applyFill="1" applyBorder="1" applyAlignment="1">
      <alignment horizontal="right" vertical="top" wrapText="1"/>
    </xf>
    <xf numFmtId="2" fontId="5" fillId="2" borderId="13" xfId="1" applyNumberFormat="1" applyFont="1" applyFill="1" applyBorder="1" applyAlignment="1">
      <alignment horizontal="right" vertical="top" wrapText="1"/>
    </xf>
    <xf numFmtId="2" fontId="5" fillId="2" borderId="4" xfId="1" applyNumberFormat="1" applyFont="1" applyFill="1" applyBorder="1" applyAlignment="1">
      <alignment horizontal="right" vertical="top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4" xfId="0" applyNumberFormat="1" applyFont="1" applyBorder="1" applyAlignment="1">
      <alignment horizontal="right" vertical="top" wrapText="1"/>
    </xf>
    <xf numFmtId="2" fontId="5" fillId="0" borderId="3" xfId="0" applyNumberFormat="1" applyFont="1" applyBorder="1" applyAlignment="1">
      <alignment horizontal="right" vertical="top" wrapText="1"/>
    </xf>
    <xf numFmtId="0" fontId="5" fillId="0" borderId="3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justify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2" fontId="5" fillId="0" borderId="2" xfId="0" applyNumberFormat="1" applyFont="1" applyBorder="1" applyAlignment="1">
      <alignment horizontal="right" wrapText="1"/>
    </xf>
    <xf numFmtId="2" fontId="5" fillId="0" borderId="3" xfId="0" applyNumberFormat="1" applyFont="1" applyBorder="1" applyAlignment="1">
      <alignment horizontal="right" wrapText="1"/>
    </xf>
    <xf numFmtId="2" fontId="1" fillId="0" borderId="2" xfId="0" applyNumberFormat="1" applyFont="1" applyBorder="1" applyAlignment="1">
      <alignment horizontal="right" vertical="top" wrapText="1"/>
    </xf>
    <xf numFmtId="2" fontId="1" fillId="0" borderId="3" xfId="0" applyNumberFormat="1" applyFont="1" applyBorder="1" applyAlignment="1">
      <alignment horizontal="right" vertical="top" wrapText="1"/>
    </xf>
    <xf numFmtId="2" fontId="1" fillId="0" borderId="4" xfId="0" applyNumberFormat="1" applyFont="1" applyBorder="1" applyAlignment="1">
      <alignment horizontal="right" vertical="top" wrapText="1"/>
    </xf>
    <xf numFmtId="0" fontId="0" fillId="0" borderId="7" xfId="0" applyBorder="1" applyAlignment="1">
      <alignment horizontal="justify" vertical="top" wrapText="1"/>
    </xf>
    <xf numFmtId="2" fontId="5" fillId="2" borderId="2" xfId="0" applyNumberFormat="1" applyFont="1" applyFill="1" applyBorder="1" applyAlignment="1">
      <alignment horizontal="right" vertical="top" wrapText="1"/>
    </xf>
    <xf numFmtId="2" fontId="5" fillId="2" borderId="3" xfId="0" applyNumberFormat="1" applyFont="1" applyFill="1" applyBorder="1" applyAlignment="1">
      <alignment horizontal="right" vertical="top" wrapText="1"/>
    </xf>
    <xf numFmtId="2" fontId="5" fillId="2" borderId="4" xfId="0" applyNumberFormat="1" applyFont="1" applyFill="1" applyBorder="1" applyAlignment="1">
      <alignment horizontal="right" vertical="top" wrapText="1"/>
    </xf>
    <xf numFmtId="0" fontId="5" fillId="0" borderId="4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justify" vertical="top" wrapText="1"/>
    </xf>
    <xf numFmtId="0" fontId="1" fillId="0" borderId="2" xfId="0" applyFont="1" applyBorder="1" applyAlignment="1">
      <alignment horizontal="justify" vertical="top" wrapText="1"/>
    </xf>
    <xf numFmtId="2" fontId="5" fillId="2" borderId="2" xfId="0" applyNumberFormat="1" applyFont="1" applyFill="1" applyBorder="1" applyAlignment="1">
      <alignment vertical="top" wrapText="1"/>
    </xf>
    <xf numFmtId="2" fontId="5" fillId="2" borderId="4" xfId="0" applyNumberFormat="1" applyFont="1" applyFill="1" applyBorder="1" applyAlignment="1">
      <alignment vertical="top" wrapText="1"/>
    </xf>
    <xf numFmtId="0" fontId="5" fillId="2" borderId="8" xfId="0" applyFont="1" applyFill="1" applyBorder="1" applyAlignment="1">
      <alignment horizontal="justify" vertical="top" wrapText="1"/>
    </xf>
    <xf numFmtId="0" fontId="5" fillId="2" borderId="12" xfId="0" applyFont="1" applyFill="1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0" fontId="0" fillId="0" borderId="3" xfId="0" applyBorder="1" applyAlignment="1">
      <alignment horizontal="justify" vertical="top" wrapText="1"/>
    </xf>
    <xf numFmtId="0" fontId="0" fillId="0" borderId="4" xfId="0" applyBorder="1" applyAlignment="1">
      <alignment horizontal="justify" vertical="top" wrapText="1"/>
    </xf>
    <xf numFmtId="0" fontId="0" fillId="0" borderId="8" xfId="0" applyBorder="1" applyAlignment="1">
      <alignment horizontal="justify" vertical="top" wrapText="1"/>
    </xf>
    <xf numFmtId="0" fontId="3" fillId="0" borderId="4" xfId="0" applyFont="1" applyBorder="1" applyAlignment="1">
      <alignment horizontal="justify" vertical="top" wrapText="1"/>
    </xf>
    <xf numFmtId="0" fontId="0" fillId="2" borderId="2" xfId="0" applyFill="1" applyBorder="1" applyAlignment="1">
      <alignment horizontal="justify" vertical="top" wrapText="1"/>
    </xf>
    <xf numFmtId="0" fontId="0" fillId="2" borderId="4" xfId="0" applyFill="1" applyBorder="1" applyAlignment="1">
      <alignment horizontal="justify" vertical="top" wrapText="1"/>
    </xf>
    <xf numFmtId="0" fontId="5" fillId="2" borderId="2" xfId="0" applyFont="1" applyFill="1" applyBorder="1" applyAlignment="1">
      <alignment horizontal="right" vertical="top" wrapText="1"/>
    </xf>
    <xf numFmtId="0" fontId="0" fillId="2" borderId="0" xfId="0" applyFill="1"/>
    <xf numFmtId="0" fontId="5" fillId="2" borderId="3" xfId="0" applyFont="1" applyFill="1" applyBorder="1" applyAlignment="1">
      <alignment horizontal="right" vertical="top" wrapText="1"/>
    </xf>
    <xf numFmtId="0" fontId="1" fillId="2" borderId="3" xfId="0" applyFont="1" applyFill="1" applyBorder="1" applyAlignment="1">
      <alignment horizontal="right" vertical="top" wrapText="1"/>
    </xf>
    <xf numFmtId="164" fontId="3" fillId="2" borderId="1" xfId="1" applyFont="1" applyFill="1" applyBorder="1" applyAlignment="1">
      <alignment horizontal="justify" vertical="top" textRotation="90" wrapText="1"/>
    </xf>
    <xf numFmtId="0" fontId="7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justify" vertical="top" wrapText="1"/>
    </xf>
    <xf numFmtId="0" fontId="7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/>
    <xf numFmtId="0" fontId="7" fillId="2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justify" vertical="top" wrapText="1"/>
    </xf>
    <xf numFmtId="0" fontId="0" fillId="0" borderId="1" xfId="0" applyBorder="1" applyAlignment="1">
      <alignment horizontal="center"/>
    </xf>
    <xf numFmtId="0" fontId="0" fillId="2" borderId="2" xfId="0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3" fillId="7" borderId="1" xfId="0" applyFont="1" applyFill="1" applyBorder="1" applyAlignment="1">
      <alignment horizontal="justify" vertical="top" wrapText="1"/>
    </xf>
    <xf numFmtId="165" fontId="7" fillId="0" borderId="1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justify" vertical="top" textRotation="90" wrapText="1"/>
    </xf>
    <xf numFmtId="164" fontId="3" fillId="0" borderId="4" xfId="1" applyFont="1" applyBorder="1" applyAlignment="1">
      <alignment horizontal="justify" vertical="top" textRotation="90" wrapText="1"/>
    </xf>
    <xf numFmtId="164" fontId="3" fillId="0" borderId="4" xfId="1" applyFont="1" applyBorder="1" applyAlignment="1">
      <alignment horizontal="justify" vertical="top" wrapText="1"/>
    </xf>
    <xf numFmtId="0" fontId="0" fillId="0" borderId="4" xfId="0" applyBorder="1" applyAlignment="1">
      <alignment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justify" vertical="top" textRotation="90" wrapText="1"/>
    </xf>
    <xf numFmtId="0" fontId="3" fillId="2" borderId="1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13" fillId="2" borderId="1" xfId="0" applyFont="1" applyFill="1" applyBorder="1" applyAlignment="1">
      <alignment horizontal="justify" vertical="top" wrapText="1"/>
    </xf>
    <xf numFmtId="0" fontId="13" fillId="2" borderId="4" xfId="0" applyFont="1" applyFill="1" applyBorder="1" applyAlignment="1">
      <alignment horizontal="justify" vertical="top" wrapText="1"/>
    </xf>
    <xf numFmtId="0" fontId="3" fillId="2" borderId="3" xfId="0" applyFont="1" applyFill="1" applyBorder="1" applyAlignment="1">
      <alignment wrapText="1"/>
    </xf>
    <xf numFmtId="0" fontId="0" fillId="2" borderId="0" xfId="0" applyFill="1" applyBorder="1" applyAlignment="1"/>
    <xf numFmtId="0" fontId="8" fillId="0" borderId="5" xfId="0" applyFont="1" applyBorder="1" applyAlignment="1">
      <alignment horizontal="left" wrapText="1"/>
    </xf>
    <xf numFmtId="166" fontId="11" fillId="4" borderId="1" xfId="0" applyNumberFormat="1" applyFont="1" applyFill="1" applyBorder="1" applyAlignment="1">
      <alignment horizontal="justify" vertical="top" wrapText="1"/>
    </xf>
    <xf numFmtId="1" fontId="11" fillId="4" borderId="1" xfId="1" applyNumberFormat="1" applyFont="1" applyFill="1" applyBorder="1" applyAlignment="1">
      <alignment horizontal="right" vertical="top" wrapText="1"/>
    </xf>
    <xf numFmtId="166" fontId="5" fillId="0" borderId="2" xfId="0" applyNumberFormat="1" applyFont="1" applyBorder="1" applyAlignment="1">
      <alignment horizontal="right" vertical="top" wrapText="1"/>
    </xf>
    <xf numFmtId="166" fontId="5" fillId="0" borderId="4" xfId="0" applyNumberFormat="1" applyFont="1" applyBorder="1" applyAlignment="1">
      <alignment horizontal="right" vertical="top" wrapText="1"/>
    </xf>
    <xf numFmtId="166" fontId="5" fillId="2" borderId="1" xfId="1" applyNumberFormat="1" applyFont="1" applyFill="1" applyBorder="1" applyAlignment="1">
      <alignment horizontal="right" vertical="top" wrapText="1"/>
    </xf>
    <xf numFmtId="166" fontId="5" fillId="0" borderId="3" xfId="0" applyNumberFormat="1" applyFont="1" applyBorder="1" applyAlignment="1">
      <alignment horizontal="right" vertical="top" wrapText="1"/>
    </xf>
    <xf numFmtId="166" fontId="5" fillId="2" borderId="2" xfId="1" applyNumberFormat="1" applyFont="1" applyFill="1" applyBorder="1" applyAlignment="1">
      <alignment horizontal="right" vertical="top" wrapText="1"/>
    </xf>
    <xf numFmtId="166" fontId="1" fillId="0" borderId="2" xfId="0" applyNumberFormat="1" applyFont="1" applyBorder="1" applyAlignment="1">
      <alignment horizontal="right" vertical="top" wrapText="1"/>
    </xf>
    <xf numFmtId="166" fontId="1" fillId="0" borderId="4" xfId="0" applyNumberFormat="1" applyFont="1" applyBorder="1" applyAlignment="1">
      <alignment horizontal="right" vertical="top" wrapText="1"/>
    </xf>
    <xf numFmtId="166" fontId="3" fillId="0" borderId="1" xfId="1" applyNumberFormat="1" applyFont="1" applyBorder="1" applyAlignment="1">
      <alignment horizontal="right" vertical="top" wrapText="1"/>
    </xf>
    <xf numFmtId="166" fontId="5" fillId="0" borderId="1" xfId="1" applyNumberFormat="1" applyFont="1" applyBorder="1" applyAlignment="1">
      <alignment horizontal="right" vertical="top" wrapText="1"/>
    </xf>
    <xf numFmtId="166" fontId="5" fillId="2" borderId="4" xfId="1" applyNumberFormat="1" applyFont="1" applyFill="1" applyBorder="1" applyAlignment="1">
      <alignment horizontal="right" vertical="top" wrapText="1"/>
    </xf>
    <xf numFmtId="166" fontId="5" fillId="2" borderId="11" xfId="1" applyNumberFormat="1" applyFont="1" applyFill="1" applyBorder="1" applyAlignment="1">
      <alignment horizontal="right" vertical="top" wrapText="1"/>
    </xf>
    <xf numFmtId="166" fontId="5" fillId="2" borderId="13" xfId="1" applyNumberFormat="1" applyFont="1" applyFill="1" applyBorder="1" applyAlignment="1">
      <alignment horizontal="right" vertical="top" wrapText="1"/>
    </xf>
    <xf numFmtId="166" fontId="5" fillId="0" borderId="2" xfId="1" applyNumberFormat="1" applyFont="1" applyBorder="1" applyAlignment="1">
      <alignment horizontal="right" vertical="top" wrapText="1"/>
    </xf>
    <xf numFmtId="166" fontId="5" fillId="0" borderId="4" xfId="1" applyNumberFormat="1" applyFont="1" applyBorder="1" applyAlignment="1">
      <alignment horizontal="right" vertical="top" wrapText="1"/>
    </xf>
    <xf numFmtId="166" fontId="5" fillId="2" borderId="3" xfId="1" applyNumberFormat="1" applyFont="1" applyFill="1" applyBorder="1" applyAlignment="1">
      <alignment horizontal="right" vertical="top" wrapText="1"/>
    </xf>
    <xf numFmtId="166" fontId="11" fillId="4" borderId="1" xfId="1" applyNumberFormat="1" applyFont="1" applyFill="1" applyBorder="1" applyAlignment="1">
      <alignment horizontal="right" vertical="top" wrapText="1"/>
    </xf>
    <xf numFmtId="166" fontId="0" fillId="0" borderId="0" xfId="1" applyNumberFormat="1" applyFont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0" fontId="0" fillId="0" borderId="0" xfId="0" applyAlignment="1">
      <alignment vertical="top"/>
    </xf>
    <xf numFmtId="0" fontId="12" fillId="0" borderId="0" xfId="0" applyFont="1" applyAlignment="1">
      <alignment vertical="top"/>
    </xf>
    <xf numFmtId="1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right" vertical="top" wrapText="1"/>
    </xf>
    <xf numFmtId="0" fontId="0" fillId="0" borderId="2" xfId="0" applyBorder="1" applyAlignment="1">
      <alignment horizontal="justify" vertical="top" wrapText="1"/>
    </xf>
    <xf numFmtId="0" fontId="0" fillId="0" borderId="3" xfId="0" applyBorder="1" applyAlignment="1">
      <alignment horizontal="justify" vertical="top" wrapText="1"/>
    </xf>
    <xf numFmtId="0" fontId="0" fillId="0" borderId="2" xfId="0" applyBorder="1" applyAlignment="1">
      <alignment horizontal="right" vertical="top" wrapText="1"/>
    </xf>
    <xf numFmtId="0" fontId="0" fillId="0" borderId="3" xfId="0" applyBorder="1" applyAlignment="1">
      <alignment horizontal="right" vertical="top" wrapText="1"/>
    </xf>
    <xf numFmtId="0" fontId="5" fillId="0" borderId="4" xfId="0" applyFont="1" applyBorder="1" applyAlignment="1">
      <alignment horizontal="right" vertical="top" wrapText="1"/>
    </xf>
    <xf numFmtId="0" fontId="0" fillId="0" borderId="2" xfId="0" applyBorder="1" applyAlignment="1">
      <alignment horizontal="justify" vertical="top" wrapText="1"/>
    </xf>
    <xf numFmtId="0" fontId="0" fillId="0" borderId="3" xfId="0" applyBorder="1" applyAlignment="1">
      <alignment horizontal="justify" vertical="top" wrapText="1"/>
    </xf>
    <xf numFmtId="0" fontId="0" fillId="0" borderId="4" xfId="0" applyBorder="1" applyAlignment="1">
      <alignment horizontal="justify" vertical="top" wrapText="1"/>
    </xf>
    <xf numFmtId="0" fontId="0" fillId="2" borderId="2" xfId="0" applyFill="1" applyBorder="1" applyAlignment="1">
      <alignment horizontal="justify" vertical="top" wrapText="1"/>
    </xf>
    <xf numFmtId="0" fontId="0" fillId="2" borderId="4" xfId="0" applyFill="1" applyBorder="1" applyAlignment="1">
      <alignment horizontal="justify" vertical="top" wrapText="1"/>
    </xf>
    <xf numFmtId="0" fontId="3" fillId="4" borderId="0" xfId="0" applyFont="1" applyFill="1" applyBorder="1" applyAlignment="1">
      <alignment horizontal="justify" vertical="top" wrapText="1"/>
    </xf>
    <xf numFmtId="0" fontId="15" fillId="2" borderId="10" xfId="0" applyFont="1" applyFill="1" applyBorder="1" applyAlignment="1">
      <alignment horizontal="justify" vertical="top" wrapText="1"/>
    </xf>
    <xf numFmtId="166" fontId="16" fillId="2" borderId="10" xfId="0" applyNumberFormat="1" applyFont="1" applyFill="1" applyBorder="1" applyAlignment="1">
      <alignment horizontal="justify" vertical="top" wrapText="1"/>
    </xf>
    <xf numFmtId="1" fontId="16" fillId="2" borderId="10" xfId="1" applyNumberFormat="1" applyFont="1" applyFill="1" applyBorder="1" applyAlignment="1">
      <alignment horizontal="right" vertical="top" wrapText="1"/>
    </xf>
    <xf numFmtId="166" fontId="16" fillId="2" borderId="10" xfId="1" applyNumberFormat="1" applyFont="1" applyFill="1" applyBorder="1" applyAlignment="1">
      <alignment horizontal="right" vertical="top" wrapText="1"/>
    </xf>
    <xf numFmtId="166" fontId="16" fillId="2" borderId="10" xfId="0" applyNumberFormat="1" applyFont="1" applyFill="1" applyBorder="1" applyAlignment="1">
      <alignment horizontal="left" vertical="top" wrapText="1"/>
    </xf>
    <xf numFmtId="0" fontId="0" fillId="2" borderId="0" xfId="0" applyFill="1" applyBorder="1" applyAlignment="1">
      <alignment horizontal="justify" vertical="top" wrapText="1"/>
    </xf>
    <xf numFmtId="1" fontId="0" fillId="0" borderId="0" xfId="0" applyNumberFormat="1" applyBorder="1" applyAlignment="1">
      <alignment horizontal="justify" vertical="top" wrapText="1"/>
    </xf>
    <xf numFmtId="0" fontId="0" fillId="0" borderId="6" xfId="0" applyBorder="1"/>
    <xf numFmtId="0" fontId="0" fillId="0" borderId="7" xfId="0" applyBorder="1"/>
    <xf numFmtId="0" fontId="17" fillId="0" borderId="1" xfId="0" applyFont="1" applyBorder="1"/>
    <xf numFmtId="0" fontId="7" fillId="3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 vertical="top" wrapText="1"/>
    </xf>
    <xf numFmtId="0" fontId="3" fillId="2" borderId="0" xfId="0" applyFont="1" applyFill="1" applyAlignment="1">
      <alignment horizontal="right" vertical="top" wrapText="1"/>
    </xf>
    <xf numFmtId="14" fontId="5" fillId="0" borderId="2" xfId="0" applyNumberFormat="1" applyFont="1" applyBorder="1" applyAlignment="1">
      <alignment horizontal="left" vertical="top" wrapText="1"/>
    </xf>
    <xf numFmtId="0" fontId="0" fillId="0" borderId="2" xfId="0" applyBorder="1" applyAlignment="1">
      <alignment horizontal="justify" vertical="top" wrapText="1"/>
    </xf>
    <xf numFmtId="0" fontId="0" fillId="0" borderId="4" xfId="0" applyBorder="1" applyAlignment="1">
      <alignment horizontal="justify" vertical="top" wrapText="1"/>
    </xf>
    <xf numFmtId="0" fontId="0" fillId="0" borderId="3" xfId="0" applyBorder="1" applyAlignment="1">
      <alignment horizontal="justify" vertical="top" wrapText="1"/>
    </xf>
    <xf numFmtId="0" fontId="0" fillId="2" borderId="2" xfId="0" applyFill="1" applyBorder="1" applyAlignment="1">
      <alignment horizontal="justify" vertical="top" wrapText="1"/>
    </xf>
    <xf numFmtId="0" fontId="0" fillId="2" borderId="4" xfId="0" applyFill="1" applyBorder="1" applyAlignment="1">
      <alignment horizontal="justify" vertical="top" wrapText="1"/>
    </xf>
    <xf numFmtId="0" fontId="5" fillId="2" borderId="2" xfId="0" applyFont="1" applyFill="1" applyBorder="1" applyAlignment="1">
      <alignment horizontal="justify" vertical="top" wrapText="1"/>
    </xf>
    <xf numFmtId="0" fontId="5" fillId="2" borderId="4" xfId="0" applyFont="1" applyFill="1" applyBorder="1" applyAlignment="1">
      <alignment horizontal="justify" vertical="top" wrapText="1"/>
    </xf>
    <xf numFmtId="0" fontId="5" fillId="2" borderId="8" xfId="0" applyFont="1" applyFill="1" applyBorder="1" applyAlignment="1">
      <alignment horizontal="justify" vertical="top" wrapText="1"/>
    </xf>
    <xf numFmtId="0" fontId="5" fillId="2" borderId="12" xfId="0" applyFont="1" applyFill="1" applyBorder="1" applyAlignment="1">
      <alignment horizontal="justify" vertical="top" wrapText="1"/>
    </xf>
    <xf numFmtId="0" fontId="0" fillId="3" borderId="2" xfId="0" applyFill="1" applyBorder="1" applyAlignment="1">
      <alignment horizontal="justify" vertical="top" wrapText="1"/>
    </xf>
    <xf numFmtId="0" fontId="0" fillId="3" borderId="4" xfId="0" applyFill="1" applyBorder="1" applyAlignment="1">
      <alignment horizontal="justify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0" fillId="0" borderId="8" xfId="0" applyBorder="1" applyAlignment="1">
      <alignment horizontal="justify" vertical="top" wrapText="1"/>
    </xf>
    <xf numFmtId="0" fontId="0" fillId="0" borderId="12" xfId="0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justify" vertical="top" wrapText="1"/>
    </xf>
    <xf numFmtId="0" fontId="14" fillId="0" borderId="5" xfId="0" applyFont="1" applyBorder="1" applyAlignment="1">
      <alignment horizontal="justify" vertical="top" wrapText="1"/>
    </xf>
    <xf numFmtId="0" fontId="14" fillId="3" borderId="5" xfId="0" applyFont="1" applyFill="1" applyBorder="1" applyAlignment="1">
      <alignment horizontal="justify" vertical="top" wrapText="1"/>
    </xf>
    <xf numFmtId="0" fontId="5" fillId="2" borderId="3" xfId="0" applyFont="1" applyFill="1" applyBorder="1" applyAlignment="1">
      <alignment horizontal="justify" vertical="top" wrapText="1"/>
    </xf>
    <xf numFmtId="0" fontId="0" fillId="2" borderId="2" xfId="0" applyFont="1" applyFill="1" applyBorder="1" applyAlignment="1">
      <alignment horizontal="justify" vertical="top" wrapText="1"/>
    </xf>
    <xf numFmtId="0" fontId="0" fillId="2" borderId="4" xfId="0" applyFont="1" applyFill="1" applyBorder="1" applyAlignment="1">
      <alignment horizontal="justify" vertical="top" wrapText="1"/>
    </xf>
    <xf numFmtId="0" fontId="0" fillId="2" borderId="3" xfId="0" applyFill="1" applyBorder="1" applyAlignment="1">
      <alignment horizontal="justify" vertical="top" wrapText="1"/>
    </xf>
    <xf numFmtId="0" fontId="3" fillId="4" borderId="6" xfId="0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horizontal="center" vertical="top" wrapText="1"/>
    </xf>
    <xf numFmtId="0" fontId="3" fillId="4" borderId="7" xfId="0" applyFont="1" applyFill="1" applyBorder="1" applyAlignment="1">
      <alignment horizontal="center" vertical="top" wrapText="1"/>
    </xf>
    <xf numFmtId="2" fontId="3" fillId="0" borderId="2" xfId="0" applyNumberFormat="1" applyFont="1" applyBorder="1" applyAlignment="1">
      <alignment horizontal="right" vertical="top" wrapText="1"/>
    </xf>
    <xf numFmtId="2" fontId="3" fillId="0" borderId="4" xfId="0" applyNumberFormat="1" applyFont="1" applyBorder="1" applyAlignment="1">
      <alignment horizontal="right" vertical="top" wrapText="1"/>
    </xf>
    <xf numFmtId="166" fontId="3" fillId="0" borderId="2" xfId="0" applyNumberFormat="1" applyFont="1" applyBorder="1" applyAlignment="1">
      <alignment horizontal="right" vertical="top" wrapText="1"/>
    </xf>
    <xf numFmtId="166" fontId="3" fillId="0" borderId="4" xfId="0" applyNumberFormat="1" applyFont="1" applyBorder="1" applyAlignment="1">
      <alignment horizontal="right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11" fillId="0" borderId="5" xfId="0" applyFont="1" applyBorder="1" applyAlignment="1">
      <alignment horizontal="justify" vertical="top" wrapText="1"/>
    </xf>
    <xf numFmtId="0" fontId="7" fillId="0" borderId="1" xfId="0" applyFont="1" applyBorder="1" applyAlignment="1">
      <alignment vertical="center" wrapText="1"/>
    </xf>
    <xf numFmtId="0" fontId="14" fillId="7" borderId="0" xfId="0" applyFont="1" applyFill="1"/>
    <xf numFmtId="0" fontId="10" fillId="0" borderId="6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4" fillId="2" borderId="2" xfId="0" applyFont="1" applyFill="1" applyBorder="1" applyAlignment="1">
      <alignment horizontal="justify" vertical="top" wrapText="1"/>
    </xf>
    <xf numFmtId="0" fontId="14" fillId="2" borderId="3" xfId="0" applyFont="1" applyFill="1" applyBorder="1" applyAlignment="1">
      <alignment horizontal="justify" vertical="top" wrapText="1"/>
    </xf>
    <xf numFmtId="0" fontId="14" fillId="2" borderId="4" xfId="0" applyFont="1" applyFill="1" applyBorder="1" applyAlignment="1">
      <alignment horizontal="justify" vertical="top" wrapText="1"/>
    </xf>
    <xf numFmtId="0" fontId="11" fillId="7" borderId="0" xfId="0" applyFont="1" applyFill="1" applyAlignment="1">
      <alignment vertical="top" wrapText="1"/>
    </xf>
    <xf numFmtId="0" fontId="0" fillId="0" borderId="0" xfId="0" applyFill="1" applyAlignment="1">
      <alignment horizontal="justify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4"/>
  <sheetViews>
    <sheetView view="pageLayout" topLeftCell="A79" zoomScaleNormal="100" zoomScaleSheetLayoutView="110" workbookViewId="0">
      <selection activeCell="J94" sqref="J94"/>
    </sheetView>
  </sheetViews>
  <sheetFormatPr defaultColWidth="9.6640625" defaultRowHeight="14.4" x14ac:dyDescent="0.3"/>
  <cols>
    <col min="1" max="1" width="6.5546875" style="1" customWidth="1"/>
    <col min="2" max="2" width="19.33203125" style="1" customWidth="1"/>
    <col min="3" max="3" width="7.33203125" style="1" customWidth="1"/>
    <col min="4" max="4" width="12.33203125" style="1" customWidth="1"/>
    <col min="5" max="5" width="9.6640625" style="1"/>
    <col min="6" max="6" width="5.6640625" style="1" customWidth="1"/>
    <col min="7" max="7" width="9.109375" style="1" customWidth="1"/>
    <col min="8" max="8" width="10.44140625" style="63" customWidth="1"/>
    <col min="9" max="9" width="16" style="153" customWidth="1"/>
    <col min="10" max="10" width="11.5546875" style="1" customWidth="1"/>
    <col min="11" max="11" width="12.109375" style="1" customWidth="1"/>
    <col min="12" max="12" width="12.33203125" style="1" customWidth="1"/>
    <col min="13" max="13" width="9.6640625" style="1"/>
    <col min="14" max="14" width="11.109375" style="1" customWidth="1"/>
    <col min="15" max="15" width="9.6640625" style="3"/>
    <col min="16" max="16" width="9.6640625" style="1"/>
    <col min="17" max="17" width="6.5546875" style="1" customWidth="1"/>
    <col min="18" max="23" width="9.6640625" style="1"/>
    <col min="24" max="24" width="16" style="1" bestFit="1" customWidth="1"/>
    <col min="34" max="16384" width="9.6640625" style="3"/>
  </cols>
  <sheetData>
    <row r="1" spans="1:24" ht="23.4" x14ac:dyDescent="0.3">
      <c r="A1" s="209" t="s">
        <v>305</v>
      </c>
      <c r="B1" s="209"/>
      <c r="C1" s="209"/>
      <c r="D1" s="209"/>
      <c r="E1" s="209"/>
      <c r="F1" s="209"/>
      <c r="G1" s="209"/>
      <c r="H1" s="209"/>
      <c r="I1" s="209"/>
      <c r="J1" s="12" t="s">
        <v>261</v>
      </c>
      <c r="K1" s="12"/>
      <c r="L1" s="12"/>
      <c r="M1" s="12"/>
      <c r="N1" s="12"/>
    </row>
    <row r="2" spans="1:24" s="8" customFormat="1" ht="64.5" customHeight="1" x14ac:dyDescent="0.3">
      <c r="A2" s="2" t="s">
        <v>270</v>
      </c>
      <c r="B2" s="154" t="s">
        <v>309</v>
      </c>
      <c r="C2" s="2" t="s">
        <v>307</v>
      </c>
      <c r="D2" s="2" t="s">
        <v>308</v>
      </c>
      <c r="E2" s="2" t="s">
        <v>0</v>
      </c>
      <c r="F2" s="38" t="s">
        <v>16</v>
      </c>
      <c r="G2" s="39" t="s">
        <v>17</v>
      </c>
      <c r="H2" s="64" t="s">
        <v>18</v>
      </c>
      <c r="I2" s="144" t="s">
        <v>19</v>
      </c>
      <c r="J2" s="2" t="s">
        <v>262</v>
      </c>
      <c r="K2" s="2" t="s">
        <v>20</v>
      </c>
      <c r="L2" s="2" t="s">
        <v>21</v>
      </c>
      <c r="M2" s="2" t="s">
        <v>18</v>
      </c>
      <c r="N2" s="2" t="s">
        <v>22</v>
      </c>
      <c r="O2" s="7" t="s">
        <v>183</v>
      </c>
      <c r="P2" s="4" t="s">
        <v>11</v>
      </c>
      <c r="Q2" s="2" t="s">
        <v>2</v>
      </c>
      <c r="R2" s="4" t="s">
        <v>6</v>
      </c>
      <c r="S2" s="5" t="s">
        <v>10</v>
      </c>
      <c r="T2" s="5" t="s">
        <v>8</v>
      </c>
      <c r="U2" s="5" t="s">
        <v>7</v>
      </c>
      <c r="V2" s="5" t="s">
        <v>3</v>
      </c>
      <c r="W2" s="2" t="s">
        <v>9</v>
      </c>
      <c r="X2" s="2" t="s">
        <v>4</v>
      </c>
    </row>
    <row r="3" spans="1:24" ht="31.2" x14ac:dyDescent="0.3">
      <c r="A3" s="9">
        <v>1</v>
      </c>
      <c r="B3" s="13" t="s">
        <v>23</v>
      </c>
      <c r="C3" s="13">
        <v>493</v>
      </c>
      <c r="D3" s="13" t="s">
        <v>26</v>
      </c>
      <c r="E3" s="9" t="s">
        <v>12</v>
      </c>
      <c r="F3" s="13">
        <v>1</v>
      </c>
      <c r="G3" s="13">
        <v>12</v>
      </c>
      <c r="H3" s="65">
        <f>+((F3*4048.0627451)+((G3*101.17952516)))</f>
        <v>5262.2170470199999</v>
      </c>
      <c r="I3" s="145">
        <v>7000</v>
      </c>
      <c r="J3" s="14" t="s">
        <v>28</v>
      </c>
      <c r="K3" s="14" t="s">
        <v>29</v>
      </c>
      <c r="L3" s="14" t="s">
        <v>30</v>
      </c>
      <c r="M3" s="14">
        <v>3686</v>
      </c>
      <c r="N3" s="14" t="s">
        <v>31</v>
      </c>
      <c r="O3" s="15" t="s">
        <v>184</v>
      </c>
      <c r="P3" s="9"/>
      <c r="Q3" s="9"/>
      <c r="R3" s="9"/>
      <c r="S3" s="9"/>
      <c r="T3" s="9"/>
      <c r="U3" s="9"/>
      <c r="V3" s="9"/>
      <c r="W3" s="9"/>
      <c r="X3" s="9"/>
    </row>
    <row r="4" spans="1:24" ht="31.2" x14ac:dyDescent="0.3">
      <c r="A4" s="9">
        <v>2</v>
      </c>
      <c r="B4" s="13" t="s">
        <v>24</v>
      </c>
      <c r="C4" s="13">
        <v>1258</v>
      </c>
      <c r="D4" s="13" t="s">
        <v>27</v>
      </c>
      <c r="E4" s="9" t="s">
        <v>12</v>
      </c>
      <c r="F4" s="13">
        <v>0</v>
      </c>
      <c r="G4" s="13">
        <v>12</v>
      </c>
      <c r="H4" s="65">
        <f t="shared" ref="H4" si="0">+((F4*4048.0627451)+((G4*101.17952516)))</f>
        <v>1214.1543019199999</v>
      </c>
      <c r="I4" s="145">
        <v>7000</v>
      </c>
      <c r="J4" s="17"/>
      <c r="K4" s="17"/>
      <c r="L4" s="17"/>
      <c r="M4" s="17"/>
      <c r="N4" s="17"/>
      <c r="O4" s="15" t="s">
        <v>184</v>
      </c>
      <c r="P4" s="9"/>
      <c r="Q4" s="9"/>
      <c r="R4" s="9"/>
      <c r="S4" s="9"/>
      <c r="T4" s="9"/>
      <c r="U4" s="9"/>
      <c r="V4" s="9"/>
      <c r="W4" s="9"/>
      <c r="X4" s="9"/>
    </row>
    <row r="5" spans="1:24" ht="31.2" x14ac:dyDescent="0.3">
      <c r="A5" s="9">
        <v>3</v>
      </c>
      <c r="B5" s="13" t="s">
        <v>25</v>
      </c>
      <c r="C5" s="13">
        <v>494</v>
      </c>
      <c r="D5" s="13" t="s">
        <v>26</v>
      </c>
      <c r="E5" s="9" t="s">
        <v>12</v>
      </c>
      <c r="F5" s="13">
        <v>0</v>
      </c>
      <c r="G5" s="13">
        <v>12</v>
      </c>
      <c r="H5" s="65">
        <f>+((F5*4048.0627451)+((G5*101.17952516)))</f>
        <v>1214.1543019199999</v>
      </c>
      <c r="I5" s="145">
        <v>7000</v>
      </c>
      <c r="J5" s="16"/>
      <c r="K5" s="16"/>
      <c r="L5" s="16"/>
      <c r="M5" s="16"/>
      <c r="N5" s="16"/>
      <c r="O5" s="15" t="s">
        <v>184</v>
      </c>
      <c r="P5" s="9"/>
      <c r="Q5" s="9"/>
      <c r="R5" s="9"/>
      <c r="S5" s="9"/>
      <c r="T5" s="9"/>
      <c r="U5" s="9"/>
      <c r="V5" s="9"/>
      <c r="W5" s="9"/>
      <c r="X5" s="9"/>
    </row>
    <row r="6" spans="1:24" ht="31.2" x14ac:dyDescent="0.3">
      <c r="A6" s="9">
        <v>4</v>
      </c>
      <c r="B6" s="13" t="s">
        <v>32</v>
      </c>
      <c r="C6" s="13">
        <v>1026</v>
      </c>
      <c r="D6" s="13" t="s">
        <v>33</v>
      </c>
      <c r="E6" s="9">
        <v>86</v>
      </c>
      <c r="F6" s="13">
        <v>1</v>
      </c>
      <c r="G6" s="13">
        <v>2</v>
      </c>
      <c r="H6" s="65">
        <f t="shared" ref="H6:H7" si="1">+((F6*4048.0627451)+((G6*101.17952516)))</f>
        <v>4250.4217954200003</v>
      </c>
      <c r="I6" s="145">
        <v>28000</v>
      </c>
      <c r="J6" s="17" t="s">
        <v>34</v>
      </c>
      <c r="K6" s="17" t="s">
        <v>29</v>
      </c>
      <c r="L6" s="17" t="s">
        <v>30</v>
      </c>
      <c r="M6" s="17">
        <v>4281</v>
      </c>
      <c r="N6" s="17" t="s">
        <v>31</v>
      </c>
      <c r="O6" s="15" t="s">
        <v>184</v>
      </c>
      <c r="P6" s="9"/>
      <c r="Q6" s="9"/>
      <c r="R6" s="9"/>
      <c r="S6" s="9"/>
      <c r="T6" s="9"/>
      <c r="U6" s="9"/>
      <c r="V6" s="9"/>
      <c r="W6" s="9"/>
      <c r="X6" s="9"/>
    </row>
    <row r="7" spans="1:24" ht="31.2" x14ac:dyDescent="0.3">
      <c r="A7" s="9">
        <v>5</v>
      </c>
      <c r="B7" s="13" t="s">
        <v>36</v>
      </c>
      <c r="C7" s="13">
        <v>1025</v>
      </c>
      <c r="D7" s="13" t="s">
        <v>33</v>
      </c>
      <c r="E7" s="13" t="s">
        <v>35</v>
      </c>
      <c r="F7" s="13">
        <v>0</v>
      </c>
      <c r="G7" s="13">
        <v>36</v>
      </c>
      <c r="H7" s="65">
        <f t="shared" si="1"/>
        <v>3642.46290576</v>
      </c>
      <c r="I7" s="145">
        <v>24000</v>
      </c>
      <c r="J7" s="14" t="s">
        <v>39</v>
      </c>
      <c r="K7" s="14" t="s">
        <v>29</v>
      </c>
      <c r="L7" s="14" t="s">
        <v>30</v>
      </c>
      <c r="M7" s="14">
        <v>7373</v>
      </c>
      <c r="N7" s="14" t="s">
        <v>31</v>
      </c>
      <c r="O7" s="15" t="s">
        <v>184</v>
      </c>
      <c r="P7" s="9"/>
      <c r="Q7" s="9"/>
      <c r="R7" s="9"/>
      <c r="S7" s="9"/>
      <c r="T7" s="9"/>
      <c r="U7" s="9"/>
      <c r="V7" s="9"/>
      <c r="W7" s="9"/>
      <c r="X7" s="9"/>
    </row>
    <row r="8" spans="1:24" ht="31.2" x14ac:dyDescent="0.3">
      <c r="A8" s="9">
        <v>6</v>
      </c>
      <c r="B8" s="13" t="s">
        <v>37</v>
      </c>
      <c r="C8" s="13">
        <v>1058</v>
      </c>
      <c r="D8" s="13" t="s">
        <v>38</v>
      </c>
      <c r="E8" s="13" t="s">
        <v>35</v>
      </c>
      <c r="F8" s="13">
        <v>0</v>
      </c>
      <c r="G8" s="13">
        <v>37</v>
      </c>
      <c r="H8" s="65">
        <f>+((F8*4048.0627451)+((G8*101.17952516)))</f>
        <v>3743.6424309199997</v>
      </c>
      <c r="I8" s="145">
        <v>24666.66</v>
      </c>
      <c r="J8" s="17"/>
      <c r="K8" s="17"/>
      <c r="L8" s="17"/>
      <c r="M8" s="17"/>
      <c r="N8" s="17"/>
      <c r="O8" s="15" t="s">
        <v>184</v>
      </c>
      <c r="P8" s="9"/>
      <c r="Q8" s="9"/>
      <c r="R8" s="9"/>
      <c r="S8" s="9"/>
      <c r="T8" s="9"/>
      <c r="U8" s="9"/>
      <c r="V8" s="9"/>
      <c r="W8" s="9"/>
      <c r="X8" s="9"/>
    </row>
    <row r="9" spans="1:24" ht="31.2" x14ac:dyDescent="0.3">
      <c r="A9" s="9">
        <v>7</v>
      </c>
      <c r="B9" s="18" t="s">
        <v>40</v>
      </c>
      <c r="C9" s="18">
        <v>1017</v>
      </c>
      <c r="D9" s="18" t="s">
        <v>41</v>
      </c>
      <c r="E9" s="51">
        <v>88</v>
      </c>
      <c r="F9" s="20">
        <v>2</v>
      </c>
      <c r="G9" s="20">
        <v>8</v>
      </c>
      <c r="H9" s="66">
        <f>+((F9*4048.0627451)+((G9*101.17952516)))</f>
        <v>8905.5616914799994</v>
      </c>
      <c r="I9" s="141">
        <v>48000</v>
      </c>
      <c r="J9" s="35" t="s">
        <v>64</v>
      </c>
      <c r="K9" s="35" t="s">
        <v>29</v>
      </c>
      <c r="L9" s="35" t="s">
        <v>30</v>
      </c>
      <c r="M9" s="35">
        <v>81443</v>
      </c>
      <c r="N9" s="35" t="s">
        <v>31</v>
      </c>
      <c r="O9" s="32" t="s">
        <v>184</v>
      </c>
      <c r="P9" s="51"/>
      <c r="Q9" s="51"/>
      <c r="R9" s="51"/>
      <c r="S9" s="51"/>
      <c r="T9" s="51"/>
      <c r="U9" s="51"/>
      <c r="V9" s="51"/>
      <c r="W9" s="51"/>
      <c r="X9" s="51"/>
    </row>
    <row r="10" spans="1:24" ht="24.75" customHeight="1" x14ac:dyDescent="0.3">
      <c r="A10" s="192">
        <v>8</v>
      </c>
      <c r="B10" s="197" t="s">
        <v>42</v>
      </c>
      <c r="C10" s="20">
        <v>793</v>
      </c>
      <c r="D10" s="199" t="s">
        <v>43</v>
      </c>
      <c r="E10" s="51">
        <v>100</v>
      </c>
      <c r="F10" s="56">
        <v>0</v>
      </c>
      <c r="G10" s="94">
        <v>6</v>
      </c>
      <c r="H10" s="67">
        <f>+((F10*4048.0627451)+((G10*101.17952516)))</f>
        <v>607.07715095999993</v>
      </c>
      <c r="I10" s="141">
        <v>35333</v>
      </c>
      <c r="J10" s="58"/>
      <c r="K10" s="35"/>
      <c r="L10" s="58"/>
      <c r="M10" s="35"/>
      <c r="N10" s="58"/>
      <c r="O10" s="59" t="s">
        <v>184</v>
      </c>
      <c r="P10" s="44"/>
      <c r="Q10" s="44"/>
      <c r="R10" s="44"/>
      <c r="S10" s="44"/>
      <c r="T10" s="44"/>
      <c r="U10" s="44"/>
      <c r="V10" s="44"/>
      <c r="W10" s="44"/>
      <c r="X10" s="53"/>
    </row>
    <row r="11" spans="1:24" ht="15.6" x14ac:dyDescent="0.3">
      <c r="A11" s="193"/>
      <c r="B11" s="198"/>
      <c r="C11" s="21"/>
      <c r="D11" s="200"/>
      <c r="E11" s="21">
        <v>101</v>
      </c>
      <c r="F11" s="57">
        <v>1</v>
      </c>
      <c r="G11" s="95">
        <v>7</v>
      </c>
      <c r="H11" s="68">
        <f>+((F11*4048.0627451)+((G11*101.17952516)))</f>
        <v>4756.3194212199996</v>
      </c>
      <c r="I11" s="146"/>
      <c r="J11" s="60"/>
      <c r="K11" s="36"/>
      <c r="L11" s="60"/>
      <c r="M11" s="36"/>
      <c r="N11" s="60"/>
      <c r="O11" s="61" t="s">
        <v>184</v>
      </c>
      <c r="P11" s="54"/>
      <c r="Q11" s="54"/>
      <c r="R11" s="54"/>
      <c r="S11" s="54"/>
      <c r="T11" s="54"/>
      <c r="U11" s="54"/>
      <c r="V11" s="54"/>
      <c r="W11" s="54"/>
      <c r="X11" s="55"/>
    </row>
    <row r="12" spans="1:24" ht="46.8" x14ac:dyDescent="0.3">
      <c r="A12" s="9">
        <v>9</v>
      </c>
      <c r="B12" s="18" t="s">
        <v>44</v>
      </c>
      <c r="C12" s="18">
        <v>2031</v>
      </c>
      <c r="D12" s="18" t="s">
        <v>45</v>
      </c>
      <c r="E12" s="24">
        <v>102</v>
      </c>
      <c r="F12" s="24">
        <v>1</v>
      </c>
      <c r="G12" s="24">
        <v>20</v>
      </c>
      <c r="H12" s="69">
        <f t="shared" ref="H12" si="2">+((F12*4048.0627451)+((G12*101.17952516)))</f>
        <v>6071.6532483000001</v>
      </c>
      <c r="I12" s="146">
        <v>40000</v>
      </c>
      <c r="J12" s="36"/>
      <c r="K12" s="36"/>
      <c r="L12" s="36"/>
      <c r="M12" s="36"/>
      <c r="N12" s="36"/>
      <c r="O12" s="33" t="s">
        <v>184</v>
      </c>
      <c r="P12" s="52"/>
      <c r="Q12" s="52"/>
      <c r="R12" s="52"/>
      <c r="S12" s="52"/>
      <c r="T12" s="52"/>
      <c r="U12" s="52"/>
      <c r="V12" s="52"/>
      <c r="W12" s="52"/>
      <c r="X12" s="52"/>
    </row>
    <row r="13" spans="1:24" ht="20.25" customHeight="1" x14ac:dyDescent="0.3">
      <c r="A13" s="201">
        <v>10</v>
      </c>
      <c r="B13" s="197" t="s">
        <v>48</v>
      </c>
      <c r="C13" s="197">
        <v>1966</v>
      </c>
      <c r="D13" s="199" t="s">
        <v>49</v>
      </c>
      <c r="E13" s="20" t="s">
        <v>46</v>
      </c>
      <c r="F13" s="56">
        <v>3</v>
      </c>
      <c r="G13" s="20">
        <v>2</v>
      </c>
      <c r="H13" s="70">
        <f>+((F13*4048.0627451)+((G13*101.17952516)))</f>
        <v>12346.547285619999</v>
      </c>
      <c r="I13" s="147">
        <v>20000</v>
      </c>
      <c r="J13" s="212"/>
      <c r="K13" s="212"/>
      <c r="L13" s="212"/>
      <c r="M13" s="212"/>
      <c r="N13" s="212"/>
      <c r="O13" s="212" t="s">
        <v>184</v>
      </c>
      <c r="P13" s="9"/>
      <c r="Q13" s="9"/>
      <c r="R13" s="9"/>
      <c r="S13" s="9"/>
      <c r="T13" s="9"/>
      <c r="U13" s="9"/>
      <c r="V13" s="9"/>
      <c r="W13" s="9"/>
      <c r="X13" s="9"/>
    </row>
    <row r="14" spans="1:24" ht="15.6" x14ac:dyDescent="0.3">
      <c r="A14" s="202"/>
      <c r="B14" s="198"/>
      <c r="C14" s="198"/>
      <c r="D14" s="200"/>
      <c r="E14" s="21" t="s">
        <v>47</v>
      </c>
      <c r="F14" s="57">
        <v>2</v>
      </c>
      <c r="G14" s="21">
        <v>9</v>
      </c>
      <c r="H14" s="71">
        <f>+((F14*4048.0627451)+((G14*101.17952516)))</f>
        <v>9006.7412166400009</v>
      </c>
      <c r="I14" s="148"/>
      <c r="J14" s="213"/>
      <c r="K14" s="213"/>
      <c r="L14" s="213"/>
      <c r="M14" s="213"/>
      <c r="N14" s="213"/>
      <c r="O14" s="213"/>
      <c r="P14" s="9"/>
      <c r="Q14" s="9"/>
      <c r="R14" s="9"/>
      <c r="S14" s="9"/>
      <c r="T14" s="9"/>
      <c r="U14" s="9"/>
      <c r="V14" s="9"/>
      <c r="W14" s="9"/>
      <c r="X14" s="9"/>
    </row>
    <row r="15" spans="1:24" ht="31.2" x14ac:dyDescent="0.3">
      <c r="A15" s="9">
        <v>11</v>
      </c>
      <c r="B15" s="18" t="s">
        <v>51</v>
      </c>
      <c r="C15" s="18">
        <v>2033</v>
      </c>
      <c r="D15" s="18" t="s">
        <v>45</v>
      </c>
      <c r="E15" s="21">
        <v>104</v>
      </c>
      <c r="F15" s="21">
        <v>1</v>
      </c>
      <c r="G15" s="21">
        <v>14</v>
      </c>
      <c r="H15" s="72">
        <f t="shared" ref="H15:H18" si="3">+((F15*4048.0627451)+((G15*101.17952516)))</f>
        <v>5464.5760973400002</v>
      </c>
      <c r="I15" s="139">
        <v>36000</v>
      </c>
      <c r="J15" s="19"/>
      <c r="K15" s="19"/>
      <c r="L15" s="19"/>
      <c r="M15" s="19"/>
      <c r="N15" s="19"/>
      <c r="O15" s="15" t="s">
        <v>184</v>
      </c>
      <c r="P15" s="9"/>
      <c r="Q15" s="9"/>
      <c r="R15" s="9"/>
      <c r="S15" s="9"/>
      <c r="T15" s="9"/>
      <c r="U15" s="9"/>
      <c r="V15" s="9"/>
      <c r="W15" s="9"/>
      <c r="X15" s="9"/>
    </row>
    <row r="16" spans="1:24" ht="31.2" x14ac:dyDescent="0.3">
      <c r="A16" s="9">
        <v>12</v>
      </c>
      <c r="B16" s="18" t="s">
        <v>52</v>
      </c>
      <c r="C16" s="18">
        <v>1848</v>
      </c>
      <c r="D16" s="18" t="s">
        <v>55</v>
      </c>
      <c r="E16" s="18">
        <v>105</v>
      </c>
      <c r="F16" s="18">
        <v>1</v>
      </c>
      <c r="G16" s="18">
        <v>3</v>
      </c>
      <c r="H16" s="65">
        <f t="shared" si="3"/>
        <v>4351.60132058</v>
      </c>
      <c r="I16" s="139">
        <v>28665</v>
      </c>
      <c r="J16" s="19"/>
      <c r="K16" s="19"/>
      <c r="L16" s="19"/>
      <c r="M16" s="19"/>
      <c r="N16" s="19"/>
      <c r="O16" s="15" t="s">
        <v>184</v>
      </c>
      <c r="P16" s="9"/>
      <c r="Q16" s="9"/>
      <c r="R16" s="9"/>
      <c r="S16" s="9"/>
      <c r="T16" s="9"/>
      <c r="U16" s="9"/>
      <c r="V16" s="9"/>
      <c r="W16" s="9"/>
      <c r="X16" s="9"/>
    </row>
    <row r="17" spans="1:24" ht="31.2" x14ac:dyDescent="0.3">
      <c r="A17" s="9">
        <v>13</v>
      </c>
      <c r="B17" s="18" t="s">
        <v>53</v>
      </c>
      <c r="C17" s="18">
        <v>2035</v>
      </c>
      <c r="D17" s="18" t="s">
        <v>45</v>
      </c>
      <c r="E17" s="18" t="s">
        <v>50</v>
      </c>
      <c r="F17" s="18">
        <v>1</v>
      </c>
      <c r="G17" s="18">
        <v>4</v>
      </c>
      <c r="H17" s="65">
        <f t="shared" si="3"/>
        <v>4452.7808457399997</v>
      </c>
      <c r="I17" s="139">
        <v>29332.5</v>
      </c>
      <c r="J17" s="19"/>
      <c r="K17" s="19"/>
      <c r="L17" s="19"/>
      <c r="M17" s="19"/>
      <c r="N17" s="19"/>
      <c r="O17" s="15" t="s">
        <v>184</v>
      </c>
      <c r="P17" s="9"/>
      <c r="Q17" s="9"/>
      <c r="R17" s="9"/>
      <c r="S17" s="9"/>
      <c r="T17" s="9"/>
      <c r="U17" s="9"/>
      <c r="V17" s="9"/>
      <c r="W17" s="9"/>
      <c r="X17" s="9"/>
    </row>
    <row r="18" spans="1:24" ht="31.2" x14ac:dyDescent="0.3">
      <c r="A18" s="9">
        <v>14</v>
      </c>
      <c r="B18" s="18" t="s">
        <v>54</v>
      </c>
      <c r="C18" s="18">
        <v>2034</v>
      </c>
      <c r="D18" s="18" t="s">
        <v>45</v>
      </c>
      <c r="E18" s="18" t="s">
        <v>50</v>
      </c>
      <c r="F18" s="18">
        <v>1</v>
      </c>
      <c r="G18" s="18">
        <v>4</v>
      </c>
      <c r="H18" s="65">
        <f t="shared" si="3"/>
        <v>4452.7808457399997</v>
      </c>
      <c r="I18" s="139">
        <v>29332.5</v>
      </c>
      <c r="J18" s="19"/>
      <c r="K18" s="19"/>
      <c r="L18" s="19"/>
      <c r="M18" s="19"/>
      <c r="N18" s="19"/>
      <c r="O18" s="15" t="s">
        <v>184</v>
      </c>
      <c r="P18" s="9"/>
      <c r="Q18" s="9"/>
      <c r="R18" s="9"/>
      <c r="S18" s="9"/>
      <c r="T18" s="9"/>
      <c r="U18" s="9"/>
      <c r="V18" s="9"/>
      <c r="W18" s="9"/>
      <c r="X18" s="9"/>
    </row>
    <row r="19" spans="1:24" ht="15.6" x14ac:dyDescent="0.3">
      <c r="A19" s="192">
        <v>15</v>
      </c>
      <c r="B19" s="192" t="s">
        <v>56</v>
      </c>
      <c r="C19" s="22">
        <v>662</v>
      </c>
      <c r="D19" s="22" t="s">
        <v>57</v>
      </c>
      <c r="E19" s="22">
        <v>107</v>
      </c>
      <c r="F19" s="22">
        <v>1</v>
      </c>
      <c r="G19" s="22">
        <v>11</v>
      </c>
      <c r="H19" s="73">
        <f>+((F19*4048.0627451)+((G19*101.17952516)))</f>
        <v>5161.0375218600002</v>
      </c>
      <c r="I19" s="137">
        <v>34000</v>
      </c>
      <c r="J19" s="19"/>
      <c r="K19" s="19"/>
      <c r="L19" s="19"/>
      <c r="M19" s="19"/>
      <c r="N19" s="19"/>
      <c r="O19" s="15" t="s">
        <v>184</v>
      </c>
      <c r="P19" s="9"/>
      <c r="Q19" s="9"/>
      <c r="R19" s="9"/>
      <c r="S19" s="9"/>
      <c r="T19" s="9"/>
      <c r="U19" s="9"/>
      <c r="V19" s="9"/>
      <c r="W19" s="9"/>
      <c r="X19" s="9"/>
    </row>
    <row r="20" spans="1:24" ht="15.6" x14ac:dyDescent="0.3">
      <c r="A20" s="193"/>
      <c r="B20" s="193" t="s">
        <v>56</v>
      </c>
      <c r="C20" s="23">
        <v>663</v>
      </c>
      <c r="D20" s="23" t="s">
        <v>57</v>
      </c>
      <c r="E20" s="23">
        <v>108</v>
      </c>
      <c r="F20" s="23">
        <v>0</v>
      </c>
      <c r="G20" s="23">
        <v>28</v>
      </c>
      <c r="H20" s="74">
        <f t="shared" ref="H20:H36" si="4">+((F20*4048.0627451)+((G20*101.17952516)))</f>
        <v>2833.0267044799998</v>
      </c>
      <c r="I20" s="138">
        <v>18666</v>
      </c>
      <c r="J20" s="19"/>
      <c r="K20" s="19"/>
      <c r="L20" s="19"/>
      <c r="M20" s="19"/>
      <c r="N20" s="19"/>
      <c r="O20" s="15" t="s">
        <v>184</v>
      </c>
      <c r="P20" s="9"/>
      <c r="Q20" s="9"/>
      <c r="R20" s="9"/>
      <c r="S20" s="9"/>
      <c r="T20" s="9"/>
      <c r="U20" s="9"/>
      <c r="V20" s="9"/>
      <c r="W20" s="9"/>
      <c r="X20" s="9"/>
    </row>
    <row r="21" spans="1:24" ht="31.2" x14ac:dyDescent="0.3">
      <c r="A21" s="9">
        <v>16</v>
      </c>
      <c r="B21" s="18" t="s">
        <v>60</v>
      </c>
      <c r="C21" s="18">
        <v>2619</v>
      </c>
      <c r="D21" s="18" t="s">
        <v>61</v>
      </c>
      <c r="E21" s="18" t="s">
        <v>58</v>
      </c>
      <c r="F21" s="18">
        <v>1</v>
      </c>
      <c r="G21" s="18">
        <v>6</v>
      </c>
      <c r="H21" s="65">
        <f t="shared" si="4"/>
        <v>4655.13989606</v>
      </c>
      <c r="I21" s="139">
        <v>30666.5</v>
      </c>
      <c r="J21" s="19"/>
      <c r="K21" s="19"/>
      <c r="L21" s="19"/>
      <c r="M21" s="19"/>
      <c r="N21" s="19"/>
      <c r="O21" s="15" t="s">
        <v>184</v>
      </c>
      <c r="P21" s="9"/>
      <c r="Q21" s="9"/>
      <c r="R21" s="9"/>
      <c r="S21" s="9"/>
      <c r="T21" s="9"/>
      <c r="U21" s="9"/>
      <c r="V21" s="9"/>
      <c r="W21" s="9"/>
      <c r="X21" s="9"/>
    </row>
    <row r="22" spans="1:24" ht="31.2" x14ac:dyDescent="0.3">
      <c r="A22" s="9">
        <v>17</v>
      </c>
      <c r="B22" s="18" t="s">
        <v>62</v>
      </c>
      <c r="C22" s="18">
        <v>2617</v>
      </c>
      <c r="D22" s="18" t="s">
        <v>61</v>
      </c>
      <c r="E22" s="18" t="s">
        <v>58</v>
      </c>
      <c r="F22" s="18">
        <v>1</v>
      </c>
      <c r="G22" s="18">
        <v>6</v>
      </c>
      <c r="H22" s="65">
        <f t="shared" si="4"/>
        <v>4655.13989606</v>
      </c>
      <c r="I22" s="139">
        <v>30666.5</v>
      </c>
      <c r="J22" s="19"/>
      <c r="K22" s="19"/>
      <c r="L22" s="19"/>
      <c r="M22" s="19"/>
      <c r="N22" s="19"/>
      <c r="O22" s="15" t="s">
        <v>184</v>
      </c>
      <c r="P22" s="9"/>
      <c r="Q22" s="9"/>
      <c r="R22" s="9"/>
      <c r="S22" s="9"/>
      <c r="T22" s="9"/>
      <c r="U22" s="9"/>
      <c r="V22" s="9"/>
      <c r="W22" s="9"/>
      <c r="X22" s="9"/>
    </row>
    <row r="23" spans="1:24" ht="23.25" customHeight="1" x14ac:dyDescent="0.3">
      <c r="A23" s="192">
        <v>18</v>
      </c>
      <c r="B23" s="192" t="s">
        <v>63</v>
      </c>
      <c r="C23" s="20">
        <v>2615</v>
      </c>
      <c r="D23" s="20" t="s">
        <v>61</v>
      </c>
      <c r="E23" s="22" t="s">
        <v>59</v>
      </c>
      <c r="F23" s="22">
        <v>0</v>
      </c>
      <c r="G23" s="22">
        <v>19</v>
      </c>
      <c r="H23" s="73">
        <f t="shared" si="4"/>
        <v>1922.4109780399999</v>
      </c>
      <c r="I23" s="141">
        <v>27000</v>
      </c>
      <c r="J23" s="19"/>
      <c r="K23" s="19"/>
      <c r="L23" s="19"/>
      <c r="M23" s="19"/>
      <c r="N23" s="19"/>
      <c r="O23" s="15" t="s">
        <v>184</v>
      </c>
      <c r="P23" s="9"/>
      <c r="Q23" s="9"/>
      <c r="R23" s="9"/>
      <c r="S23" s="9"/>
      <c r="T23" s="9"/>
      <c r="U23" s="9"/>
      <c r="V23" s="9"/>
      <c r="W23" s="9"/>
      <c r="X23" s="9"/>
    </row>
    <row r="24" spans="1:24" ht="15.6" x14ac:dyDescent="0.3">
      <c r="A24" s="193"/>
      <c r="B24" s="193"/>
      <c r="C24" s="21"/>
      <c r="D24" s="21"/>
      <c r="E24" s="23">
        <v>110</v>
      </c>
      <c r="F24" s="23">
        <v>0</v>
      </c>
      <c r="G24" s="23">
        <v>20</v>
      </c>
      <c r="H24" s="74">
        <f t="shared" si="4"/>
        <v>2023.5905032000001</v>
      </c>
      <c r="I24" s="146"/>
      <c r="J24" s="19"/>
      <c r="K24" s="19"/>
      <c r="L24" s="19"/>
      <c r="M24" s="19"/>
      <c r="N24" s="19"/>
      <c r="O24" s="15" t="s">
        <v>184</v>
      </c>
      <c r="P24" s="9"/>
      <c r="Q24" s="9"/>
      <c r="R24" s="9"/>
      <c r="S24" s="9"/>
      <c r="T24" s="9"/>
      <c r="U24" s="9"/>
      <c r="V24" s="9"/>
      <c r="W24" s="9"/>
      <c r="X24" s="9"/>
    </row>
    <row r="25" spans="1:24" ht="46.8" x14ac:dyDescent="0.3">
      <c r="A25" s="9">
        <v>19</v>
      </c>
      <c r="B25" s="13" t="s">
        <v>66</v>
      </c>
      <c r="C25" s="13">
        <v>1063</v>
      </c>
      <c r="D25" s="13" t="s">
        <v>67</v>
      </c>
      <c r="E25" s="13" t="s">
        <v>65</v>
      </c>
      <c r="F25" s="13">
        <v>0</v>
      </c>
      <c r="G25" s="13">
        <v>16</v>
      </c>
      <c r="H25" s="65">
        <f t="shared" si="4"/>
        <v>1618.87240256</v>
      </c>
      <c r="I25" s="145">
        <v>9333</v>
      </c>
      <c r="J25" s="17" t="s">
        <v>68</v>
      </c>
      <c r="K25" s="17" t="s">
        <v>69</v>
      </c>
      <c r="L25" s="17" t="s">
        <v>30</v>
      </c>
      <c r="M25" s="17">
        <v>1665</v>
      </c>
      <c r="N25" s="17" t="s">
        <v>31</v>
      </c>
      <c r="O25" s="15" t="s">
        <v>186</v>
      </c>
      <c r="P25" s="9"/>
      <c r="Q25" s="9"/>
      <c r="R25" s="9"/>
      <c r="S25" s="9"/>
      <c r="T25" s="9"/>
      <c r="U25" s="9"/>
      <c r="V25" s="9"/>
      <c r="W25" s="9"/>
      <c r="X25" s="9"/>
    </row>
    <row r="26" spans="1:24" ht="15.6" x14ac:dyDescent="0.3">
      <c r="A26" s="192">
        <v>20</v>
      </c>
      <c r="B26" s="192" t="s">
        <v>72</v>
      </c>
      <c r="C26" s="22">
        <v>1022</v>
      </c>
      <c r="D26" s="22" t="s">
        <v>73</v>
      </c>
      <c r="E26" s="22" t="s">
        <v>70</v>
      </c>
      <c r="F26" s="22">
        <v>0</v>
      </c>
      <c r="G26" s="22">
        <v>16</v>
      </c>
      <c r="H26" s="73">
        <f t="shared" si="4"/>
        <v>1618.87240256</v>
      </c>
      <c r="I26" s="149">
        <v>17500</v>
      </c>
      <c r="J26" s="22" t="s">
        <v>74</v>
      </c>
      <c r="K26" s="22" t="s">
        <v>69</v>
      </c>
      <c r="L26" s="22" t="s">
        <v>30</v>
      </c>
      <c r="M26" s="22">
        <v>1665</v>
      </c>
      <c r="N26" s="192" t="s">
        <v>31</v>
      </c>
      <c r="O26" s="15" t="s">
        <v>186</v>
      </c>
      <c r="P26" s="9"/>
      <c r="Q26" s="9"/>
      <c r="R26" s="9"/>
      <c r="S26" s="9"/>
      <c r="T26" s="9"/>
      <c r="U26" s="9"/>
      <c r="V26" s="9"/>
      <c r="W26" s="9"/>
      <c r="X26" s="9"/>
    </row>
    <row r="27" spans="1:24" ht="15.6" x14ac:dyDescent="0.3">
      <c r="A27" s="193"/>
      <c r="B27" s="193"/>
      <c r="C27" s="23"/>
      <c r="D27" s="23"/>
      <c r="E27" s="23" t="s">
        <v>71</v>
      </c>
      <c r="F27" s="23">
        <v>0</v>
      </c>
      <c r="G27" s="23">
        <v>14</v>
      </c>
      <c r="H27" s="74">
        <f t="shared" si="4"/>
        <v>1416.5133522399999</v>
      </c>
      <c r="I27" s="150"/>
      <c r="J27" s="23" t="s">
        <v>75</v>
      </c>
      <c r="K27" s="23" t="s">
        <v>69</v>
      </c>
      <c r="L27" s="23" t="s">
        <v>30</v>
      </c>
      <c r="M27" s="23">
        <v>1465</v>
      </c>
      <c r="N27" s="193" t="s">
        <v>31</v>
      </c>
      <c r="O27" s="15" t="s">
        <v>186</v>
      </c>
      <c r="P27" s="9"/>
      <c r="Q27" s="9"/>
      <c r="R27" s="9"/>
      <c r="S27" s="9"/>
      <c r="T27" s="9"/>
      <c r="U27" s="9"/>
      <c r="V27" s="9"/>
      <c r="W27" s="9"/>
      <c r="X27" s="9"/>
    </row>
    <row r="28" spans="1:24" ht="15.6" x14ac:dyDescent="0.3">
      <c r="A28" s="192">
        <v>21</v>
      </c>
      <c r="B28" s="192" t="s">
        <v>77</v>
      </c>
      <c r="C28" s="22">
        <v>1142</v>
      </c>
      <c r="D28" s="22" t="s">
        <v>78</v>
      </c>
      <c r="E28" s="22" t="s">
        <v>76</v>
      </c>
      <c r="F28" s="22">
        <v>0</v>
      </c>
      <c r="G28" s="22">
        <v>16</v>
      </c>
      <c r="H28" s="73">
        <f t="shared" si="4"/>
        <v>1618.87240256</v>
      </c>
      <c r="I28" s="149">
        <v>28583.33</v>
      </c>
      <c r="J28" s="22" t="s">
        <v>79</v>
      </c>
      <c r="K28" s="22" t="s">
        <v>69</v>
      </c>
      <c r="L28" s="22" t="s">
        <v>30</v>
      </c>
      <c r="M28" s="22">
        <v>1665</v>
      </c>
      <c r="N28" s="192" t="s">
        <v>31</v>
      </c>
      <c r="O28" s="15" t="s">
        <v>186</v>
      </c>
      <c r="P28" s="9"/>
      <c r="Q28" s="9"/>
      <c r="R28" s="9"/>
      <c r="S28" s="9"/>
      <c r="T28" s="9"/>
      <c r="U28" s="9"/>
      <c r="V28" s="9"/>
      <c r="W28" s="9"/>
      <c r="X28" s="9"/>
    </row>
    <row r="29" spans="1:24" ht="15.6" x14ac:dyDescent="0.3">
      <c r="A29" s="193"/>
      <c r="B29" s="193"/>
      <c r="C29" s="23"/>
      <c r="D29" s="23"/>
      <c r="E29" s="23">
        <v>127</v>
      </c>
      <c r="F29" s="23">
        <v>0</v>
      </c>
      <c r="G29" s="23">
        <v>33</v>
      </c>
      <c r="H29" s="74">
        <f t="shared" si="4"/>
        <v>3338.92433028</v>
      </c>
      <c r="I29" s="150"/>
      <c r="J29" s="23" t="s">
        <v>80</v>
      </c>
      <c r="K29" s="23" t="s">
        <v>69</v>
      </c>
      <c r="L29" s="23" t="s">
        <v>30</v>
      </c>
      <c r="M29" s="23">
        <v>3330</v>
      </c>
      <c r="N29" s="193" t="s">
        <v>31</v>
      </c>
      <c r="O29" s="15" t="s">
        <v>186</v>
      </c>
      <c r="P29" s="9"/>
      <c r="Q29" s="9"/>
      <c r="R29" s="9"/>
      <c r="S29" s="9"/>
      <c r="T29" s="9"/>
      <c r="U29" s="9"/>
      <c r="V29" s="9"/>
      <c r="W29" s="9"/>
      <c r="X29" s="9"/>
    </row>
    <row r="30" spans="1:24" ht="46.8" x14ac:dyDescent="0.3">
      <c r="A30" s="9">
        <v>22</v>
      </c>
      <c r="B30" s="13" t="s">
        <v>81</v>
      </c>
      <c r="C30" s="13">
        <v>1042</v>
      </c>
      <c r="D30" s="13" t="s">
        <v>82</v>
      </c>
      <c r="E30" s="13">
        <v>128</v>
      </c>
      <c r="F30" s="13">
        <v>1</v>
      </c>
      <c r="G30" s="13">
        <v>39</v>
      </c>
      <c r="H30" s="65">
        <f t="shared" si="4"/>
        <v>7994.0642263400005</v>
      </c>
      <c r="I30" s="145">
        <v>46083.33</v>
      </c>
      <c r="J30" s="17" t="s">
        <v>83</v>
      </c>
      <c r="K30" s="17" t="s">
        <v>69</v>
      </c>
      <c r="L30" s="17" t="s">
        <v>30</v>
      </c>
      <c r="M30" s="17">
        <v>7967</v>
      </c>
      <c r="N30" s="17" t="s">
        <v>31</v>
      </c>
      <c r="O30" s="15" t="s">
        <v>186</v>
      </c>
      <c r="P30" s="9"/>
      <c r="Q30" s="9"/>
      <c r="R30" s="9"/>
      <c r="S30" s="9"/>
      <c r="T30" s="9"/>
      <c r="U30" s="9"/>
      <c r="V30" s="9"/>
      <c r="W30" s="9"/>
      <c r="X30" s="9"/>
    </row>
    <row r="31" spans="1:24" ht="15.6" x14ac:dyDescent="0.3">
      <c r="A31" s="192">
        <v>23</v>
      </c>
      <c r="B31" s="192" t="s">
        <v>86</v>
      </c>
      <c r="C31" s="22">
        <v>1020</v>
      </c>
      <c r="D31" s="22" t="s">
        <v>73</v>
      </c>
      <c r="E31" s="22" t="s">
        <v>84</v>
      </c>
      <c r="F31" s="22">
        <v>0</v>
      </c>
      <c r="G31" s="22">
        <v>2</v>
      </c>
      <c r="H31" s="73">
        <f t="shared" si="4"/>
        <v>202.35905031999999</v>
      </c>
      <c r="I31" s="149">
        <v>20416.66</v>
      </c>
      <c r="J31" s="22" t="s">
        <v>87</v>
      </c>
      <c r="K31" s="22" t="s">
        <v>69</v>
      </c>
      <c r="L31" s="22" t="s">
        <v>30</v>
      </c>
      <c r="M31" s="22">
        <v>237</v>
      </c>
      <c r="N31" s="192" t="s">
        <v>31</v>
      </c>
      <c r="O31" s="15" t="s">
        <v>186</v>
      </c>
      <c r="P31" s="9"/>
      <c r="Q31" s="9"/>
      <c r="R31" s="9"/>
      <c r="S31" s="9"/>
      <c r="T31" s="9"/>
      <c r="U31" s="9"/>
      <c r="V31" s="9"/>
      <c r="W31" s="9"/>
      <c r="X31" s="9"/>
    </row>
    <row r="32" spans="1:24" ht="15.6" x14ac:dyDescent="0.3">
      <c r="A32" s="193"/>
      <c r="B32" s="193"/>
      <c r="C32" s="23"/>
      <c r="D32" s="23"/>
      <c r="E32" s="23" t="s">
        <v>85</v>
      </c>
      <c r="F32" s="23">
        <v>0</v>
      </c>
      <c r="G32" s="23">
        <v>33</v>
      </c>
      <c r="H32" s="74">
        <f t="shared" si="4"/>
        <v>3338.92433028</v>
      </c>
      <c r="I32" s="150"/>
      <c r="J32" s="23" t="s">
        <v>88</v>
      </c>
      <c r="K32" s="23" t="s">
        <v>69</v>
      </c>
      <c r="L32" s="23" t="s">
        <v>30</v>
      </c>
      <c r="M32" s="23">
        <v>3330</v>
      </c>
      <c r="N32" s="193" t="s">
        <v>31</v>
      </c>
      <c r="O32" s="15" t="s">
        <v>186</v>
      </c>
      <c r="P32" s="9"/>
      <c r="Q32" s="9"/>
      <c r="R32" s="9"/>
      <c r="S32" s="9"/>
      <c r="T32" s="9"/>
      <c r="U32" s="9"/>
      <c r="V32" s="9"/>
      <c r="W32" s="9"/>
      <c r="X32" s="9"/>
    </row>
    <row r="33" spans="1:24" ht="46.8" x14ac:dyDescent="0.3">
      <c r="A33" s="9">
        <v>24</v>
      </c>
      <c r="B33" s="13" t="s">
        <v>90</v>
      </c>
      <c r="C33" s="13">
        <v>1019</v>
      </c>
      <c r="D33" s="13" t="s">
        <v>73</v>
      </c>
      <c r="E33" s="13" t="s">
        <v>89</v>
      </c>
      <c r="F33" s="13">
        <v>0</v>
      </c>
      <c r="G33" s="13">
        <v>27</v>
      </c>
      <c r="H33" s="65">
        <f t="shared" si="4"/>
        <v>2731.8471793200001</v>
      </c>
      <c r="I33" s="145">
        <v>15750</v>
      </c>
      <c r="J33" s="17" t="s">
        <v>92</v>
      </c>
      <c r="K33" s="17" t="s">
        <v>69</v>
      </c>
      <c r="L33" s="17" t="s">
        <v>30</v>
      </c>
      <c r="M33" s="17">
        <v>6065</v>
      </c>
      <c r="N33" s="17" t="s">
        <v>31</v>
      </c>
      <c r="O33" s="15" t="s">
        <v>186</v>
      </c>
      <c r="P33" s="9"/>
      <c r="Q33" s="9"/>
      <c r="R33" s="9"/>
      <c r="S33" s="9"/>
      <c r="T33" s="9"/>
      <c r="U33" s="9"/>
      <c r="V33" s="9"/>
      <c r="W33" s="9"/>
      <c r="X33" s="9"/>
    </row>
    <row r="34" spans="1:24" ht="31.2" x14ac:dyDescent="0.3">
      <c r="A34" s="9">
        <v>25</v>
      </c>
      <c r="B34" s="13" t="s">
        <v>91</v>
      </c>
      <c r="C34" s="13">
        <v>1018</v>
      </c>
      <c r="D34" s="13" t="s">
        <v>73</v>
      </c>
      <c r="E34" s="13" t="s">
        <v>89</v>
      </c>
      <c r="F34" s="13">
        <v>0</v>
      </c>
      <c r="G34" s="13">
        <v>33</v>
      </c>
      <c r="H34" s="65">
        <f t="shared" si="4"/>
        <v>3338.92433028</v>
      </c>
      <c r="I34" s="145">
        <v>19250</v>
      </c>
      <c r="J34" s="17"/>
      <c r="K34" s="17"/>
      <c r="L34" s="17"/>
      <c r="M34" s="17"/>
      <c r="N34" s="17"/>
      <c r="O34" s="15" t="s">
        <v>186</v>
      </c>
      <c r="P34" s="9"/>
      <c r="Q34" s="9"/>
      <c r="R34" s="9"/>
      <c r="S34" s="9"/>
      <c r="T34" s="9"/>
      <c r="U34" s="9"/>
      <c r="V34" s="9"/>
      <c r="W34" s="9"/>
      <c r="X34" s="9"/>
    </row>
    <row r="35" spans="1:24" ht="31.2" x14ac:dyDescent="0.3">
      <c r="A35" s="9">
        <v>26</v>
      </c>
      <c r="B35" s="13" t="s">
        <v>94</v>
      </c>
      <c r="C35" s="13">
        <v>1050</v>
      </c>
      <c r="D35" s="13" t="s">
        <v>82</v>
      </c>
      <c r="E35" s="13" t="s">
        <v>93</v>
      </c>
      <c r="F35" s="13">
        <v>0</v>
      </c>
      <c r="G35" s="13">
        <v>24</v>
      </c>
      <c r="H35" s="65">
        <f t="shared" si="4"/>
        <v>2428.3086038399997</v>
      </c>
      <c r="I35" s="145">
        <v>14000</v>
      </c>
      <c r="J35" s="17" t="s">
        <v>98</v>
      </c>
      <c r="K35" s="17" t="s">
        <v>69</v>
      </c>
      <c r="L35" s="17" t="s">
        <v>30</v>
      </c>
      <c r="M35" s="17">
        <v>5232</v>
      </c>
      <c r="N35" s="17" t="s">
        <v>31</v>
      </c>
      <c r="O35" s="15" t="s">
        <v>186</v>
      </c>
      <c r="P35" s="9"/>
      <c r="Q35" s="9"/>
      <c r="R35" s="9"/>
      <c r="S35" s="9"/>
      <c r="T35" s="9"/>
      <c r="U35" s="9"/>
      <c r="V35" s="9"/>
      <c r="W35" s="9"/>
      <c r="X35" s="9"/>
    </row>
    <row r="36" spans="1:24" ht="31.2" x14ac:dyDescent="0.3">
      <c r="A36" s="9">
        <v>27</v>
      </c>
      <c r="B36" s="13" t="s">
        <v>95</v>
      </c>
      <c r="C36" s="13">
        <v>1024</v>
      </c>
      <c r="D36" s="13" t="s">
        <v>33</v>
      </c>
      <c r="E36" s="13" t="s">
        <v>93</v>
      </c>
      <c r="F36" s="13">
        <v>0</v>
      </c>
      <c r="G36" s="13">
        <v>35</v>
      </c>
      <c r="H36" s="65">
        <f t="shared" si="4"/>
        <v>3541.2833805999999</v>
      </c>
      <c r="I36" s="145">
        <v>20416.66</v>
      </c>
      <c r="J36" s="17"/>
      <c r="K36" s="17"/>
      <c r="L36" s="17"/>
      <c r="M36" s="17"/>
      <c r="N36" s="17"/>
      <c r="O36" s="15" t="s">
        <v>186</v>
      </c>
      <c r="P36" s="9"/>
      <c r="Q36" s="9"/>
      <c r="R36" s="9"/>
      <c r="S36" s="9"/>
      <c r="T36" s="9"/>
      <c r="U36" s="9"/>
      <c r="V36" s="9"/>
      <c r="W36" s="9"/>
      <c r="X36" s="9"/>
    </row>
    <row r="37" spans="1:24" ht="31.2" x14ac:dyDescent="0.3">
      <c r="A37" s="9">
        <v>28</v>
      </c>
      <c r="B37" s="13" t="s">
        <v>96</v>
      </c>
      <c r="C37" s="13">
        <v>1622</v>
      </c>
      <c r="D37" s="13" t="s">
        <v>97</v>
      </c>
      <c r="E37" s="13" t="s">
        <v>93</v>
      </c>
      <c r="F37" s="13">
        <v>0</v>
      </c>
      <c r="G37" s="13">
        <v>17</v>
      </c>
      <c r="H37" s="65">
        <f>+((F37*4048.0627451)+((G37*101.17952516)))</f>
        <v>1720.0519277199999</v>
      </c>
      <c r="I37" s="145">
        <v>9916.66</v>
      </c>
      <c r="J37" s="17"/>
      <c r="K37" s="17"/>
      <c r="L37" s="17"/>
      <c r="M37" s="17"/>
      <c r="N37" s="17"/>
      <c r="O37" s="15" t="s">
        <v>186</v>
      </c>
      <c r="P37" s="9"/>
      <c r="Q37" s="9"/>
      <c r="R37" s="9"/>
      <c r="S37" s="9"/>
      <c r="T37" s="9"/>
      <c r="U37" s="9"/>
      <c r="V37" s="9"/>
      <c r="W37" s="9"/>
      <c r="X37" s="9"/>
    </row>
    <row r="38" spans="1:24" ht="31.2" x14ac:dyDescent="0.3">
      <c r="A38" s="9">
        <v>29</v>
      </c>
      <c r="B38" s="13" t="s">
        <v>100</v>
      </c>
      <c r="C38" s="13">
        <v>1052</v>
      </c>
      <c r="D38" s="13" t="s">
        <v>82</v>
      </c>
      <c r="E38" s="13" t="s">
        <v>99</v>
      </c>
      <c r="F38" s="13">
        <v>0</v>
      </c>
      <c r="G38" s="13">
        <v>25</v>
      </c>
      <c r="H38" s="65">
        <f>+((F38*4048.0627451)+((G38*101.17952516)))</f>
        <v>2529.4881289999998</v>
      </c>
      <c r="I38" s="145">
        <v>14583.33</v>
      </c>
      <c r="J38" s="17" t="s">
        <v>103</v>
      </c>
      <c r="K38" s="17" t="s">
        <v>69</v>
      </c>
      <c r="L38" s="17" t="s">
        <v>30</v>
      </c>
      <c r="M38" s="17">
        <v>17124</v>
      </c>
      <c r="N38" s="17" t="s">
        <v>31</v>
      </c>
      <c r="O38" s="15" t="s">
        <v>186</v>
      </c>
      <c r="P38" s="9"/>
      <c r="Q38" s="9"/>
      <c r="R38" s="9"/>
      <c r="S38" s="9"/>
      <c r="T38" s="9"/>
      <c r="U38" s="9"/>
      <c r="V38" s="9"/>
      <c r="W38" s="9"/>
      <c r="X38" s="9"/>
    </row>
    <row r="39" spans="1:24" ht="46.8" x14ac:dyDescent="0.3">
      <c r="A39" s="9">
        <v>30</v>
      </c>
      <c r="B39" s="13" t="s">
        <v>101</v>
      </c>
      <c r="C39" s="13">
        <v>1048</v>
      </c>
      <c r="D39" s="13" t="s">
        <v>82</v>
      </c>
      <c r="E39" s="13" t="s">
        <v>99</v>
      </c>
      <c r="F39" s="13">
        <v>1</v>
      </c>
      <c r="G39" s="13">
        <v>8</v>
      </c>
      <c r="H39" s="65">
        <f t="shared" ref="H39:H47" si="5">+((F39*4048.0627451)+((G39*101.17952516)))</f>
        <v>4857.4989463800002</v>
      </c>
      <c r="I39" s="145">
        <v>28000</v>
      </c>
      <c r="J39" s="17"/>
      <c r="K39" s="17"/>
      <c r="L39" s="17"/>
      <c r="M39" s="17"/>
      <c r="N39" s="17"/>
      <c r="O39" s="15" t="s">
        <v>186</v>
      </c>
      <c r="P39" s="9"/>
      <c r="Q39" s="9"/>
      <c r="R39" s="9"/>
      <c r="S39" s="9"/>
      <c r="T39" s="9"/>
      <c r="U39" s="9"/>
      <c r="V39" s="9"/>
      <c r="W39" s="9"/>
      <c r="X39" s="9"/>
    </row>
    <row r="40" spans="1:24" ht="31.2" x14ac:dyDescent="0.3">
      <c r="A40" s="9">
        <v>31</v>
      </c>
      <c r="B40" s="13" t="s">
        <v>102</v>
      </c>
      <c r="C40" s="13">
        <v>1046</v>
      </c>
      <c r="D40" s="13" t="s">
        <v>82</v>
      </c>
      <c r="E40" s="13" t="s">
        <v>99</v>
      </c>
      <c r="F40" s="13">
        <v>1</v>
      </c>
      <c r="G40" s="13">
        <v>32</v>
      </c>
      <c r="H40" s="65">
        <f t="shared" si="5"/>
        <v>7285.8075502199999</v>
      </c>
      <c r="I40" s="145">
        <v>42000</v>
      </c>
      <c r="J40" s="17"/>
      <c r="K40" s="17"/>
      <c r="L40" s="17"/>
      <c r="M40" s="17"/>
      <c r="N40" s="17"/>
      <c r="O40" s="15" t="s">
        <v>186</v>
      </c>
      <c r="P40" s="9"/>
      <c r="Q40" s="9"/>
      <c r="R40" s="9"/>
      <c r="S40" s="9"/>
      <c r="T40" s="9"/>
      <c r="U40" s="9"/>
      <c r="V40" s="9"/>
      <c r="W40" s="9"/>
      <c r="X40" s="9"/>
    </row>
    <row r="41" spans="1:24" ht="31.2" x14ac:dyDescent="0.3">
      <c r="A41" s="9">
        <v>32</v>
      </c>
      <c r="B41" s="40" t="s">
        <v>104</v>
      </c>
      <c r="C41" s="13">
        <v>1017</v>
      </c>
      <c r="D41" s="13" t="s">
        <v>73</v>
      </c>
      <c r="E41" s="13">
        <v>133</v>
      </c>
      <c r="F41" s="13">
        <v>1</v>
      </c>
      <c r="G41" s="13">
        <v>2</v>
      </c>
      <c r="H41" s="65">
        <f t="shared" si="5"/>
        <v>4250.4217954200003</v>
      </c>
      <c r="I41" s="145">
        <v>24500</v>
      </c>
      <c r="J41" s="17" t="s">
        <v>105</v>
      </c>
      <c r="K41" s="17" t="s">
        <v>69</v>
      </c>
      <c r="L41" s="17" t="s">
        <v>30</v>
      </c>
      <c r="M41" s="17">
        <v>4281</v>
      </c>
      <c r="N41" s="17" t="s">
        <v>31</v>
      </c>
      <c r="O41" s="15" t="s">
        <v>186</v>
      </c>
      <c r="P41" s="9"/>
      <c r="Q41" s="9"/>
      <c r="R41" s="9"/>
      <c r="S41" s="9"/>
      <c r="T41" s="9"/>
      <c r="U41" s="9"/>
      <c r="V41" s="9"/>
      <c r="W41" s="9"/>
      <c r="X41" s="9"/>
    </row>
    <row r="42" spans="1:24" ht="31.2" x14ac:dyDescent="0.3">
      <c r="A42" s="9">
        <v>33</v>
      </c>
      <c r="B42" s="13" t="s">
        <v>106</v>
      </c>
      <c r="C42" s="13">
        <v>1227</v>
      </c>
      <c r="D42" s="13" t="s">
        <v>107</v>
      </c>
      <c r="E42" s="13">
        <v>134</v>
      </c>
      <c r="F42" s="13">
        <v>1</v>
      </c>
      <c r="G42" s="13">
        <v>0</v>
      </c>
      <c r="H42" s="65">
        <f t="shared" si="5"/>
        <v>4048.0627451</v>
      </c>
      <c r="I42" s="145">
        <v>23333.33</v>
      </c>
      <c r="J42" s="17" t="s">
        <v>108</v>
      </c>
      <c r="K42" s="17" t="s">
        <v>69</v>
      </c>
      <c r="L42" s="17" t="s">
        <v>30</v>
      </c>
      <c r="M42" s="17">
        <v>4043</v>
      </c>
      <c r="N42" s="17" t="s">
        <v>31</v>
      </c>
      <c r="O42" s="15" t="s">
        <v>186</v>
      </c>
      <c r="P42" s="9"/>
      <c r="Q42" s="9"/>
      <c r="R42" s="9"/>
      <c r="S42" s="9"/>
      <c r="T42" s="9"/>
      <c r="U42" s="9"/>
      <c r="V42" s="9"/>
      <c r="W42" s="9"/>
      <c r="X42" s="9"/>
    </row>
    <row r="43" spans="1:24" ht="31.2" x14ac:dyDescent="0.3">
      <c r="A43" s="9">
        <v>34</v>
      </c>
      <c r="B43" s="13" t="s">
        <v>110</v>
      </c>
      <c r="C43" s="13">
        <v>1035</v>
      </c>
      <c r="D43" s="13" t="s">
        <v>82</v>
      </c>
      <c r="E43" s="13" t="s">
        <v>109</v>
      </c>
      <c r="F43" s="13">
        <v>0</v>
      </c>
      <c r="G43" s="13">
        <v>4</v>
      </c>
      <c r="H43" s="65">
        <f t="shared" si="5"/>
        <v>404.71810063999999</v>
      </c>
      <c r="I43" s="145">
        <v>2333.33</v>
      </c>
      <c r="J43" s="17" t="s">
        <v>111</v>
      </c>
      <c r="K43" s="17" t="s">
        <v>69</v>
      </c>
      <c r="L43" s="17" t="s">
        <v>30</v>
      </c>
      <c r="M43" s="17">
        <v>357</v>
      </c>
      <c r="N43" s="17" t="s">
        <v>31</v>
      </c>
      <c r="O43" s="15" t="s">
        <v>186</v>
      </c>
      <c r="P43" s="9"/>
      <c r="Q43" s="9"/>
      <c r="R43" s="9"/>
      <c r="S43" s="9"/>
      <c r="T43" s="9"/>
      <c r="U43" s="9"/>
      <c r="V43" s="9"/>
      <c r="W43" s="9"/>
      <c r="X43" s="9"/>
    </row>
    <row r="44" spans="1:24" ht="46.8" x14ac:dyDescent="0.3">
      <c r="A44" s="9">
        <v>35</v>
      </c>
      <c r="B44" s="40" t="s">
        <v>263</v>
      </c>
      <c r="C44" s="13">
        <v>1044</v>
      </c>
      <c r="D44" s="13" t="s">
        <v>82</v>
      </c>
      <c r="E44" s="13" t="s">
        <v>112</v>
      </c>
      <c r="F44" s="13">
        <v>0</v>
      </c>
      <c r="G44" s="13">
        <v>4</v>
      </c>
      <c r="H44" s="65">
        <f t="shared" si="5"/>
        <v>404.71810063999999</v>
      </c>
      <c r="I44" s="145">
        <v>2333.33</v>
      </c>
      <c r="J44" s="17" t="s">
        <v>113</v>
      </c>
      <c r="K44" s="17" t="s">
        <v>69</v>
      </c>
      <c r="L44" s="17" t="s">
        <v>30</v>
      </c>
      <c r="M44" s="17">
        <v>357</v>
      </c>
      <c r="N44" s="17" t="s">
        <v>31</v>
      </c>
      <c r="O44" s="15" t="s">
        <v>186</v>
      </c>
      <c r="P44" s="9"/>
      <c r="Q44" s="9"/>
      <c r="R44" s="9"/>
      <c r="S44" s="9"/>
      <c r="T44" s="9"/>
      <c r="U44" s="9"/>
      <c r="V44" s="9"/>
      <c r="W44" s="9"/>
      <c r="X44" s="9"/>
    </row>
    <row r="45" spans="1:24" ht="46.8" x14ac:dyDescent="0.3">
      <c r="A45" s="9">
        <v>36</v>
      </c>
      <c r="B45" s="13" t="s">
        <v>115</v>
      </c>
      <c r="C45" s="13">
        <v>1021</v>
      </c>
      <c r="D45" s="77" t="s">
        <v>73</v>
      </c>
      <c r="E45" s="13" t="s">
        <v>114</v>
      </c>
      <c r="F45" s="13">
        <v>1</v>
      </c>
      <c r="G45" s="13">
        <v>1</v>
      </c>
      <c r="H45" s="65">
        <f t="shared" si="5"/>
        <v>4149.2422702599997</v>
      </c>
      <c r="I45" s="145">
        <v>23916.66</v>
      </c>
      <c r="J45" s="17" t="s">
        <v>116</v>
      </c>
      <c r="K45" s="17" t="s">
        <v>69</v>
      </c>
      <c r="L45" s="17" t="s">
        <v>30</v>
      </c>
      <c r="M45" s="17">
        <v>4162</v>
      </c>
      <c r="N45" s="17" t="s">
        <v>31</v>
      </c>
      <c r="O45" s="15" t="s">
        <v>186</v>
      </c>
      <c r="P45" s="9"/>
      <c r="Q45" s="9"/>
      <c r="R45" s="9"/>
      <c r="S45" s="9"/>
      <c r="T45" s="9"/>
      <c r="U45" s="9"/>
      <c r="V45" s="9"/>
      <c r="W45" s="9"/>
      <c r="X45" s="9"/>
    </row>
    <row r="46" spans="1:24" ht="62.4" x14ac:dyDescent="0.3">
      <c r="A46" s="9">
        <v>37</v>
      </c>
      <c r="B46" s="77" t="s">
        <v>117</v>
      </c>
      <c r="C46" s="13">
        <v>1027</v>
      </c>
      <c r="D46" s="13" t="s">
        <v>33</v>
      </c>
      <c r="E46" s="13">
        <v>136</v>
      </c>
      <c r="F46" s="13">
        <v>1</v>
      </c>
      <c r="G46" s="13">
        <v>1</v>
      </c>
      <c r="H46" s="65">
        <f t="shared" si="5"/>
        <v>4149.2422702599997</v>
      </c>
      <c r="I46" s="145">
        <v>23916.66</v>
      </c>
      <c r="J46" s="17" t="s">
        <v>118</v>
      </c>
      <c r="K46" s="17" t="s">
        <v>69</v>
      </c>
      <c r="L46" s="17" t="s">
        <v>30</v>
      </c>
      <c r="M46" s="17">
        <v>4162</v>
      </c>
      <c r="N46" s="17" t="s">
        <v>31</v>
      </c>
      <c r="O46" s="15" t="s">
        <v>186</v>
      </c>
      <c r="P46" s="9"/>
      <c r="Q46" s="9"/>
      <c r="R46" s="9"/>
      <c r="S46" s="9"/>
      <c r="T46" s="9"/>
      <c r="U46" s="9"/>
      <c r="V46" s="9"/>
      <c r="W46" s="9"/>
      <c r="X46" s="9"/>
    </row>
    <row r="47" spans="1:24" ht="15.6" x14ac:dyDescent="0.3">
      <c r="A47" s="192">
        <v>38</v>
      </c>
      <c r="B47" s="192" t="s">
        <v>120</v>
      </c>
      <c r="C47" s="22">
        <v>988</v>
      </c>
      <c r="D47" s="22" t="s">
        <v>121</v>
      </c>
      <c r="E47" s="78" t="s">
        <v>119</v>
      </c>
      <c r="F47" s="22">
        <v>2</v>
      </c>
      <c r="G47" s="22">
        <v>13</v>
      </c>
      <c r="H47" s="73">
        <f t="shared" si="5"/>
        <v>9411.4593172799996</v>
      </c>
      <c r="I47" s="137">
        <v>54250</v>
      </c>
      <c r="J47" s="22" t="s">
        <v>122</v>
      </c>
      <c r="K47" s="22" t="s">
        <v>69</v>
      </c>
      <c r="L47" s="22" t="s">
        <v>30</v>
      </c>
      <c r="M47" s="22">
        <v>9394</v>
      </c>
      <c r="N47" s="192" t="s">
        <v>31</v>
      </c>
      <c r="O47" s="15" t="s">
        <v>186</v>
      </c>
      <c r="P47" s="9"/>
      <c r="Q47" s="9"/>
      <c r="R47" s="9"/>
      <c r="S47" s="9"/>
      <c r="T47" s="9"/>
      <c r="U47" s="9"/>
      <c r="V47" s="9"/>
      <c r="W47" s="9"/>
      <c r="X47" s="9"/>
    </row>
    <row r="48" spans="1:24" ht="15.6" x14ac:dyDescent="0.3">
      <c r="A48" s="193"/>
      <c r="B48" s="193"/>
      <c r="C48" s="25"/>
      <c r="D48" s="25"/>
      <c r="E48" s="79">
        <v>1505</v>
      </c>
      <c r="F48" s="25"/>
      <c r="G48" s="25"/>
      <c r="H48" s="75">
        <v>1088</v>
      </c>
      <c r="I48" s="140"/>
      <c r="J48" s="25" t="s">
        <v>123</v>
      </c>
      <c r="K48" s="25" t="s">
        <v>69</v>
      </c>
      <c r="L48" s="25" t="s">
        <v>30</v>
      </c>
      <c r="M48" s="25">
        <v>1088</v>
      </c>
      <c r="N48" s="193" t="s">
        <v>31</v>
      </c>
      <c r="O48" s="15" t="s">
        <v>186</v>
      </c>
      <c r="P48" s="15"/>
      <c r="Q48" s="15"/>
      <c r="R48" s="15"/>
      <c r="S48" s="15"/>
      <c r="T48" s="15"/>
      <c r="U48" s="15"/>
      <c r="V48" s="15"/>
      <c r="W48" s="15"/>
      <c r="X48" s="15"/>
    </row>
    <row r="49" spans="1:26" ht="15.6" x14ac:dyDescent="0.3">
      <c r="A49" s="192">
        <v>39</v>
      </c>
      <c r="B49" s="192" t="s">
        <v>126</v>
      </c>
      <c r="C49" s="197">
        <v>2482</v>
      </c>
      <c r="D49" s="197" t="s">
        <v>127</v>
      </c>
      <c r="E49" s="78">
        <v>153</v>
      </c>
      <c r="F49" s="96">
        <v>0</v>
      </c>
      <c r="G49" s="166">
        <v>38</v>
      </c>
      <c r="H49" s="168">
        <f>3805-2535</f>
        <v>1270</v>
      </c>
      <c r="I49" s="168">
        <v>0</v>
      </c>
      <c r="J49" s="62" t="s">
        <v>130</v>
      </c>
      <c r="K49" s="62" t="s">
        <v>131</v>
      </c>
      <c r="L49" s="62" t="s">
        <v>30</v>
      </c>
      <c r="M49" s="62">
        <f>3805-2535</f>
        <v>1270</v>
      </c>
      <c r="N49" s="192" t="s">
        <v>31</v>
      </c>
      <c r="O49" s="15" t="s">
        <v>185</v>
      </c>
      <c r="P49" s="9"/>
      <c r="Q49" s="9"/>
      <c r="R49" s="9"/>
      <c r="S49" s="9"/>
      <c r="T49" s="9"/>
      <c r="U49" s="9"/>
      <c r="V49" s="9"/>
      <c r="W49" s="9"/>
      <c r="X49" s="9"/>
    </row>
    <row r="50" spans="1:26" ht="15.6" x14ac:dyDescent="0.3">
      <c r="A50" s="194"/>
      <c r="B50" s="194"/>
      <c r="C50" s="211"/>
      <c r="D50" s="211"/>
      <c r="E50" s="79">
        <v>154</v>
      </c>
      <c r="F50" s="97">
        <v>0</v>
      </c>
      <c r="G50" s="167">
        <v>39</v>
      </c>
      <c r="H50" s="169">
        <f>3924-2459</f>
        <v>1465</v>
      </c>
      <c r="I50" s="169">
        <v>0</v>
      </c>
      <c r="J50" s="76" t="s">
        <v>132</v>
      </c>
      <c r="K50" s="76" t="s">
        <v>131</v>
      </c>
      <c r="L50" s="76" t="s">
        <v>30</v>
      </c>
      <c r="M50" s="76">
        <f>3924-2459</f>
        <v>1465</v>
      </c>
      <c r="N50" s="194" t="s">
        <v>31</v>
      </c>
      <c r="O50" s="15" t="s">
        <v>185</v>
      </c>
      <c r="P50" s="9"/>
      <c r="Q50" s="9"/>
      <c r="R50" s="9"/>
      <c r="S50" s="9"/>
      <c r="T50" s="9"/>
      <c r="U50" s="9"/>
      <c r="V50" s="9"/>
      <c r="W50" s="9"/>
      <c r="X50" s="9"/>
    </row>
    <row r="51" spans="1:26" ht="15.6" x14ac:dyDescent="0.3">
      <c r="A51" s="194"/>
      <c r="B51" s="194"/>
      <c r="C51" s="211"/>
      <c r="D51" s="211"/>
      <c r="E51" s="79" t="s">
        <v>124</v>
      </c>
      <c r="F51" s="97">
        <v>0</v>
      </c>
      <c r="G51" s="167">
        <v>32</v>
      </c>
      <c r="H51" s="169">
        <f>3330-2447</f>
        <v>883</v>
      </c>
      <c r="I51" s="169">
        <v>0</v>
      </c>
      <c r="J51" s="76" t="s">
        <v>133</v>
      </c>
      <c r="K51" s="76" t="s">
        <v>131</v>
      </c>
      <c r="L51" s="76" t="s">
        <v>30</v>
      </c>
      <c r="M51" s="76">
        <f>3330-2447</f>
        <v>883</v>
      </c>
      <c r="N51" s="193" t="s">
        <v>31</v>
      </c>
      <c r="O51" s="15" t="s">
        <v>185</v>
      </c>
      <c r="P51" s="9"/>
      <c r="Q51" s="9"/>
      <c r="R51" s="9"/>
      <c r="S51" s="9"/>
      <c r="T51" s="9"/>
      <c r="U51" s="9"/>
      <c r="V51" s="9"/>
      <c r="W51" s="9"/>
      <c r="X51" s="9"/>
    </row>
    <row r="52" spans="1:26" ht="15.6" x14ac:dyDescent="0.3">
      <c r="A52" s="194"/>
      <c r="B52" s="194"/>
      <c r="C52" s="211"/>
      <c r="D52" s="211"/>
      <c r="E52" s="79">
        <v>344</v>
      </c>
      <c r="F52" s="97">
        <v>1</v>
      </c>
      <c r="G52" s="167">
        <v>12</v>
      </c>
      <c r="H52" s="169">
        <f t="shared" ref="H52:H57" si="6">+((F52*4048.0627451)+((G52*101.17952516)))</f>
        <v>5262.2170470199999</v>
      </c>
      <c r="I52" s="169">
        <v>0</v>
      </c>
      <c r="J52" s="73"/>
      <c r="K52" s="82"/>
      <c r="L52" s="82"/>
      <c r="M52" s="82"/>
      <c r="N52" s="82"/>
      <c r="O52" s="192" t="s">
        <v>185</v>
      </c>
      <c r="P52" s="85"/>
      <c r="Q52" s="9"/>
      <c r="R52" s="9"/>
      <c r="S52" s="9"/>
      <c r="T52" s="9"/>
      <c r="U52" s="9"/>
      <c r="V52" s="9"/>
      <c r="W52" s="9"/>
      <c r="X52" s="9"/>
    </row>
    <row r="53" spans="1:26" ht="15.6" x14ac:dyDescent="0.3">
      <c r="A53" s="194"/>
      <c r="B53" s="194"/>
      <c r="C53" s="211"/>
      <c r="D53" s="211"/>
      <c r="E53" s="79">
        <v>345</v>
      </c>
      <c r="F53" s="79">
        <v>1</v>
      </c>
      <c r="G53" s="79">
        <v>19</v>
      </c>
      <c r="H53" s="76">
        <f t="shared" si="6"/>
        <v>5970.4737231399995</v>
      </c>
      <c r="I53" s="76">
        <v>0</v>
      </c>
      <c r="J53" s="75"/>
      <c r="K53" s="83"/>
      <c r="L53" s="83"/>
      <c r="M53" s="83"/>
      <c r="N53" s="83"/>
      <c r="O53" s="194" t="s">
        <v>185</v>
      </c>
      <c r="P53" s="85"/>
      <c r="Q53" s="9"/>
      <c r="R53" s="9"/>
      <c r="S53" s="9"/>
      <c r="T53" s="9"/>
      <c r="U53" s="9"/>
      <c r="V53" s="9"/>
      <c r="W53" s="9"/>
      <c r="X53" s="9"/>
    </row>
    <row r="54" spans="1:26" ht="15.6" x14ac:dyDescent="0.3">
      <c r="A54" s="194"/>
      <c r="B54" s="194"/>
      <c r="C54" s="211"/>
      <c r="D54" s="211"/>
      <c r="E54" s="79" t="s">
        <v>149</v>
      </c>
      <c r="F54" s="79">
        <v>0</v>
      </c>
      <c r="G54" s="79">
        <v>29</v>
      </c>
      <c r="H54" s="76">
        <f t="shared" si="6"/>
        <v>2934.2062296399999</v>
      </c>
      <c r="I54" s="76">
        <v>0</v>
      </c>
      <c r="J54" s="75"/>
      <c r="K54" s="83"/>
      <c r="L54" s="83"/>
      <c r="M54" s="83"/>
      <c r="N54" s="83"/>
      <c r="O54" s="194" t="s">
        <v>185</v>
      </c>
      <c r="P54" s="85"/>
      <c r="Q54" s="9"/>
      <c r="R54" s="9"/>
      <c r="S54" s="9"/>
      <c r="T54" s="9"/>
      <c r="U54" s="9"/>
      <c r="V54" s="9"/>
      <c r="W54" s="9"/>
      <c r="X54" s="9"/>
    </row>
    <row r="55" spans="1:26" ht="15.6" x14ac:dyDescent="0.3">
      <c r="A55" s="194"/>
      <c r="B55" s="194"/>
      <c r="C55" s="211"/>
      <c r="D55" s="211"/>
      <c r="E55" s="79" t="s">
        <v>150</v>
      </c>
      <c r="F55" s="79">
        <v>0</v>
      </c>
      <c r="G55" s="79">
        <v>24</v>
      </c>
      <c r="H55" s="76">
        <f t="shared" si="6"/>
        <v>2428.3086038399997</v>
      </c>
      <c r="I55" s="76">
        <v>0</v>
      </c>
      <c r="J55" s="75"/>
      <c r="K55" s="83"/>
      <c r="L55" s="83"/>
      <c r="M55" s="83"/>
      <c r="N55" s="83"/>
      <c r="O55" s="194" t="s">
        <v>185</v>
      </c>
      <c r="P55" s="85"/>
      <c r="Q55" s="9"/>
      <c r="R55" s="9"/>
      <c r="S55" s="9"/>
      <c r="T55" s="9"/>
      <c r="U55" s="9"/>
      <c r="V55" s="9"/>
      <c r="W55" s="9"/>
      <c r="X55" s="9"/>
    </row>
    <row r="56" spans="1:26" ht="15.6" x14ac:dyDescent="0.3">
      <c r="A56" s="194"/>
      <c r="B56" s="194"/>
      <c r="C56" s="211"/>
      <c r="D56" s="211"/>
      <c r="E56" s="79" t="s">
        <v>151</v>
      </c>
      <c r="F56" s="79">
        <v>1</v>
      </c>
      <c r="G56" s="79">
        <v>5</v>
      </c>
      <c r="H56" s="76">
        <f t="shared" si="6"/>
        <v>4553.9603709000003</v>
      </c>
      <c r="I56" s="76">
        <v>0</v>
      </c>
      <c r="J56" s="75"/>
      <c r="K56" s="83"/>
      <c r="L56" s="83"/>
      <c r="M56" s="83"/>
      <c r="N56" s="83"/>
      <c r="O56" s="194" t="s">
        <v>185</v>
      </c>
      <c r="P56" s="85"/>
      <c r="Q56" s="9"/>
      <c r="R56" s="9"/>
      <c r="S56" s="9"/>
      <c r="T56" s="9"/>
      <c r="U56" s="9"/>
      <c r="V56" s="9"/>
      <c r="W56" s="9"/>
      <c r="X56" s="9"/>
    </row>
    <row r="57" spans="1:26" ht="15.6" x14ac:dyDescent="0.3">
      <c r="A57" s="193"/>
      <c r="B57" s="193"/>
      <c r="C57" s="198"/>
      <c r="D57" s="198"/>
      <c r="E57" s="89">
        <v>368</v>
      </c>
      <c r="F57" s="89">
        <v>1</v>
      </c>
      <c r="G57" s="89">
        <v>15</v>
      </c>
      <c r="H57" s="170">
        <f t="shared" si="6"/>
        <v>5565.7556224999998</v>
      </c>
      <c r="I57" s="170">
        <v>0</v>
      </c>
      <c r="J57" s="74" t="s">
        <v>172</v>
      </c>
      <c r="K57" s="84" t="s">
        <v>173</v>
      </c>
      <c r="L57" s="84" t="s">
        <v>30</v>
      </c>
      <c r="M57" s="84">
        <v>5565</v>
      </c>
      <c r="N57" s="84" t="s">
        <v>174</v>
      </c>
      <c r="O57" s="33" t="s">
        <v>184</v>
      </c>
      <c r="P57" s="85"/>
      <c r="Q57" s="9"/>
      <c r="R57" s="9"/>
      <c r="S57" s="9"/>
      <c r="T57" s="9"/>
      <c r="U57" s="9"/>
      <c r="V57" s="9"/>
      <c r="W57" s="9"/>
      <c r="X57" s="9"/>
    </row>
    <row r="58" spans="1:26" ht="15.75" customHeight="1" x14ac:dyDescent="0.3">
      <c r="A58" s="192">
        <v>40</v>
      </c>
      <c r="B58" s="192" t="s">
        <v>128</v>
      </c>
      <c r="C58" s="192">
        <v>6366</v>
      </c>
      <c r="D58" s="192" t="s">
        <v>129</v>
      </c>
      <c r="E58" s="78" t="s">
        <v>125</v>
      </c>
      <c r="F58" s="192"/>
      <c r="G58" s="192"/>
      <c r="H58" s="62">
        <v>6421</v>
      </c>
      <c r="I58" s="137">
        <v>0</v>
      </c>
      <c r="J58" s="103" t="s">
        <v>134</v>
      </c>
      <c r="K58" s="103" t="s">
        <v>69</v>
      </c>
      <c r="L58" s="103" t="s">
        <v>30</v>
      </c>
      <c r="M58" s="103">
        <v>6421</v>
      </c>
      <c r="N58" s="195" t="s">
        <v>31</v>
      </c>
      <c r="O58" s="15" t="s">
        <v>186</v>
      </c>
      <c r="P58" s="15"/>
      <c r="Q58" s="15"/>
      <c r="R58" s="15"/>
      <c r="S58" s="15"/>
      <c r="T58" s="15"/>
      <c r="U58" s="15"/>
      <c r="V58" s="15"/>
      <c r="W58" s="15"/>
      <c r="X58" s="15"/>
      <c r="Y58" s="104"/>
      <c r="Z58" s="104"/>
    </row>
    <row r="59" spans="1:26" ht="15.6" x14ac:dyDescent="0.3">
      <c r="A59" s="194"/>
      <c r="B59" s="194"/>
      <c r="C59" s="194"/>
      <c r="D59" s="194"/>
      <c r="E59" s="79">
        <v>144</v>
      </c>
      <c r="F59" s="194"/>
      <c r="G59" s="194"/>
      <c r="H59" s="76">
        <v>2616</v>
      </c>
      <c r="I59" s="140">
        <v>0</v>
      </c>
      <c r="J59" s="105" t="s">
        <v>135</v>
      </c>
      <c r="K59" s="105" t="s">
        <v>69</v>
      </c>
      <c r="L59" s="105" t="s">
        <v>30</v>
      </c>
      <c r="M59" s="105">
        <v>2616</v>
      </c>
      <c r="N59" s="214" t="s">
        <v>31</v>
      </c>
      <c r="O59" s="15" t="s">
        <v>186</v>
      </c>
      <c r="P59" s="15"/>
      <c r="Q59" s="15"/>
      <c r="R59" s="15"/>
      <c r="S59" s="15"/>
      <c r="T59" s="15"/>
      <c r="U59" s="15"/>
      <c r="V59" s="15"/>
      <c r="W59" s="15"/>
      <c r="X59" s="15"/>
      <c r="Y59" s="104"/>
      <c r="Z59" s="104"/>
    </row>
    <row r="60" spans="1:26" ht="15.6" x14ac:dyDescent="0.3">
      <c r="A60" s="193"/>
      <c r="B60" s="193"/>
      <c r="C60" s="193"/>
      <c r="D60" s="193"/>
      <c r="E60" s="79">
        <v>145</v>
      </c>
      <c r="F60" s="193"/>
      <c r="G60" s="193"/>
      <c r="H60" s="76">
        <v>2497</v>
      </c>
      <c r="I60" s="140">
        <v>0</v>
      </c>
      <c r="J60" s="105" t="s">
        <v>135</v>
      </c>
      <c r="K60" s="105" t="s">
        <v>69</v>
      </c>
      <c r="L60" s="106" t="s">
        <v>30</v>
      </c>
      <c r="M60" s="105">
        <v>2497</v>
      </c>
      <c r="N60" s="196" t="s">
        <v>31</v>
      </c>
      <c r="O60" s="15" t="s">
        <v>186</v>
      </c>
      <c r="P60" s="15"/>
      <c r="Q60" s="15"/>
      <c r="R60" s="15"/>
      <c r="S60" s="15"/>
      <c r="T60" s="15"/>
      <c r="U60" s="15"/>
      <c r="V60" s="15"/>
      <c r="W60" s="15"/>
      <c r="X60" s="15"/>
      <c r="Y60" s="104"/>
      <c r="Z60" s="104"/>
    </row>
    <row r="61" spans="1:26" ht="33.75" customHeight="1" x14ac:dyDescent="0.3">
      <c r="A61" s="195">
        <v>42</v>
      </c>
      <c r="B61" s="192" t="s">
        <v>140</v>
      </c>
      <c r="C61" s="207">
        <v>2042</v>
      </c>
      <c r="D61" s="192" t="s">
        <v>141</v>
      </c>
      <c r="E61" s="78" t="s">
        <v>138</v>
      </c>
      <c r="F61" s="207">
        <v>6</v>
      </c>
      <c r="G61" s="207">
        <v>28</v>
      </c>
      <c r="H61" s="218">
        <f>+((6*4048.0627451)+((28*101.17952516)))</f>
        <v>27121.403175079999</v>
      </c>
      <c r="I61" s="220">
        <v>603000</v>
      </c>
      <c r="J61" s="32"/>
      <c r="K61" s="32" t="s">
        <v>176</v>
      </c>
      <c r="L61" s="32" t="s">
        <v>181</v>
      </c>
      <c r="M61" s="32"/>
      <c r="N61" s="32" t="s">
        <v>174</v>
      </c>
      <c r="O61" s="203" t="s">
        <v>186</v>
      </c>
      <c r="P61" s="15"/>
      <c r="Q61" s="15"/>
      <c r="R61" s="15"/>
      <c r="S61" s="15"/>
      <c r="T61" s="15"/>
      <c r="U61" s="15"/>
      <c r="V61" s="15"/>
      <c r="W61" s="15"/>
      <c r="X61" s="15"/>
      <c r="Y61" s="104"/>
      <c r="Z61" s="104"/>
    </row>
    <row r="62" spans="1:26" ht="29.25" customHeight="1" x14ac:dyDescent="0.3">
      <c r="A62" s="196"/>
      <c r="B62" s="193"/>
      <c r="C62" s="208"/>
      <c r="D62" s="193"/>
      <c r="E62" s="79" t="s">
        <v>139</v>
      </c>
      <c r="F62" s="208"/>
      <c r="G62" s="208"/>
      <c r="H62" s="219"/>
      <c r="I62" s="221"/>
      <c r="J62" s="33"/>
      <c r="K62" s="33"/>
      <c r="L62" s="33"/>
      <c r="M62" s="33"/>
      <c r="N62" s="33"/>
      <c r="O62" s="204" t="s">
        <v>186</v>
      </c>
      <c r="P62" s="15"/>
      <c r="Q62" s="15"/>
      <c r="R62" s="15"/>
      <c r="S62" s="15"/>
      <c r="T62" s="15"/>
      <c r="U62" s="15"/>
      <c r="V62" s="15"/>
      <c r="W62" s="15"/>
      <c r="X62" s="15"/>
      <c r="Y62" s="104"/>
      <c r="Z62" s="104"/>
    </row>
    <row r="63" spans="1:26" ht="15.6" x14ac:dyDescent="0.3">
      <c r="A63" s="192">
        <v>43</v>
      </c>
      <c r="B63" s="192" t="s">
        <v>144</v>
      </c>
      <c r="C63" s="192">
        <v>614</v>
      </c>
      <c r="D63" s="192" t="s">
        <v>145</v>
      </c>
      <c r="E63" s="78" t="s">
        <v>142</v>
      </c>
      <c r="F63" s="78">
        <v>1</v>
      </c>
      <c r="G63" s="78">
        <v>13</v>
      </c>
      <c r="H63" s="80">
        <f>+((F63*4048.0627451)+((G63*101.17952516)))</f>
        <v>5363.3965721799996</v>
      </c>
      <c r="I63" s="141">
        <v>4150</v>
      </c>
      <c r="J63" s="192" t="s">
        <v>177</v>
      </c>
      <c r="K63" s="192" t="s">
        <v>178</v>
      </c>
      <c r="L63" s="192" t="s">
        <v>30</v>
      </c>
      <c r="M63" s="192">
        <v>97023</v>
      </c>
      <c r="N63" s="192" t="s">
        <v>174</v>
      </c>
      <c r="O63" s="192" t="s">
        <v>184</v>
      </c>
      <c r="P63" s="192"/>
      <c r="Q63" s="192"/>
      <c r="R63" s="9"/>
      <c r="S63" s="9"/>
      <c r="T63" s="9"/>
      <c r="U63" s="9"/>
      <c r="V63" s="9"/>
      <c r="W63" s="9"/>
      <c r="X63" s="9"/>
    </row>
    <row r="64" spans="1:26" ht="15.6" x14ac:dyDescent="0.3">
      <c r="A64" s="194"/>
      <c r="B64" s="194"/>
      <c r="C64" s="194"/>
      <c r="D64" s="194"/>
      <c r="E64" s="79" t="s">
        <v>143</v>
      </c>
      <c r="F64" s="79">
        <v>1</v>
      </c>
      <c r="G64" s="79">
        <v>2</v>
      </c>
      <c r="H64" s="81">
        <f>+((F64*4048.0627451)+((G64*101.17952516)))</f>
        <v>4250.4217954200003</v>
      </c>
      <c r="I64" s="151"/>
      <c r="J64" s="194"/>
      <c r="K64" s="194"/>
      <c r="L64" s="194"/>
      <c r="M64" s="194"/>
      <c r="N64" s="194"/>
      <c r="O64" s="194" t="s">
        <v>184</v>
      </c>
      <c r="P64" s="194"/>
      <c r="Q64" s="194"/>
      <c r="R64" s="9"/>
      <c r="S64" s="9"/>
      <c r="T64" s="9"/>
      <c r="U64" s="9"/>
      <c r="V64" s="9"/>
      <c r="W64" s="9"/>
      <c r="X64" s="9"/>
    </row>
    <row r="65" spans="1:24" ht="15.6" x14ac:dyDescent="0.3">
      <c r="A65" s="194"/>
      <c r="B65" s="194"/>
      <c r="C65" s="194"/>
      <c r="D65" s="194"/>
      <c r="E65" s="79" t="s">
        <v>146</v>
      </c>
      <c r="F65" s="79">
        <v>0</v>
      </c>
      <c r="G65" s="79">
        <v>16</v>
      </c>
      <c r="H65" s="81">
        <f>+((F65*4048.0627451)+((G65*101.17952516)))</f>
        <v>1618.87240256</v>
      </c>
      <c r="I65" s="151"/>
      <c r="J65" s="194"/>
      <c r="K65" s="194"/>
      <c r="L65" s="194"/>
      <c r="M65" s="194"/>
      <c r="N65" s="194"/>
      <c r="O65" s="194" t="s">
        <v>184</v>
      </c>
      <c r="P65" s="194"/>
      <c r="Q65" s="194"/>
      <c r="R65" s="9"/>
      <c r="S65" s="9"/>
      <c r="T65" s="9"/>
      <c r="U65" s="9"/>
      <c r="V65" s="9"/>
      <c r="W65" s="9"/>
      <c r="X65" s="9"/>
    </row>
    <row r="66" spans="1:24" ht="15.6" x14ac:dyDescent="0.3">
      <c r="A66" s="194"/>
      <c r="B66" s="194"/>
      <c r="C66" s="194"/>
      <c r="D66" s="194"/>
      <c r="E66" s="79" t="s">
        <v>147</v>
      </c>
      <c r="F66" s="79">
        <v>0</v>
      </c>
      <c r="G66" s="79">
        <v>36</v>
      </c>
      <c r="H66" s="81">
        <f>+((F66*4048.0627451)+((G66*101.17952516)))</f>
        <v>3642.46290576</v>
      </c>
      <c r="I66" s="151"/>
      <c r="J66" s="194"/>
      <c r="K66" s="194"/>
      <c r="L66" s="194"/>
      <c r="M66" s="194"/>
      <c r="N66" s="194"/>
      <c r="O66" s="194" t="s">
        <v>184</v>
      </c>
      <c r="P66" s="194"/>
      <c r="Q66" s="194"/>
      <c r="R66" s="9"/>
      <c r="S66" s="9"/>
      <c r="T66" s="9"/>
      <c r="U66" s="9"/>
      <c r="V66" s="9"/>
      <c r="W66" s="9"/>
      <c r="X66" s="9"/>
    </row>
    <row r="67" spans="1:24" ht="15.6" x14ac:dyDescent="0.3">
      <c r="A67" s="193"/>
      <c r="B67" s="193"/>
      <c r="C67" s="193"/>
      <c r="D67" s="193"/>
      <c r="E67" s="79">
        <v>341</v>
      </c>
      <c r="F67" s="79">
        <v>2</v>
      </c>
      <c r="G67" s="79">
        <v>6</v>
      </c>
      <c r="H67" s="81">
        <f>+((F67*4048.0627451)+((G67*101.17952516)))</f>
        <v>8703.20264116</v>
      </c>
      <c r="I67" s="146"/>
      <c r="J67" s="193"/>
      <c r="K67" s="193"/>
      <c r="L67" s="193"/>
      <c r="M67" s="193"/>
      <c r="N67" s="193"/>
      <c r="O67" s="193" t="s">
        <v>184</v>
      </c>
      <c r="P67" s="193"/>
      <c r="Q67" s="193"/>
      <c r="R67" s="9"/>
      <c r="S67" s="9"/>
      <c r="T67" s="9"/>
      <c r="U67" s="9"/>
      <c r="V67" s="9"/>
      <c r="W67" s="9"/>
      <c r="X67" s="9"/>
    </row>
    <row r="68" spans="1:24" ht="15.6" x14ac:dyDescent="0.3">
      <c r="A68" s="192">
        <v>44</v>
      </c>
      <c r="B68" s="192" t="s">
        <v>140</v>
      </c>
      <c r="C68" s="192">
        <v>1582</v>
      </c>
      <c r="D68" s="205" t="s">
        <v>148</v>
      </c>
      <c r="E68" s="20">
        <v>342</v>
      </c>
      <c r="F68" s="20">
        <v>1</v>
      </c>
      <c r="G68" s="20">
        <v>18</v>
      </c>
      <c r="H68" s="92">
        <f t="shared" ref="H68:H86" si="7">+((F68*4048.0627451)+((G68*101.17952516)))</f>
        <v>5869.2941979799998</v>
      </c>
      <c r="I68" s="141">
        <v>4500</v>
      </c>
      <c r="J68" s="27"/>
      <c r="K68" s="27"/>
      <c r="L68" s="27"/>
      <c r="M68" s="27"/>
      <c r="N68" s="27"/>
      <c r="O68" s="192" t="s">
        <v>184</v>
      </c>
      <c r="P68" s="9"/>
      <c r="Q68" s="9"/>
      <c r="R68" s="9"/>
      <c r="S68" s="9"/>
      <c r="T68" s="9"/>
      <c r="U68" s="9"/>
      <c r="V68" s="9"/>
      <c r="W68" s="9"/>
      <c r="X68" s="9"/>
    </row>
    <row r="69" spans="1:24" ht="15.6" x14ac:dyDescent="0.3">
      <c r="A69" s="193"/>
      <c r="B69" s="193"/>
      <c r="C69" s="193"/>
      <c r="D69" s="206"/>
      <c r="E69" s="21">
        <v>343</v>
      </c>
      <c r="F69" s="21">
        <v>1</v>
      </c>
      <c r="G69" s="21">
        <v>1</v>
      </c>
      <c r="H69" s="93">
        <f t="shared" si="7"/>
        <v>4149.2422702599997</v>
      </c>
      <c r="I69" s="146"/>
      <c r="J69" s="27"/>
      <c r="K69" s="27"/>
      <c r="L69" s="27"/>
      <c r="M69" s="27"/>
      <c r="N69" s="27"/>
      <c r="O69" s="194" t="s">
        <v>184</v>
      </c>
      <c r="P69" s="9"/>
      <c r="Q69" s="9"/>
      <c r="R69" s="9"/>
      <c r="S69" s="9"/>
      <c r="T69" s="9"/>
      <c r="U69" s="9"/>
      <c r="V69" s="9"/>
      <c r="W69" s="9"/>
      <c r="X69" s="9"/>
    </row>
    <row r="70" spans="1:24" ht="31.2" x14ac:dyDescent="0.3">
      <c r="A70" s="9">
        <v>45</v>
      </c>
      <c r="B70" s="13" t="s">
        <v>136</v>
      </c>
      <c r="C70" s="13">
        <v>3104</v>
      </c>
      <c r="D70" s="13" t="s">
        <v>165</v>
      </c>
      <c r="E70" s="25" t="s">
        <v>175</v>
      </c>
      <c r="F70" s="13"/>
      <c r="G70" s="13"/>
      <c r="H70" s="65">
        <v>33790.78</v>
      </c>
      <c r="I70" s="145">
        <v>69100000</v>
      </c>
      <c r="J70" s="9"/>
      <c r="K70" s="9" t="s">
        <v>176</v>
      </c>
      <c r="L70" s="9" t="s">
        <v>181</v>
      </c>
      <c r="M70" s="9">
        <v>32780</v>
      </c>
      <c r="N70" s="9" t="s">
        <v>174</v>
      </c>
      <c r="O70" s="33" t="s">
        <v>185</v>
      </c>
      <c r="P70" s="9"/>
      <c r="Q70" s="9"/>
      <c r="R70" s="9"/>
      <c r="S70" s="9"/>
      <c r="T70" s="9"/>
      <c r="U70" s="9"/>
      <c r="V70" s="9"/>
      <c r="W70" s="9"/>
      <c r="X70" s="9"/>
    </row>
    <row r="71" spans="1:24" ht="21" customHeight="1" x14ac:dyDescent="0.3">
      <c r="A71" s="192">
        <v>46</v>
      </c>
      <c r="B71" s="197" t="s">
        <v>140</v>
      </c>
      <c r="C71" s="197">
        <v>260</v>
      </c>
      <c r="D71" s="197" t="s">
        <v>159</v>
      </c>
      <c r="E71" s="20" t="s">
        <v>152</v>
      </c>
      <c r="F71" s="197">
        <v>1</v>
      </c>
      <c r="G71" s="20">
        <v>10</v>
      </c>
      <c r="H71" s="86">
        <f t="shared" si="7"/>
        <v>5059.8579967000005</v>
      </c>
      <c r="I71" s="141">
        <v>7820</v>
      </c>
      <c r="J71" s="26" t="s">
        <v>177</v>
      </c>
      <c r="K71" s="26" t="s">
        <v>178</v>
      </c>
      <c r="L71" s="26" t="s">
        <v>30</v>
      </c>
      <c r="M71" s="26">
        <v>97023</v>
      </c>
      <c r="N71" s="26" t="s">
        <v>174</v>
      </c>
      <c r="O71" s="197" t="s">
        <v>184</v>
      </c>
      <c r="P71" s="86"/>
      <c r="Q71" s="86"/>
      <c r="R71" s="86"/>
      <c r="S71" s="86"/>
      <c r="T71" s="86"/>
      <c r="U71" s="86"/>
      <c r="V71" s="86"/>
      <c r="W71" s="86"/>
      <c r="X71" s="86"/>
    </row>
    <row r="72" spans="1:24" ht="15.6" x14ac:dyDescent="0.3">
      <c r="A72" s="194"/>
      <c r="B72" s="211"/>
      <c r="C72" s="211"/>
      <c r="D72" s="211"/>
      <c r="E72" s="24" t="s">
        <v>153</v>
      </c>
      <c r="F72" s="211">
        <v>0</v>
      </c>
      <c r="G72" s="24">
        <v>39</v>
      </c>
      <c r="H72" s="87">
        <f t="shared" si="7"/>
        <v>3946.00148124</v>
      </c>
      <c r="I72" s="151"/>
      <c r="J72" s="27"/>
      <c r="K72" s="27"/>
      <c r="L72" s="27"/>
      <c r="M72" s="27"/>
      <c r="N72" s="27"/>
      <c r="O72" s="211" t="s">
        <v>184</v>
      </c>
      <c r="P72" s="87"/>
      <c r="Q72" s="87"/>
      <c r="R72" s="87"/>
      <c r="S72" s="87"/>
      <c r="T72" s="87"/>
      <c r="U72" s="87"/>
      <c r="V72" s="87"/>
      <c r="W72" s="87"/>
      <c r="X72" s="87"/>
    </row>
    <row r="73" spans="1:24" ht="15.6" x14ac:dyDescent="0.3">
      <c r="A73" s="194"/>
      <c r="B73" s="211"/>
      <c r="C73" s="211"/>
      <c r="D73" s="211"/>
      <c r="E73" s="24" t="s">
        <v>154</v>
      </c>
      <c r="F73" s="211">
        <v>0</v>
      </c>
      <c r="G73" s="24">
        <v>22</v>
      </c>
      <c r="H73" s="87">
        <f t="shared" si="7"/>
        <v>2225.9495535199999</v>
      </c>
      <c r="I73" s="151"/>
      <c r="J73" s="27"/>
      <c r="K73" s="27"/>
      <c r="L73" s="27"/>
      <c r="M73" s="27"/>
      <c r="N73" s="27"/>
      <c r="O73" s="211" t="s">
        <v>184</v>
      </c>
      <c r="P73" s="87"/>
      <c r="Q73" s="87"/>
      <c r="R73" s="87"/>
      <c r="S73" s="87"/>
      <c r="T73" s="87"/>
      <c r="U73" s="87"/>
      <c r="V73" s="87"/>
      <c r="W73" s="87"/>
      <c r="X73" s="87"/>
    </row>
    <row r="74" spans="1:24" ht="15.6" x14ac:dyDescent="0.3">
      <c r="A74" s="194"/>
      <c r="B74" s="211"/>
      <c r="C74" s="211"/>
      <c r="D74" s="211"/>
      <c r="E74" s="24" t="s">
        <v>155</v>
      </c>
      <c r="F74" s="211">
        <v>0</v>
      </c>
      <c r="G74" s="24">
        <v>29</v>
      </c>
      <c r="H74" s="87">
        <f t="shared" si="7"/>
        <v>2934.2062296399999</v>
      </c>
      <c r="I74" s="151"/>
      <c r="J74" s="27"/>
      <c r="K74" s="27"/>
      <c r="L74" s="27"/>
      <c r="M74" s="27"/>
      <c r="N74" s="27"/>
      <c r="O74" s="211" t="s">
        <v>184</v>
      </c>
      <c r="P74" s="87"/>
      <c r="Q74" s="87"/>
      <c r="R74" s="87"/>
      <c r="S74" s="87"/>
      <c r="T74" s="87"/>
      <c r="U74" s="87"/>
      <c r="V74" s="87"/>
      <c r="W74" s="87"/>
      <c r="X74" s="87"/>
    </row>
    <row r="75" spans="1:24" ht="15.6" x14ac:dyDescent="0.3">
      <c r="A75" s="194"/>
      <c r="B75" s="211"/>
      <c r="C75" s="211"/>
      <c r="D75" s="211"/>
      <c r="E75" s="24" t="s">
        <v>156</v>
      </c>
      <c r="F75" s="211">
        <v>0</v>
      </c>
      <c r="G75" s="24">
        <v>24</v>
      </c>
      <c r="H75" s="87">
        <f t="shared" si="7"/>
        <v>2428.3086038399997</v>
      </c>
      <c r="I75" s="151"/>
      <c r="J75" s="27"/>
      <c r="K75" s="27"/>
      <c r="L75" s="27"/>
      <c r="M75" s="27"/>
      <c r="N75" s="27"/>
      <c r="O75" s="211" t="s">
        <v>184</v>
      </c>
      <c r="P75" s="87"/>
      <c r="Q75" s="87"/>
      <c r="R75" s="87"/>
      <c r="S75" s="87"/>
      <c r="T75" s="87"/>
      <c r="U75" s="87"/>
      <c r="V75" s="87"/>
      <c r="W75" s="87"/>
      <c r="X75" s="87"/>
    </row>
    <row r="76" spans="1:24" ht="15.6" x14ac:dyDescent="0.3">
      <c r="A76" s="194"/>
      <c r="B76" s="211"/>
      <c r="C76" s="211"/>
      <c r="D76" s="211"/>
      <c r="E76" s="24" t="s">
        <v>157</v>
      </c>
      <c r="F76" s="211">
        <v>0</v>
      </c>
      <c r="G76" s="24">
        <v>22</v>
      </c>
      <c r="H76" s="87">
        <f t="shared" si="7"/>
        <v>2225.9495535199999</v>
      </c>
      <c r="I76" s="151"/>
      <c r="J76" s="27"/>
      <c r="K76" s="27"/>
      <c r="L76" s="27"/>
      <c r="M76" s="27"/>
      <c r="N76" s="27"/>
      <c r="O76" s="211" t="s">
        <v>184</v>
      </c>
      <c r="P76" s="87"/>
      <c r="Q76" s="87"/>
      <c r="R76" s="87"/>
      <c r="S76" s="87"/>
      <c r="T76" s="87"/>
      <c r="U76" s="87"/>
      <c r="V76" s="87"/>
      <c r="W76" s="87"/>
      <c r="X76" s="87"/>
    </row>
    <row r="77" spans="1:24" ht="15.6" x14ac:dyDescent="0.3">
      <c r="A77" s="194"/>
      <c r="B77" s="211"/>
      <c r="C77" s="211"/>
      <c r="D77" s="211"/>
      <c r="E77" s="24" t="s">
        <v>158</v>
      </c>
      <c r="F77" s="211">
        <v>0</v>
      </c>
      <c r="G77" s="24">
        <v>22</v>
      </c>
      <c r="H77" s="87">
        <f t="shared" si="7"/>
        <v>2225.9495535199999</v>
      </c>
      <c r="I77" s="151"/>
      <c r="J77" s="27"/>
      <c r="K77" s="27"/>
      <c r="L77" s="27"/>
      <c r="M77" s="27"/>
      <c r="N77" s="27"/>
      <c r="O77" s="211" t="s">
        <v>184</v>
      </c>
      <c r="P77" s="87"/>
      <c r="Q77" s="87"/>
      <c r="R77" s="87"/>
      <c r="S77" s="87"/>
      <c r="T77" s="87"/>
      <c r="U77" s="87"/>
      <c r="V77" s="87"/>
      <c r="W77" s="87"/>
      <c r="X77" s="87"/>
    </row>
    <row r="78" spans="1:24" ht="15.6" x14ac:dyDescent="0.3">
      <c r="A78" s="194"/>
      <c r="B78" s="211"/>
      <c r="C78" s="211"/>
      <c r="D78" s="211"/>
      <c r="E78" s="24" t="s">
        <v>160</v>
      </c>
      <c r="F78" s="211">
        <v>1</v>
      </c>
      <c r="G78" s="24">
        <v>13</v>
      </c>
      <c r="H78" s="87">
        <f t="shared" si="7"/>
        <v>5363.3965721799996</v>
      </c>
      <c r="I78" s="151"/>
      <c r="J78" s="27"/>
      <c r="K78" s="27"/>
      <c r="L78" s="27"/>
      <c r="M78" s="27"/>
      <c r="N78" s="27"/>
      <c r="O78" s="211" t="s">
        <v>184</v>
      </c>
      <c r="P78" s="87"/>
      <c r="Q78" s="87"/>
      <c r="R78" s="87"/>
      <c r="S78" s="87"/>
      <c r="T78" s="87"/>
      <c r="U78" s="87"/>
      <c r="V78" s="87"/>
      <c r="W78" s="87"/>
      <c r="X78" s="87"/>
    </row>
    <row r="79" spans="1:24" ht="15.6" x14ac:dyDescent="0.3">
      <c r="A79" s="194"/>
      <c r="B79" s="211"/>
      <c r="C79" s="211"/>
      <c r="D79" s="211"/>
      <c r="E79" s="24" t="s">
        <v>161</v>
      </c>
      <c r="F79" s="211">
        <v>1</v>
      </c>
      <c r="G79" s="24">
        <v>2</v>
      </c>
      <c r="H79" s="87">
        <f t="shared" si="7"/>
        <v>4250.4217954200003</v>
      </c>
      <c r="I79" s="151"/>
      <c r="J79" s="27"/>
      <c r="K79" s="27"/>
      <c r="L79" s="27"/>
      <c r="M79" s="27"/>
      <c r="N79" s="27"/>
      <c r="O79" s="211" t="s">
        <v>184</v>
      </c>
      <c r="P79" s="87"/>
      <c r="Q79" s="87"/>
      <c r="R79" s="87"/>
      <c r="S79" s="87"/>
      <c r="T79" s="87"/>
      <c r="U79" s="87"/>
      <c r="V79" s="87"/>
      <c r="W79" s="87"/>
      <c r="X79" s="87"/>
    </row>
    <row r="80" spans="1:24" ht="15.6" x14ac:dyDescent="0.3">
      <c r="A80" s="194"/>
      <c r="B80" s="211"/>
      <c r="C80" s="211"/>
      <c r="D80" s="211"/>
      <c r="E80" s="24">
        <v>370</v>
      </c>
      <c r="F80" s="211">
        <v>1</v>
      </c>
      <c r="G80" s="24">
        <v>10</v>
      </c>
      <c r="H80" s="87">
        <f t="shared" si="7"/>
        <v>5059.8579967000005</v>
      </c>
      <c r="I80" s="151"/>
      <c r="J80" s="27"/>
      <c r="K80" s="27"/>
      <c r="L80" s="27"/>
      <c r="M80" s="27"/>
      <c r="N80" s="27"/>
      <c r="O80" s="211" t="s">
        <v>184</v>
      </c>
      <c r="P80" s="87"/>
      <c r="Q80" s="87"/>
      <c r="R80" s="87"/>
      <c r="S80" s="87"/>
      <c r="T80" s="87"/>
      <c r="U80" s="87"/>
      <c r="V80" s="87"/>
      <c r="W80" s="87"/>
      <c r="X80" s="87"/>
    </row>
    <row r="81" spans="1:24" ht="15.6" x14ac:dyDescent="0.3">
      <c r="A81" s="194"/>
      <c r="B81" s="211"/>
      <c r="C81" s="211"/>
      <c r="D81" s="211"/>
      <c r="E81" s="24" t="s">
        <v>162</v>
      </c>
      <c r="F81" s="211">
        <v>1</v>
      </c>
      <c r="G81" s="24">
        <v>21</v>
      </c>
      <c r="H81" s="87">
        <f t="shared" si="7"/>
        <v>6172.8327734599998</v>
      </c>
      <c r="I81" s="151"/>
      <c r="J81" s="27"/>
      <c r="K81" s="27"/>
      <c r="L81" s="27"/>
      <c r="M81" s="27"/>
      <c r="N81" s="27"/>
      <c r="O81" s="211" t="s">
        <v>184</v>
      </c>
      <c r="P81" s="87"/>
      <c r="Q81" s="87"/>
      <c r="R81" s="87"/>
      <c r="S81" s="87"/>
      <c r="T81" s="87"/>
      <c r="U81" s="87"/>
      <c r="V81" s="87"/>
      <c r="W81" s="87"/>
      <c r="X81" s="87"/>
    </row>
    <row r="82" spans="1:24" ht="15.6" x14ac:dyDescent="0.3">
      <c r="A82" s="194"/>
      <c r="B82" s="211"/>
      <c r="C82" s="211"/>
      <c r="D82" s="211"/>
      <c r="E82" s="24" t="s">
        <v>171</v>
      </c>
      <c r="F82" s="211">
        <v>0</v>
      </c>
      <c r="G82" s="24">
        <v>22.5</v>
      </c>
      <c r="H82" s="87">
        <f t="shared" si="7"/>
        <v>2276.5393160999997</v>
      </c>
      <c r="I82" s="151"/>
      <c r="J82" s="27"/>
      <c r="K82" s="27"/>
      <c r="L82" s="27"/>
      <c r="M82" s="27"/>
      <c r="N82" s="27"/>
      <c r="O82" s="211" t="s">
        <v>184</v>
      </c>
      <c r="P82" s="87"/>
      <c r="Q82" s="87"/>
      <c r="R82" s="87"/>
      <c r="S82" s="87"/>
      <c r="T82" s="87"/>
      <c r="U82" s="87"/>
      <c r="V82" s="87"/>
      <c r="W82" s="87"/>
      <c r="X82" s="87"/>
    </row>
    <row r="83" spans="1:24" ht="15.6" x14ac:dyDescent="0.3">
      <c r="A83" s="194"/>
      <c r="B83" s="211"/>
      <c r="C83" s="211"/>
      <c r="D83" s="211"/>
      <c r="E83" s="24" t="s">
        <v>163</v>
      </c>
      <c r="F83" s="211">
        <v>0</v>
      </c>
      <c r="G83" s="24">
        <v>5.5</v>
      </c>
      <c r="H83" s="87">
        <f t="shared" si="7"/>
        <v>556.48738837999997</v>
      </c>
      <c r="I83" s="151"/>
      <c r="J83" s="28"/>
      <c r="K83" s="28"/>
      <c r="L83" s="28"/>
      <c r="M83" s="28"/>
      <c r="N83" s="28"/>
      <c r="O83" s="211" t="s">
        <v>184</v>
      </c>
      <c r="P83" s="87"/>
      <c r="Q83" s="87"/>
      <c r="R83" s="87"/>
      <c r="S83" s="87"/>
      <c r="T83" s="87"/>
      <c r="U83" s="87"/>
      <c r="V83" s="87"/>
      <c r="W83" s="87"/>
      <c r="X83" s="87"/>
    </row>
    <row r="84" spans="1:24" ht="15.6" x14ac:dyDescent="0.3">
      <c r="A84" s="193"/>
      <c r="B84" s="198"/>
      <c r="C84" s="198"/>
      <c r="D84" s="198"/>
      <c r="E84" s="21" t="s">
        <v>164</v>
      </c>
      <c r="F84" s="198">
        <v>0</v>
      </c>
      <c r="G84" s="21">
        <v>28</v>
      </c>
      <c r="H84" s="88">
        <f t="shared" si="7"/>
        <v>2833.0267044799998</v>
      </c>
      <c r="I84" s="146"/>
      <c r="J84" s="15"/>
      <c r="K84" s="15" t="s">
        <v>179</v>
      </c>
      <c r="L84" s="15" t="s">
        <v>182</v>
      </c>
      <c r="M84" s="15">
        <v>2833</v>
      </c>
      <c r="N84" s="15" t="s">
        <v>174</v>
      </c>
      <c r="O84" s="198" t="s">
        <v>186</v>
      </c>
      <c r="P84" s="15"/>
      <c r="Q84" s="15"/>
      <c r="R84" s="15"/>
      <c r="S84" s="15"/>
      <c r="T84" s="15"/>
      <c r="U84" s="15"/>
      <c r="V84" s="15"/>
      <c r="W84" s="15"/>
      <c r="X84" s="15"/>
    </row>
    <row r="85" spans="1:24" ht="15.6" x14ac:dyDescent="0.3">
      <c r="A85" s="9">
        <v>47</v>
      </c>
      <c r="B85" s="13" t="s">
        <v>168</v>
      </c>
      <c r="C85" s="13">
        <v>1613</v>
      </c>
      <c r="D85" s="13" t="s">
        <v>169</v>
      </c>
      <c r="E85" s="25" t="s">
        <v>166</v>
      </c>
      <c r="F85" s="13">
        <v>0</v>
      </c>
      <c r="G85" s="13">
        <v>26</v>
      </c>
      <c r="H85" s="65">
        <f t="shared" si="7"/>
        <v>2630.66765416</v>
      </c>
      <c r="I85" s="145">
        <v>512</v>
      </c>
      <c r="J85" s="90" t="s">
        <v>177</v>
      </c>
      <c r="K85" s="90" t="s">
        <v>178</v>
      </c>
      <c r="L85" s="90" t="s">
        <v>30</v>
      </c>
      <c r="M85" s="90">
        <v>97023</v>
      </c>
      <c r="N85" s="26" t="s">
        <v>174</v>
      </c>
      <c r="O85" s="15" t="s">
        <v>184</v>
      </c>
      <c r="P85" s="9"/>
      <c r="Q85" s="9"/>
      <c r="R85" s="9"/>
      <c r="S85" s="9"/>
      <c r="T85" s="9"/>
      <c r="U85" s="9"/>
      <c r="V85" s="9"/>
      <c r="W85" s="9"/>
      <c r="X85" s="9"/>
    </row>
    <row r="86" spans="1:24" ht="15.75" customHeight="1" x14ac:dyDescent="0.3">
      <c r="A86" s="96">
        <v>48</v>
      </c>
      <c r="B86" s="13" t="s">
        <v>170</v>
      </c>
      <c r="C86" s="13">
        <v>1614</v>
      </c>
      <c r="D86" s="13" t="s">
        <v>169</v>
      </c>
      <c r="E86" s="91" t="s">
        <v>167</v>
      </c>
      <c r="F86" s="91">
        <v>0</v>
      </c>
      <c r="G86" s="91">
        <v>16</v>
      </c>
      <c r="H86" s="82">
        <f t="shared" si="7"/>
        <v>1618.87240256</v>
      </c>
      <c r="I86" s="142">
        <v>300</v>
      </c>
      <c r="J86" s="27"/>
      <c r="K86" s="27"/>
      <c r="L86" s="27"/>
      <c r="M86" s="27"/>
      <c r="N86" s="27"/>
      <c r="O86" s="27" t="s">
        <v>184</v>
      </c>
      <c r="P86" s="9"/>
      <c r="Q86" s="9"/>
      <c r="R86" s="9"/>
      <c r="S86" s="9"/>
      <c r="T86" s="9"/>
      <c r="U86" s="9"/>
      <c r="V86" s="9"/>
      <c r="W86" s="9"/>
      <c r="X86" s="9"/>
    </row>
    <row r="87" spans="1:24" s="8" customFormat="1" ht="24.75" customHeight="1" x14ac:dyDescent="0.3">
      <c r="A87" s="215" t="s">
        <v>341</v>
      </c>
      <c r="B87" s="216"/>
      <c r="C87" s="216"/>
      <c r="D87" s="216"/>
      <c r="E87" s="217"/>
      <c r="F87" s="135">
        <v>88</v>
      </c>
      <c r="G87" s="135">
        <v>38</v>
      </c>
      <c r="H87" s="136">
        <f>+SUM(H3:H86)</f>
        <v>366663.83768324001</v>
      </c>
      <c r="I87" s="152">
        <f>+SUM(I3:I86)</f>
        <v>70666026.939999998</v>
      </c>
      <c r="J87" s="29"/>
      <c r="K87" s="29"/>
      <c r="L87" s="29"/>
      <c r="M87" s="29"/>
      <c r="N87" s="29"/>
      <c r="O87" s="7"/>
      <c r="P87" s="29"/>
      <c r="Q87" s="29"/>
      <c r="R87" s="29"/>
      <c r="S87" s="29"/>
      <c r="T87" s="29"/>
      <c r="U87" s="29"/>
      <c r="V87" s="29"/>
      <c r="W87" s="29"/>
      <c r="X87" s="29"/>
    </row>
    <row r="88" spans="1:24" s="8" customFormat="1" ht="24.75" customHeight="1" x14ac:dyDescent="0.3">
      <c r="A88" s="177"/>
      <c r="B88" s="177"/>
      <c r="C88" s="177"/>
      <c r="D88" s="177"/>
      <c r="E88" s="181" t="s">
        <v>261</v>
      </c>
      <c r="F88" s="181" t="s">
        <v>261</v>
      </c>
      <c r="G88" s="178" t="s">
        <v>261</v>
      </c>
      <c r="H88" s="179"/>
      <c r="I88" s="180"/>
      <c r="J88" s="177"/>
      <c r="K88" s="177"/>
      <c r="L88" s="177"/>
      <c r="M88" s="177"/>
      <c r="N88" s="177"/>
      <c r="O88" s="109"/>
      <c r="P88" s="176"/>
      <c r="Q88" s="176"/>
      <c r="R88" s="176"/>
      <c r="S88" s="176"/>
      <c r="T88" s="176"/>
      <c r="U88" s="176"/>
      <c r="V88" s="176"/>
      <c r="W88" s="176"/>
      <c r="X88" s="176"/>
    </row>
    <row r="90" spans="1:24" ht="115.2" x14ac:dyDescent="0.3">
      <c r="A90" s="2" t="s">
        <v>270</v>
      </c>
      <c r="B90" s="154" t="s">
        <v>309</v>
      </c>
      <c r="C90" s="2" t="s">
        <v>307</v>
      </c>
      <c r="D90" s="2" t="s">
        <v>308</v>
      </c>
      <c r="E90" s="2" t="s">
        <v>0</v>
      </c>
      <c r="F90" s="38" t="s">
        <v>16</v>
      </c>
      <c r="G90" s="39" t="s">
        <v>17</v>
      </c>
      <c r="H90" s="64" t="s">
        <v>18</v>
      </c>
      <c r="I90" s="144" t="s">
        <v>19</v>
      </c>
      <c r="J90" s="2" t="s">
        <v>262</v>
      </c>
      <c r="K90" s="2" t="s">
        <v>20</v>
      </c>
      <c r="L90" s="2" t="s">
        <v>21</v>
      </c>
      <c r="M90" s="2" t="s">
        <v>18</v>
      </c>
      <c r="N90" s="2" t="s">
        <v>22</v>
      </c>
      <c r="O90" s="7" t="s">
        <v>183</v>
      </c>
      <c r="P90" s="4" t="s">
        <v>11</v>
      </c>
      <c r="Q90" s="2" t="s">
        <v>2</v>
      </c>
      <c r="R90" s="4" t="s">
        <v>6</v>
      </c>
      <c r="S90" s="5" t="s">
        <v>10</v>
      </c>
      <c r="T90" s="5" t="s">
        <v>8</v>
      </c>
      <c r="U90" s="5" t="s">
        <v>7</v>
      </c>
      <c r="V90" s="5" t="s">
        <v>3</v>
      </c>
      <c r="W90" s="2" t="s">
        <v>9</v>
      </c>
      <c r="X90" s="2" t="s">
        <v>4</v>
      </c>
    </row>
    <row r="91" spans="1:24" ht="23.25" customHeight="1" x14ac:dyDescent="0.3">
      <c r="A91" s="210" t="s">
        <v>306</v>
      </c>
      <c r="B91" s="210"/>
      <c r="C91" s="210"/>
      <c r="D91" s="210"/>
      <c r="E91" s="210"/>
      <c r="F91" s="210"/>
      <c r="G91" s="210"/>
      <c r="H91" s="210"/>
      <c r="I91" s="210"/>
    </row>
    <row r="92" spans="1:24" ht="31.2" x14ac:dyDescent="0.3">
      <c r="A92" s="15">
        <v>41</v>
      </c>
      <c r="B92" s="9" t="s">
        <v>136</v>
      </c>
      <c r="C92" s="9">
        <v>8610</v>
      </c>
      <c r="D92" s="155" t="s">
        <v>137</v>
      </c>
      <c r="E92" s="156" t="s">
        <v>310</v>
      </c>
      <c r="F92" s="155"/>
      <c r="G92" s="155"/>
      <c r="H92" s="65">
        <v>40470</v>
      </c>
      <c r="I92" s="139">
        <v>70000000</v>
      </c>
      <c r="J92" s="157"/>
      <c r="K92" s="158" t="s">
        <v>311</v>
      </c>
      <c r="L92" s="158" t="s">
        <v>312</v>
      </c>
      <c r="M92" s="157"/>
      <c r="N92" s="158" t="s">
        <v>313</v>
      </c>
      <c r="O92" s="15" t="s">
        <v>185</v>
      </c>
      <c r="P92" s="15"/>
      <c r="Q92" s="15"/>
      <c r="R92" s="15"/>
      <c r="S92" s="15"/>
      <c r="T92" s="15"/>
      <c r="U92" s="15"/>
      <c r="V92" s="15"/>
      <c r="W92" s="15"/>
      <c r="X92" s="15"/>
    </row>
    <row r="93" spans="1:24" ht="78" x14ac:dyDescent="0.3">
      <c r="A93" s="98">
        <v>86</v>
      </c>
      <c r="B93" s="98" t="s">
        <v>302</v>
      </c>
      <c r="C93" s="98"/>
      <c r="D93" s="79" t="s">
        <v>303</v>
      </c>
      <c r="E93" s="155" t="s">
        <v>304</v>
      </c>
      <c r="F93" s="102" t="s">
        <v>261</v>
      </c>
      <c r="G93" s="102"/>
      <c r="H93" s="65">
        <v>18110</v>
      </c>
      <c r="I93" s="143">
        <v>32500000</v>
      </c>
      <c r="J93" s="28"/>
      <c r="K93" s="28"/>
      <c r="L93" s="28"/>
      <c r="M93" s="28"/>
      <c r="N93" s="158" t="s">
        <v>313</v>
      </c>
      <c r="O93" s="28"/>
      <c r="P93" s="102"/>
      <c r="Q93" s="102"/>
      <c r="R93" s="15"/>
      <c r="S93" s="15"/>
      <c r="T93" s="15"/>
      <c r="U93" s="15"/>
      <c r="V93" s="15"/>
      <c r="W93" s="15"/>
      <c r="X93" s="15"/>
    </row>
    <row r="94" spans="1:24" ht="15.6" x14ac:dyDescent="0.3">
      <c r="A94" s="1">
        <v>87</v>
      </c>
      <c r="B94" s="173" t="s">
        <v>350</v>
      </c>
      <c r="D94" s="191">
        <v>28175</v>
      </c>
      <c r="E94" s="1" t="s">
        <v>351</v>
      </c>
      <c r="H94" s="139">
        <v>25627</v>
      </c>
      <c r="I94" s="139">
        <v>384405</v>
      </c>
      <c r="N94" s="1" t="s">
        <v>352</v>
      </c>
    </row>
  </sheetData>
  <mergeCells count="77">
    <mergeCell ref="A87:E87"/>
    <mergeCell ref="P63:P67"/>
    <mergeCell ref="O52:O56"/>
    <mergeCell ref="B71:B84"/>
    <mergeCell ref="N49:N51"/>
    <mergeCell ref="H61:H62"/>
    <mergeCell ref="I61:I62"/>
    <mergeCell ref="B63:B67"/>
    <mergeCell ref="C63:C67"/>
    <mergeCell ref="D63:D67"/>
    <mergeCell ref="F71:F84"/>
    <mergeCell ref="A63:A67"/>
    <mergeCell ref="C71:C84"/>
    <mergeCell ref="D71:D84"/>
    <mergeCell ref="A49:A57"/>
    <mergeCell ref="A68:A69"/>
    <mergeCell ref="N47:N48"/>
    <mergeCell ref="B58:B60"/>
    <mergeCell ref="C58:C60"/>
    <mergeCell ref="D58:D60"/>
    <mergeCell ref="F58:F60"/>
    <mergeCell ref="G58:G60"/>
    <mergeCell ref="N58:N60"/>
    <mergeCell ref="B47:B48"/>
    <mergeCell ref="C49:C57"/>
    <mergeCell ref="D49:D57"/>
    <mergeCell ref="A1:I1"/>
    <mergeCell ref="A91:I91"/>
    <mergeCell ref="O71:O84"/>
    <mergeCell ref="O63:O67"/>
    <mergeCell ref="N28:N29"/>
    <mergeCell ref="N31:N32"/>
    <mergeCell ref="O13:O14"/>
    <mergeCell ref="B19:B20"/>
    <mergeCell ref="B23:B24"/>
    <mergeCell ref="B26:B27"/>
    <mergeCell ref="N26:N27"/>
    <mergeCell ref="J13:J14"/>
    <mergeCell ref="K13:K14"/>
    <mergeCell ref="L13:L14"/>
    <mergeCell ref="M13:M14"/>
    <mergeCell ref="N13:N14"/>
    <mergeCell ref="Q63:Q67"/>
    <mergeCell ref="O61:O62"/>
    <mergeCell ref="B68:B69"/>
    <mergeCell ref="C68:C69"/>
    <mergeCell ref="D68:D69"/>
    <mergeCell ref="O68:O69"/>
    <mergeCell ref="K63:K67"/>
    <mergeCell ref="L63:L67"/>
    <mergeCell ref="M63:M67"/>
    <mergeCell ref="B61:B62"/>
    <mergeCell ref="C61:C62"/>
    <mergeCell ref="D61:D62"/>
    <mergeCell ref="F61:F62"/>
    <mergeCell ref="G61:G62"/>
    <mergeCell ref="N63:N67"/>
    <mergeCell ref="J63:J67"/>
    <mergeCell ref="D10:D11"/>
    <mergeCell ref="B13:B14"/>
    <mergeCell ref="C13:C14"/>
    <mergeCell ref="D13:D14"/>
    <mergeCell ref="A10:A11"/>
    <mergeCell ref="A13:A14"/>
    <mergeCell ref="A19:A20"/>
    <mergeCell ref="A23:A24"/>
    <mergeCell ref="B10:B11"/>
    <mergeCell ref="B28:B29"/>
    <mergeCell ref="B31:B32"/>
    <mergeCell ref="A26:A27"/>
    <mergeCell ref="A28:A29"/>
    <mergeCell ref="A31:A32"/>
    <mergeCell ref="A47:A48"/>
    <mergeCell ref="A71:A84"/>
    <mergeCell ref="A58:A60"/>
    <mergeCell ref="A61:A62"/>
    <mergeCell ref="B49:B57"/>
  </mergeCells>
  <pageMargins left="0.70866141732283472" right="0.70866141732283472" top="0.74803149606299213" bottom="0.74803149606299213" header="0.31496062992125984" footer="0.31496062992125984"/>
  <pageSetup paperSize="8" scale="62" orientation="landscape" r:id="rId1"/>
  <colBreaks count="1" manualBreakCount="1">
    <brk id="2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3"/>
  <sheetViews>
    <sheetView tabSelected="1" view="pageBreakPreview" topLeftCell="A48" zoomScale="130" zoomScaleNormal="100" zoomScaleSheetLayoutView="130" workbookViewId="0">
      <selection activeCell="V61" sqref="V61"/>
    </sheetView>
  </sheetViews>
  <sheetFormatPr defaultColWidth="9.109375" defaultRowHeight="14.4" x14ac:dyDescent="0.3"/>
  <cols>
    <col min="1" max="2" width="6.109375" style="1" bestFit="1" customWidth="1"/>
    <col min="3" max="3" width="33.33203125" style="1" customWidth="1"/>
    <col min="4" max="4" width="7.5546875" style="1" customWidth="1"/>
    <col min="5" max="5" width="8.33203125" style="1" customWidth="1"/>
    <col min="6" max="6" width="12" style="1" customWidth="1"/>
    <col min="7" max="7" width="33.88671875" style="1" hidden="1" customWidth="1"/>
    <col min="8" max="8" width="23.88671875" style="1" hidden="1" customWidth="1"/>
    <col min="9" max="9" width="25.109375" style="1" hidden="1" customWidth="1"/>
    <col min="10" max="10" width="26" style="1" hidden="1" customWidth="1"/>
    <col min="11" max="11" width="33" style="1" hidden="1" customWidth="1"/>
    <col min="12" max="12" width="55.88671875" style="1" hidden="1" customWidth="1"/>
    <col min="13" max="13" width="19.33203125" style="1" hidden="1" customWidth="1"/>
    <col min="14" max="14" width="25.5546875" style="1" hidden="1" customWidth="1"/>
    <col min="15" max="15" width="21.5546875" style="1" hidden="1" customWidth="1"/>
    <col min="16" max="16" width="54.33203125" style="1" hidden="1" customWidth="1"/>
    <col min="17" max="17" width="9.6640625" style="1" bestFit="1" customWidth="1"/>
    <col min="18" max="18" width="5.88671875" style="1" bestFit="1" customWidth="1"/>
    <col min="19" max="19" width="7.6640625" style="1" bestFit="1" customWidth="1"/>
    <col min="20" max="20" width="11" style="3" customWidth="1"/>
    <col min="21" max="21" width="9.33203125" style="1" customWidth="1"/>
    <col min="22" max="22" width="18" style="1" customWidth="1"/>
    <col min="23" max="16384" width="9.109375" style="3"/>
  </cols>
  <sheetData>
    <row r="1" spans="1:22" ht="15" hidden="1" customHeight="1" x14ac:dyDescent="0.3"/>
    <row r="2" spans="1:22" ht="15" customHeight="1" x14ac:dyDescent="0.3"/>
    <row r="3" spans="1:22" ht="15" customHeight="1" x14ac:dyDescent="0.3"/>
    <row r="4" spans="1:22" ht="18" x14ac:dyDescent="0.3">
      <c r="C4" s="225" t="s">
        <v>273</v>
      </c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</row>
    <row r="5" spans="1:22" s="8" customFormat="1" ht="43.2" x14ac:dyDescent="0.3">
      <c r="A5" s="2" t="s">
        <v>349</v>
      </c>
      <c r="B5" s="2" t="s">
        <v>270</v>
      </c>
      <c r="C5" s="2" t="s">
        <v>13</v>
      </c>
      <c r="D5" s="2" t="s">
        <v>1</v>
      </c>
      <c r="E5" s="2" t="s">
        <v>14</v>
      </c>
      <c r="F5" s="2" t="s">
        <v>15</v>
      </c>
      <c r="G5" s="4" t="s">
        <v>11</v>
      </c>
      <c r="H5" s="2" t="s">
        <v>2</v>
      </c>
      <c r="I5" s="4" t="s">
        <v>5</v>
      </c>
      <c r="J5" s="4" t="s">
        <v>6</v>
      </c>
      <c r="K5" s="5" t="s">
        <v>10</v>
      </c>
      <c r="L5" s="5" t="s">
        <v>8</v>
      </c>
      <c r="M5" s="5" t="s">
        <v>7</v>
      </c>
      <c r="N5" s="5" t="s">
        <v>3</v>
      </c>
      <c r="O5" s="2" t="s">
        <v>9</v>
      </c>
      <c r="P5" s="2" t="s">
        <v>4</v>
      </c>
      <c r="Q5" s="2" t="s">
        <v>0</v>
      </c>
      <c r="R5" s="11" t="s">
        <v>16</v>
      </c>
      <c r="S5" s="11" t="s">
        <v>17</v>
      </c>
      <c r="T5" s="107" t="s">
        <v>18</v>
      </c>
      <c r="U5" s="6" t="s">
        <v>19</v>
      </c>
      <c r="V5" s="7" t="s">
        <v>180</v>
      </c>
    </row>
    <row r="6" spans="1:22" x14ac:dyDescent="0.3">
      <c r="A6" s="9">
        <v>1</v>
      </c>
      <c r="B6" s="9">
        <v>49</v>
      </c>
      <c r="C6" s="9" t="s">
        <v>224</v>
      </c>
      <c r="D6" s="9" t="s">
        <v>231</v>
      </c>
      <c r="E6" s="9">
        <v>1712</v>
      </c>
      <c r="F6" s="9" t="s">
        <v>225</v>
      </c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187</v>
      </c>
      <c r="R6" s="9">
        <v>2</v>
      </c>
      <c r="S6" s="9">
        <v>0</v>
      </c>
      <c r="T6" s="15">
        <v>8094</v>
      </c>
      <c r="U6" s="9">
        <v>240000</v>
      </c>
      <c r="V6" s="9"/>
    </row>
    <row r="7" spans="1:22" x14ac:dyDescent="0.3">
      <c r="A7" s="9">
        <v>2</v>
      </c>
      <c r="B7" s="9">
        <v>50</v>
      </c>
      <c r="C7" s="9" t="s">
        <v>226</v>
      </c>
      <c r="D7" s="9" t="s">
        <v>231</v>
      </c>
      <c r="E7" s="9">
        <v>1713</v>
      </c>
      <c r="F7" s="9" t="s">
        <v>225</v>
      </c>
      <c r="G7" s="9"/>
      <c r="H7" s="9"/>
      <c r="I7" s="9"/>
      <c r="J7" s="9"/>
      <c r="K7" s="9"/>
      <c r="L7" s="9"/>
      <c r="M7" s="9"/>
      <c r="N7" s="9"/>
      <c r="O7" s="9"/>
      <c r="P7" s="9"/>
      <c r="Q7" s="9" t="s">
        <v>187</v>
      </c>
      <c r="R7" s="9">
        <v>2</v>
      </c>
      <c r="S7" s="9">
        <v>0</v>
      </c>
      <c r="T7" s="15">
        <v>8094</v>
      </c>
      <c r="U7" s="9">
        <v>240000</v>
      </c>
      <c r="V7" s="9"/>
    </row>
    <row r="8" spans="1:22" x14ac:dyDescent="0.3">
      <c r="A8" s="9">
        <v>3</v>
      </c>
      <c r="B8" s="9">
        <v>51</v>
      </c>
      <c r="C8" s="9" t="s">
        <v>227</v>
      </c>
      <c r="D8" s="9" t="s">
        <v>231</v>
      </c>
      <c r="E8" s="9">
        <v>1714</v>
      </c>
      <c r="F8" s="9" t="s">
        <v>225</v>
      </c>
      <c r="G8" s="9"/>
      <c r="H8" s="9"/>
      <c r="I8" s="9"/>
      <c r="J8" s="9"/>
      <c r="K8" s="9"/>
      <c r="L8" s="9"/>
      <c r="M8" s="9"/>
      <c r="N8" s="9"/>
      <c r="O8" s="9"/>
      <c r="P8" s="9"/>
      <c r="Q8" s="9" t="s">
        <v>187</v>
      </c>
      <c r="R8" s="9">
        <v>2</v>
      </c>
      <c r="S8" s="9">
        <v>0</v>
      </c>
      <c r="T8" s="15">
        <v>8094</v>
      </c>
      <c r="U8" s="9">
        <v>328500</v>
      </c>
      <c r="V8" s="9"/>
    </row>
    <row r="9" spans="1:22" x14ac:dyDescent="0.3">
      <c r="A9" s="9">
        <v>4</v>
      </c>
      <c r="B9" s="9">
        <v>52</v>
      </c>
      <c r="C9" s="9" t="s">
        <v>228</v>
      </c>
      <c r="D9" s="9" t="s">
        <v>231</v>
      </c>
      <c r="E9" s="9">
        <v>1715</v>
      </c>
      <c r="F9" s="9" t="s">
        <v>225</v>
      </c>
      <c r="G9" s="9"/>
      <c r="H9" s="9"/>
      <c r="I9" s="9"/>
      <c r="J9" s="9"/>
      <c r="K9" s="9"/>
      <c r="L9" s="9"/>
      <c r="M9" s="9"/>
      <c r="N9" s="9"/>
      <c r="O9" s="9"/>
      <c r="P9" s="9"/>
      <c r="Q9" s="9" t="s">
        <v>187</v>
      </c>
      <c r="R9" s="9">
        <v>2</v>
      </c>
      <c r="S9" s="9">
        <v>0</v>
      </c>
      <c r="T9" s="15">
        <v>8094</v>
      </c>
      <c r="U9" s="9">
        <v>240000</v>
      </c>
      <c r="V9" s="9"/>
    </row>
    <row r="10" spans="1:22" x14ac:dyDescent="0.3">
      <c r="A10" s="171">
        <v>5</v>
      </c>
      <c r="B10" s="192">
        <v>53</v>
      </c>
      <c r="C10" s="30" t="s">
        <v>229</v>
      </c>
      <c r="D10" s="30" t="s">
        <v>231</v>
      </c>
      <c r="E10" s="9">
        <v>1716</v>
      </c>
      <c r="F10" s="9" t="s">
        <v>225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30" t="s">
        <v>187</v>
      </c>
      <c r="R10" s="9">
        <v>2</v>
      </c>
      <c r="S10" s="9">
        <v>0</v>
      </c>
      <c r="T10" s="15">
        <v>8094</v>
      </c>
      <c r="U10" s="9">
        <v>240000</v>
      </c>
      <c r="V10" s="9"/>
    </row>
    <row r="11" spans="1:22" x14ac:dyDescent="0.3">
      <c r="A11" s="173">
        <v>6</v>
      </c>
      <c r="B11" s="193"/>
      <c r="C11" s="31"/>
      <c r="D11" s="31"/>
      <c r="E11" s="9">
        <v>1717</v>
      </c>
      <c r="F11" s="9" t="s">
        <v>225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31"/>
      <c r="R11" s="9">
        <v>2</v>
      </c>
      <c r="S11" s="9">
        <v>0</v>
      </c>
      <c r="T11" s="15">
        <v>8094</v>
      </c>
      <c r="U11" s="9">
        <v>240000</v>
      </c>
      <c r="V11" s="9"/>
    </row>
    <row r="12" spans="1:22" x14ac:dyDescent="0.3">
      <c r="A12" s="171">
        <v>7</v>
      </c>
      <c r="B12" s="171">
        <v>54</v>
      </c>
      <c r="C12" s="30" t="s">
        <v>229</v>
      </c>
      <c r="D12" s="171" t="s">
        <v>231</v>
      </c>
      <c r="E12" s="171">
        <v>1727</v>
      </c>
      <c r="F12" s="171" t="s">
        <v>230</v>
      </c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>
        <v>88</v>
      </c>
      <c r="R12" s="171">
        <v>3</v>
      </c>
      <c r="S12" s="171">
        <v>20</v>
      </c>
      <c r="T12" s="174">
        <v>16164.04</v>
      </c>
      <c r="U12" s="171">
        <v>210000</v>
      </c>
      <c r="V12" s="171"/>
    </row>
    <row r="13" spans="1:22" x14ac:dyDescent="0.3">
      <c r="A13" s="44"/>
      <c r="B13" s="44"/>
      <c r="C13" s="222" t="s">
        <v>344</v>
      </c>
      <c r="D13" s="223"/>
      <c r="E13" s="223"/>
      <c r="F13" s="223"/>
      <c r="G13" s="223"/>
      <c r="H13" s="223"/>
      <c r="I13" s="223"/>
      <c r="J13" s="223"/>
      <c r="K13" s="223"/>
      <c r="L13" s="223"/>
      <c r="M13" s="223"/>
      <c r="N13" s="223"/>
      <c r="O13" s="223"/>
      <c r="P13" s="223"/>
      <c r="Q13" s="224"/>
      <c r="R13" s="2">
        <f>SUM(R6:R12)</f>
        <v>15</v>
      </c>
      <c r="S13" s="2">
        <f>SUM(S6:S12)</f>
        <v>20</v>
      </c>
      <c r="T13" s="7">
        <f>SUM(T6:T12)</f>
        <v>64728.04</v>
      </c>
      <c r="U13" s="9"/>
      <c r="V13" s="44"/>
    </row>
    <row r="14" spans="1:22" x14ac:dyDescent="0.3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182"/>
      <c r="U14" s="41"/>
      <c r="V14" s="41"/>
    </row>
    <row r="15" spans="1:22" x14ac:dyDescent="0.3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182"/>
      <c r="U15" s="41"/>
      <c r="V15" s="41"/>
    </row>
    <row r="16" spans="1:22" ht="18.75" customHeight="1" x14ac:dyDescent="0.3">
      <c r="A16" s="172"/>
      <c r="B16" s="172"/>
      <c r="C16" s="225" t="s">
        <v>271</v>
      </c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5"/>
      <c r="R16" s="225"/>
      <c r="S16" s="225"/>
      <c r="T16" s="175"/>
      <c r="U16" s="173"/>
      <c r="V16" s="173"/>
    </row>
    <row r="17" spans="1:22" x14ac:dyDescent="0.3">
      <c r="A17" s="192">
        <v>1</v>
      </c>
      <c r="B17" s="192">
        <v>55</v>
      </c>
      <c r="C17" s="32" t="s">
        <v>233</v>
      </c>
      <c r="D17" s="30" t="s">
        <v>231</v>
      </c>
      <c r="E17" s="15">
        <v>683</v>
      </c>
      <c r="F17" s="15" t="s">
        <v>232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32" t="s">
        <v>190</v>
      </c>
      <c r="R17" s="15">
        <v>5</v>
      </c>
      <c r="S17" s="15">
        <v>0</v>
      </c>
      <c r="T17" s="15">
        <v>20234</v>
      </c>
      <c r="U17" s="15">
        <v>187500</v>
      </c>
      <c r="V17" s="15"/>
    </row>
    <row r="18" spans="1:22" x14ac:dyDescent="0.3">
      <c r="A18" s="193">
        <v>11</v>
      </c>
      <c r="B18" s="193">
        <v>11</v>
      </c>
      <c r="C18" s="33"/>
      <c r="D18" s="31"/>
      <c r="E18" s="15">
        <v>684</v>
      </c>
      <c r="F18" s="15" t="s">
        <v>232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33"/>
      <c r="R18" s="15">
        <v>4</v>
      </c>
      <c r="S18" s="15">
        <v>17</v>
      </c>
      <c r="T18" s="15">
        <v>17907</v>
      </c>
      <c r="U18" s="15">
        <v>165937.5</v>
      </c>
      <c r="V18" s="15"/>
    </row>
    <row r="19" spans="1:22" x14ac:dyDescent="0.3">
      <c r="A19" s="192">
        <v>2</v>
      </c>
      <c r="B19" s="192">
        <v>56</v>
      </c>
      <c r="C19" s="32" t="s">
        <v>234</v>
      </c>
      <c r="D19" s="30" t="s">
        <v>231</v>
      </c>
      <c r="E19" s="15">
        <v>685</v>
      </c>
      <c r="F19" s="15" t="s">
        <v>232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32" t="s">
        <v>191</v>
      </c>
      <c r="R19" s="15">
        <v>5</v>
      </c>
      <c r="S19" s="15">
        <v>0</v>
      </c>
      <c r="T19" s="15">
        <v>20234</v>
      </c>
      <c r="U19" s="15">
        <v>187500</v>
      </c>
      <c r="V19" s="15"/>
    </row>
    <row r="20" spans="1:22" x14ac:dyDescent="0.3">
      <c r="A20" s="193">
        <v>13</v>
      </c>
      <c r="B20" s="193">
        <v>13</v>
      </c>
      <c r="C20" s="33"/>
      <c r="D20" s="31"/>
      <c r="E20" s="15">
        <v>686</v>
      </c>
      <c r="F20" s="15" t="s">
        <v>232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33"/>
      <c r="R20" s="15">
        <v>4</v>
      </c>
      <c r="S20" s="15">
        <v>17</v>
      </c>
      <c r="T20" s="15">
        <v>17907</v>
      </c>
      <c r="U20" s="15">
        <v>165937.5</v>
      </c>
      <c r="V20" s="15"/>
    </row>
    <row r="21" spans="1:22" x14ac:dyDescent="0.3">
      <c r="A21" s="192">
        <v>3</v>
      </c>
      <c r="B21" s="192">
        <v>57</v>
      </c>
      <c r="C21" s="32" t="s">
        <v>221</v>
      </c>
      <c r="D21" s="30" t="s">
        <v>231</v>
      </c>
      <c r="E21" s="15">
        <v>681</v>
      </c>
      <c r="F21" s="15" t="s">
        <v>232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32" t="s">
        <v>192</v>
      </c>
      <c r="R21" s="15">
        <v>5</v>
      </c>
      <c r="S21" s="15">
        <v>0</v>
      </c>
      <c r="T21" s="15">
        <v>20234</v>
      </c>
      <c r="U21" s="15">
        <v>187500</v>
      </c>
      <c r="V21" s="15"/>
    </row>
    <row r="22" spans="1:22" x14ac:dyDescent="0.3">
      <c r="A22" s="193">
        <v>15</v>
      </c>
      <c r="B22" s="193">
        <v>15</v>
      </c>
      <c r="C22" s="33"/>
      <c r="D22" s="31"/>
      <c r="E22" s="15">
        <v>682</v>
      </c>
      <c r="F22" s="15" t="s">
        <v>232</v>
      </c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33"/>
      <c r="R22" s="15">
        <v>4</v>
      </c>
      <c r="S22" s="15">
        <v>18</v>
      </c>
      <c r="T22" s="15">
        <v>18009</v>
      </c>
      <c r="U22" s="15">
        <v>166875</v>
      </c>
      <c r="V22" s="15"/>
    </row>
    <row r="23" spans="1:22" x14ac:dyDescent="0.3">
      <c r="A23" s="192">
        <v>4</v>
      </c>
      <c r="B23" s="192">
        <v>58</v>
      </c>
      <c r="C23" s="32" t="s">
        <v>240</v>
      </c>
      <c r="D23" s="32" t="s">
        <v>231</v>
      </c>
      <c r="E23" s="15">
        <v>1192</v>
      </c>
      <c r="F23" s="15" t="s">
        <v>241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32" t="s">
        <v>188</v>
      </c>
      <c r="R23" s="15">
        <v>3</v>
      </c>
      <c r="S23" s="15">
        <v>0</v>
      </c>
      <c r="T23" s="15">
        <v>12141</v>
      </c>
      <c r="U23" s="15">
        <v>139500</v>
      </c>
      <c r="V23" s="15"/>
    </row>
    <row r="24" spans="1:22" x14ac:dyDescent="0.3">
      <c r="A24" s="194"/>
      <c r="B24" s="194"/>
      <c r="C24" s="34"/>
      <c r="D24" s="34"/>
      <c r="E24" s="15">
        <v>1193</v>
      </c>
      <c r="F24" s="15" t="s">
        <v>241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34"/>
      <c r="R24" s="15">
        <v>3</v>
      </c>
      <c r="S24" s="15">
        <v>0</v>
      </c>
      <c r="T24" s="15">
        <v>12141</v>
      </c>
      <c r="U24" s="15">
        <v>139500</v>
      </c>
      <c r="V24" s="15"/>
    </row>
    <row r="25" spans="1:22" x14ac:dyDescent="0.3">
      <c r="A25" s="194"/>
      <c r="B25" s="194"/>
      <c r="C25" s="34"/>
      <c r="D25" s="34"/>
      <c r="E25" s="15">
        <v>1194</v>
      </c>
      <c r="F25" s="15" t="s">
        <v>241</v>
      </c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34"/>
      <c r="R25" s="15">
        <v>2</v>
      </c>
      <c r="S25" s="15">
        <v>0</v>
      </c>
      <c r="T25" s="15">
        <v>8094</v>
      </c>
      <c r="U25" s="15">
        <v>93000</v>
      </c>
      <c r="V25" s="15"/>
    </row>
    <row r="26" spans="1:22" x14ac:dyDescent="0.3">
      <c r="A26" s="193"/>
      <c r="B26" s="193"/>
      <c r="C26" s="33"/>
      <c r="D26" s="33"/>
      <c r="E26" s="15">
        <v>1195</v>
      </c>
      <c r="F26" s="15" t="s">
        <v>241</v>
      </c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33"/>
      <c r="R26" s="15">
        <v>1</v>
      </c>
      <c r="S26" s="15">
        <v>37</v>
      </c>
      <c r="T26" s="15">
        <v>7790</v>
      </c>
      <c r="U26" s="15">
        <v>89512.5</v>
      </c>
      <c r="V26" s="15"/>
    </row>
    <row r="27" spans="1:22" x14ac:dyDescent="0.3">
      <c r="A27" s="192">
        <v>5</v>
      </c>
      <c r="B27" s="192">
        <v>59</v>
      </c>
      <c r="C27" s="32" t="s">
        <v>242</v>
      </c>
      <c r="D27" s="32" t="s">
        <v>231</v>
      </c>
      <c r="E27" s="15">
        <v>1196</v>
      </c>
      <c r="F27" s="15" t="s">
        <v>241</v>
      </c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32" t="s">
        <v>189</v>
      </c>
      <c r="R27" s="15">
        <v>3</v>
      </c>
      <c r="S27" s="15">
        <v>0</v>
      </c>
      <c r="T27" s="15">
        <v>12141</v>
      </c>
      <c r="U27" s="15">
        <v>139500</v>
      </c>
      <c r="V27" s="15"/>
    </row>
    <row r="28" spans="1:22" x14ac:dyDescent="0.3">
      <c r="A28" s="194"/>
      <c r="B28" s="194"/>
      <c r="C28" s="34"/>
      <c r="D28" s="34"/>
      <c r="E28" s="15">
        <v>1197</v>
      </c>
      <c r="F28" s="15" t="s">
        <v>241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34"/>
      <c r="R28" s="15">
        <v>3</v>
      </c>
      <c r="S28" s="15">
        <v>0</v>
      </c>
      <c r="T28" s="15">
        <v>12141</v>
      </c>
      <c r="U28" s="15">
        <v>139500</v>
      </c>
      <c r="V28" s="15"/>
    </row>
    <row r="29" spans="1:22" x14ac:dyDescent="0.3">
      <c r="A29" s="193"/>
      <c r="B29" s="193"/>
      <c r="C29" s="33"/>
      <c r="D29" s="33"/>
      <c r="E29" s="15">
        <v>1198</v>
      </c>
      <c r="F29" s="15" t="s">
        <v>241</v>
      </c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33"/>
      <c r="R29" s="15">
        <v>4</v>
      </c>
      <c r="S29" s="15">
        <v>0</v>
      </c>
      <c r="T29" s="15">
        <v>16188</v>
      </c>
      <c r="U29" s="15">
        <v>186000</v>
      </c>
      <c r="V29" s="15"/>
    </row>
    <row r="30" spans="1:22" x14ac:dyDescent="0.3">
      <c r="A30" s="192">
        <v>6</v>
      </c>
      <c r="B30" s="192">
        <v>60</v>
      </c>
      <c r="C30" s="32" t="s">
        <v>236</v>
      </c>
      <c r="D30" s="32" t="s">
        <v>231</v>
      </c>
      <c r="E30" s="15">
        <v>1100</v>
      </c>
      <c r="F30" s="15" t="s">
        <v>237</v>
      </c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32" t="s">
        <v>210</v>
      </c>
      <c r="R30" s="15">
        <v>3</v>
      </c>
      <c r="S30" s="15">
        <v>0</v>
      </c>
      <c r="T30" s="15">
        <v>12141</v>
      </c>
      <c r="U30" s="15">
        <v>139500</v>
      </c>
      <c r="V30" s="15"/>
    </row>
    <row r="31" spans="1:22" x14ac:dyDescent="0.3">
      <c r="A31" s="193">
        <v>24</v>
      </c>
      <c r="B31" s="193">
        <v>24</v>
      </c>
      <c r="C31" s="33"/>
      <c r="D31" s="33"/>
      <c r="E31" s="15">
        <v>1101</v>
      </c>
      <c r="F31" s="15" t="s">
        <v>237</v>
      </c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33"/>
      <c r="R31" s="15">
        <v>3</v>
      </c>
      <c r="S31" s="15">
        <v>0</v>
      </c>
      <c r="T31" s="15">
        <v>12141</v>
      </c>
      <c r="U31" s="15">
        <v>139500</v>
      </c>
      <c r="V31" s="15"/>
    </row>
    <row r="32" spans="1:22" x14ac:dyDescent="0.3">
      <c r="A32" s="192">
        <v>7</v>
      </c>
      <c r="B32" s="192">
        <v>61</v>
      </c>
      <c r="C32" s="32" t="s">
        <v>238</v>
      </c>
      <c r="D32" s="32" t="s">
        <v>231</v>
      </c>
      <c r="E32" s="15">
        <v>1102</v>
      </c>
      <c r="F32" s="15" t="s">
        <v>237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32" t="s">
        <v>209</v>
      </c>
      <c r="R32" s="15">
        <v>3</v>
      </c>
      <c r="S32" s="15">
        <v>0</v>
      </c>
      <c r="T32" s="15">
        <v>12141</v>
      </c>
      <c r="U32" s="15">
        <v>139500</v>
      </c>
      <c r="V32" s="15"/>
    </row>
    <row r="33" spans="1:22" x14ac:dyDescent="0.3">
      <c r="A33" s="193">
        <v>26</v>
      </c>
      <c r="B33" s="193">
        <v>26</v>
      </c>
      <c r="C33" s="33"/>
      <c r="D33" s="33"/>
      <c r="E33" s="15">
        <v>1103</v>
      </c>
      <c r="F33" s="15" t="s">
        <v>237</v>
      </c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33"/>
      <c r="R33" s="15">
        <v>3</v>
      </c>
      <c r="S33" s="15">
        <v>0</v>
      </c>
      <c r="T33" s="15">
        <v>12141</v>
      </c>
      <c r="U33" s="15">
        <v>139500</v>
      </c>
      <c r="V33" s="15"/>
    </row>
    <row r="34" spans="1:22" x14ac:dyDescent="0.3">
      <c r="A34" s="192">
        <v>8</v>
      </c>
      <c r="B34" s="192">
        <v>62</v>
      </c>
      <c r="C34" s="32" t="s">
        <v>239</v>
      </c>
      <c r="D34" s="32" t="s">
        <v>231</v>
      </c>
      <c r="E34" s="15">
        <v>1104</v>
      </c>
      <c r="F34" s="15" t="s">
        <v>237</v>
      </c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32" t="s">
        <v>208</v>
      </c>
      <c r="R34" s="15">
        <v>3</v>
      </c>
      <c r="S34" s="15">
        <v>0</v>
      </c>
      <c r="T34" s="15">
        <v>12141</v>
      </c>
      <c r="U34" s="15">
        <v>139500</v>
      </c>
      <c r="V34" s="15"/>
    </row>
    <row r="35" spans="1:22" x14ac:dyDescent="0.3">
      <c r="A35" s="193">
        <v>28</v>
      </c>
      <c r="B35" s="193">
        <v>28</v>
      </c>
      <c r="C35" s="33"/>
      <c r="D35" s="33"/>
      <c r="E35" s="15">
        <v>1105</v>
      </c>
      <c r="F35" s="15" t="s">
        <v>237</v>
      </c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33"/>
      <c r="R35" s="15">
        <v>3</v>
      </c>
      <c r="S35" s="15">
        <v>0</v>
      </c>
      <c r="T35" s="15">
        <v>12141</v>
      </c>
      <c r="U35" s="15">
        <v>139500</v>
      </c>
      <c r="V35" s="15"/>
    </row>
    <row r="36" spans="1:22" x14ac:dyDescent="0.3">
      <c r="A36" s="9">
        <v>9</v>
      </c>
      <c r="B36" s="9">
        <v>63</v>
      </c>
      <c r="C36" s="15" t="s">
        <v>240</v>
      </c>
      <c r="D36" s="15" t="s">
        <v>231</v>
      </c>
      <c r="E36" s="15">
        <v>997</v>
      </c>
      <c r="F36" s="15" t="s">
        <v>243</v>
      </c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 t="s">
        <v>207</v>
      </c>
      <c r="R36" s="15">
        <v>3</v>
      </c>
      <c r="S36" s="15">
        <v>38</v>
      </c>
      <c r="T36" s="37">
        <v>15986</v>
      </c>
      <c r="U36" s="15">
        <v>276500</v>
      </c>
      <c r="V36" s="15"/>
    </row>
    <row r="37" spans="1:22" x14ac:dyDescent="0.3">
      <c r="A37" s="9">
        <v>10</v>
      </c>
      <c r="B37" s="9">
        <v>64</v>
      </c>
      <c r="C37" s="15" t="s">
        <v>242</v>
      </c>
      <c r="D37" s="15" t="s">
        <v>231</v>
      </c>
      <c r="E37" s="15">
        <v>998</v>
      </c>
      <c r="F37" s="15" t="s">
        <v>243</v>
      </c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 t="s">
        <v>193</v>
      </c>
      <c r="R37" s="15">
        <v>4</v>
      </c>
      <c r="S37" s="15">
        <v>0</v>
      </c>
      <c r="T37" s="15">
        <v>16188</v>
      </c>
      <c r="U37" s="15">
        <v>280000</v>
      </c>
      <c r="V37" s="15"/>
    </row>
    <row r="38" spans="1:22" x14ac:dyDescent="0.3">
      <c r="A38" s="9">
        <v>11</v>
      </c>
      <c r="B38" s="9">
        <v>65</v>
      </c>
      <c r="C38" s="15" t="s">
        <v>236</v>
      </c>
      <c r="D38" s="15" t="s">
        <v>231</v>
      </c>
      <c r="E38" s="15">
        <v>999</v>
      </c>
      <c r="F38" s="15" t="s">
        <v>243</v>
      </c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 t="s">
        <v>206</v>
      </c>
      <c r="R38" s="15">
        <v>4</v>
      </c>
      <c r="S38" s="15">
        <v>0</v>
      </c>
      <c r="T38" s="15">
        <v>16188</v>
      </c>
      <c r="U38" s="15">
        <v>280000</v>
      </c>
      <c r="V38" s="15"/>
    </row>
    <row r="39" spans="1:22" x14ac:dyDescent="0.3">
      <c r="A39" s="9">
        <v>12</v>
      </c>
      <c r="B39" s="9">
        <v>66</v>
      </c>
      <c r="C39" s="15" t="s">
        <v>238</v>
      </c>
      <c r="D39" s="15" t="s">
        <v>231</v>
      </c>
      <c r="E39" s="15">
        <v>1000</v>
      </c>
      <c r="F39" s="15" t="s">
        <v>243</v>
      </c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 t="s">
        <v>205</v>
      </c>
      <c r="R39" s="15">
        <v>4</v>
      </c>
      <c r="S39" s="15">
        <v>0</v>
      </c>
      <c r="T39" s="15">
        <v>16188</v>
      </c>
      <c r="U39" s="15">
        <v>280000</v>
      </c>
      <c r="V39" s="15"/>
    </row>
    <row r="40" spans="1:22" x14ac:dyDescent="0.3">
      <c r="A40" s="9">
        <v>13</v>
      </c>
      <c r="B40" s="9">
        <v>67</v>
      </c>
      <c r="C40" s="15" t="s">
        <v>239</v>
      </c>
      <c r="D40" s="15" t="s">
        <v>231</v>
      </c>
      <c r="E40" s="15">
        <v>1001</v>
      </c>
      <c r="F40" s="15" t="s">
        <v>243</v>
      </c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 t="s">
        <v>204</v>
      </c>
      <c r="R40" s="15">
        <v>4</v>
      </c>
      <c r="S40" s="15">
        <v>0</v>
      </c>
      <c r="T40" s="15">
        <v>16187</v>
      </c>
      <c r="U40" s="15">
        <v>280000</v>
      </c>
      <c r="V40" s="15"/>
    </row>
    <row r="41" spans="1:22" x14ac:dyDescent="0.3">
      <c r="A41" s="9">
        <v>14</v>
      </c>
      <c r="B41" s="9">
        <v>68</v>
      </c>
      <c r="C41" s="15" t="s">
        <v>216</v>
      </c>
      <c r="D41" s="9" t="s">
        <v>231</v>
      </c>
      <c r="E41" s="15">
        <v>693</v>
      </c>
      <c r="F41" s="15" t="s">
        <v>232</v>
      </c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 t="s">
        <v>203</v>
      </c>
      <c r="R41" s="15">
        <v>4</v>
      </c>
      <c r="S41" s="15">
        <v>4</v>
      </c>
      <c r="T41" s="37">
        <v>16592.16</v>
      </c>
      <c r="U41" s="15">
        <v>161950</v>
      </c>
      <c r="V41" s="15"/>
    </row>
    <row r="42" spans="1:22" x14ac:dyDescent="0.3">
      <c r="A42" s="9">
        <v>15</v>
      </c>
      <c r="B42" s="9">
        <v>69</v>
      </c>
      <c r="C42" s="15" t="s">
        <v>218</v>
      </c>
      <c r="D42" s="9" t="s">
        <v>231</v>
      </c>
      <c r="E42" s="15">
        <v>689</v>
      </c>
      <c r="F42" s="15" t="s">
        <v>232</v>
      </c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 t="s">
        <v>202</v>
      </c>
      <c r="R42" s="15">
        <v>4</v>
      </c>
      <c r="S42" s="15">
        <v>0</v>
      </c>
      <c r="T42" s="15">
        <v>16188</v>
      </c>
      <c r="U42" s="15">
        <v>158000</v>
      </c>
      <c r="V42" s="15"/>
    </row>
    <row r="43" spans="1:22" x14ac:dyDescent="0.3">
      <c r="A43" s="9">
        <v>16</v>
      </c>
      <c r="B43" s="9">
        <v>70</v>
      </c>
      <c r="C43" s="15" t="s">
        <v>219</v>
      </c>
      <c r="D43" s="9" t="s">
        <v>231</v>
      </c>
      <c r="E43" s="15">
        <v>696</v>
      </c>
      <c r="F43" s="15" t="s">
        <v>232</v>
      </c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 t="s">
        <v>201</v>
      </c>
      <c r="R43" s="15">
        <v>4</v>
      </c>
      <c r="S43" s="15">
        <v>0</v>
      </c>
      <c r="T43" s="15">
        <v>16188</v>
      </c>
      <c r="U43" s="15">
        <v>158000</v>
      </c>
      <c r="V43" s="15"/>
    </row>
    <row r="44" spans="1:22" x14ac:dyDescent="0.3">
      <c r="A44" s="9">
        <v>17</v>
      </c>
      <c r="B44" s="9">
        <v>71</v>
      </c>
      <c r="C44" s="15" t="s">
        <v>220</v>
      </c>
      <c r="D44" s="9" t="s">
        <v>231</v>
      </c>
      <c r="E44" s="15">
        <v>694</v>
      </c>
      <c r="F44" s="15" t="s">
        <v>232</v>
      </c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 t="s">
        <v>200</v>
      </c>
      <c r="R44" s="15">
        <v>4</v>
      </c>
      <c r="S44" s="15">
        <v>0</v>
      </c>
      <c r="T44" s="15">
        <v>16188</v>
      </c>
      <c r="U44" s="15">
        <v>158000</v>
      </c>
      <c r="V44" s="15"/>
    </row>
    <row r="45" spans="1:22" x14ac:dyDescent="0.3">
      <c r="A45" s="9">
        <v>18</v>
      </c>
      <c r="B45" s="9">
        <v>72</v>
      </c>
      <c r="C45" s="15" t="s">
        <v>217</v>
      </c>
      <c r="D45" s="9" t="s">
        <v>231</v>
      </c>
      <c r="E45" s="15">
        <v>692</v>
      </c>
      <c r="F45" s="15" t="s">
        <v>232</v>
      </c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 t="s">
        <v>199</v>
      </c>
      <c r="R45" s="15">
        <v>3</v>
      </c>
      <c r="S45" s="15">
        <v>12</v>
      </c>
      <c r="T45" s="37">
        <v>13354.66</v>
      </c>
      <c r="U45" s="15">
        <v>130350</v>
      </c>
      <c r="V45" s="15"/>
    </row>
    <row r="46" spans="1:22" x14ac:dyDescent="0.3">
      <c r="A46" s="9">
        <v>19</v>
      </c>
      <c r="B46" s="9">
        <v>73</v>
      </c>
      <c r="C46" s="15" t="s">
        <v>213</v>
      </c>
      <c r="D46" s="15" t="s">
        <v>231</v>
      </c>
      <c r="E46" s="15">
        <v>706</v>
      </c>
      <c r="F46" s="15" t="s">
        <v>235</v>
      </c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 t="s">
        <v>198</v>
      </c>
      <c r="R46" s="15">
        <v>4</v>
      </c>
      <c r="S46" s="15">
        <v>32</v>
      </c>
      <c r="T46" s="15">
        <v>19425</v>
      </c>
      <c r="U46" s="15">
        <v>189600</v>
      </c>
      <c r="V46" s="15"/>
    </row>
    <row r="47" spans="1:22" x14ac:dyDescent="0.3">
      <c r="A47" s="9">
        <v>20</v>
      </c>
      <c r="B47" s="9">
        <v>74</v>
      </c>
      <c r="C47" s="15" t="s">
        <v>222</v>
      </c>
      <c r="D47" s="9" t="s">
        <v>231</v>
      </c>
      <c r="E47" s="15">
        <v>695</v>
      </c>
      <c r="F47" s="15" t="s">
        <v>232</v>
      </c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 t="s">
        <v>197</v>
      </c>
      <c r="R47" s="15">
        <v>4</v>
      </c>
      <c r="S47" s="15">
        <v>0</v>
      </c>
      <c r="T47" s="15">
        <v>16188</v>
      </c>
      <c r="U47" s="15">
        <v>158000</v>
      </c>
      <c r="V47" s="15"/>
    </row>
    <row r="48" spans="1:22" x14ac:dyDescent="0.3">
      <c r="A48" s="9">
        <v>21</v>
      </c>
      <c r="B48" s="9">
        <v>75</v>
      </c>
      <c r="C48" s="15" t="s">
        <v>223</v>
      </c>
      <c r="D48" s="9" t="s">
        <v>231</v>
      </c>
      <c r="E48" s="15">
        <v>690</v>
      </c>
      <c r="F48" s="15" t="s">
        <v>232</v>
      </c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 t="s">
        <v>196</v>
      </c>
      <c r="R48" s="15">
        <v>4</v>
      </c>
      <c r="S48" s="15">
        <v>0</v>
      </c>
      <c r="T48" s="15">
        <v>16188</v>
      </c>
      <c r="U48" s="15">
        <v>158000</v>
      </c>
      <c r="V48" s="15"/>
    </row>
    <row r="49" spans="1:22" x14ac:dyDescent="0.3">
      <c r="A49" s="9">
        <v>22</v>
      </c>
      <c r="B49" s="9">
        <v>76</v>
      </c>
      <c r="C49" s="15" t="s">
        <v>215</v>
      </c>
      <c r="D49" s="9" t="s">
        <v>231</v>
      </c>
      <c r="E49" s="15">
        <v>691</v>
      </c>
      <c r="F49" s="15" t="s">
        <v>232</v>
      </c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 t="s">
        <v>195</v>
      </c>
      <c r="R49" s="15">
        <v>4</v>
      </c>
      <c r="S49" s="15">
        <v>32</v>
      </c>
      <c r="T49" s="37">
        <v>19424.97</v>
      </c>
      <c r="U49" s="15">
        <v>189600</v>
      </c>
      <c r="V49" s="15"/>
    </row>
    <row r="50" spans="1:22" x14ac:dyDescent="0.3">
      <c r="A50" s="9">
        <v>23</v>
      </c>
      <c r="B50" s="9">
        <v>77</v>
      </c>
      <c r="C50" s="15" t="s">
        <v>211</v>
      </c>
      <c r="D50" s="15" t="s">
        <v>231</v>
      </c>
      <c r="E50" s="15">
        <v>711</v>
      </c>
      <c r="F50" s="15" t="s">
        <v>235</v>
      </c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 t="s">
        <v>194</v>
      </c>
      <c r="R50" s="15">
        <v>4</v>
      </c>
      <c r="S50" s="15">
        <v>0</v>
      </c>
      <c r="T50" s="15">
        <v>16188</v>
      </c>
      <c r="U50" s="15">
        <v>158000</v>
      </c>
      <c r="V50" s="32"/>
    </row>
    <row r="51" spans="1:22" x14ac:dyDescent="0.3">
      <c r="A51" s="9">
        <v>24</v>
      </c>
      <c r="B51" s="9">
        <v>78</v>
      </c>
      <c r="C51" s="15" t="s">
        <v>211</v>
      </c>
      <c r="D51" s="15" t="s">
        <v>231</v>
      </c>
      <c r="E51" s="15">
        <v>712</v>
      </c>
      <c r="F51" s="15" t="s">
        <v>235</v>
      </c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 t="s">
        <v>194</v>
      </c>
      <c r="R51" s="15">
        <v>4</v>
      </c>
      <c r="S51" s="15">
        <v>0</v>
      </c>
      <c r="T51" s="15">
        <v>16188</v>
      </c>
      <c r="U51" s="15">
        <v>158000</v>
      </c>
      <c r="V51" s="33"/>
    </row>
    <row r="52" spans="1:22" x14ac:dyDescent="0.3">
      <c r="A52" s="9">
        <v>25</v>
      </c>
      <c r="B52" s="9">
        <v>79</v>
      </c>
      <c r="C52" s="33" t="s">
        <v>214</v>
      </c>
      <c r="D52" s="33" t="s">
        <v>231</v>
      </c>
      <c r="E52" s="33">
        <v>708</v>
      </c>
      <c r="F52" s="33" t="s">
        <v>235</v>
      </c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 t="s">
        <v>194</v>
      </c>
      <c r="R52" s="33">
        <v>4</v>
      </c>
      <c r="S52" s="33">
        <v>0</v>
      </c>
      <c r="T52" s="102">
        <v>16188</v>
      </c>
      <c r="U52" s="33">
        <v>158000</v>
      </c>
      <c r="V52" s="33" t="s">
        <v>261</v>
      </c>
    </row>
    <row r="53" spans="1:22" x14ac:dyDescent="0.3">
      <c r="A53" s="9">
        <v>26</v>
      </c>
      <c r="B53" s="9">
        <v>80</v>
      </c>
      <c r="C53" s="15" t="s">
        <v>212</v>
      </c>
      <c r="D53" s="15" t="s">
        <v>231</v>
      </c>
      <c r="E53" s="15">
        <v>707</v>
      </c>
      <c r="F53" s="15" t="s">
        <v>235</v>
      </c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 t="s">
        <v>194</v>
      </c>
      <c r="R53" s="15">
        <v>4</v>
      </c>
      <c r="S53" s="15">
        <v>0</v>
      </c>
      <c r="T53" s="15">
        <v>16188</v>
      </c>
      <c r="U53" s="15">
        <v>158000</v>
      </c>
      <c r="V53" s="15"/>
    </row>
    <row r="54" spans="1:22" s="8" customFormat="1" x14ac:dyDescent="0.3">
      <c r="A54" s="7"/>
      <c r="B54" s="7"/>
      <c r="C54" s="222" t="s">
        <v>342</v>
      </c>
      <c r="D54" s="223"/>
      <c r="E54" s="223"/>
      <c r="F54" s="223"/>
      <c r="G54" s="223"/>
      <c r="H54" s="223"/>
      <c r="I54" s="223"/>
      <c r="J54" s="223"/>
      <c r="K54" s="223"/>
      <c r="L54" s="223"/>
      <c r="M54" s="223"/>
      <c r="N54" s="223"/>
      <c r="O54" s="223"/>
      <c r="P54" s="223"/>
      <c r="Q54" s="224"/>
      <c r="R54" s="7">
        <v>139</v>
      </c>
      <c r="S54" s="7">
        <v>7</v>
      </c>
      <c r="T54" s="7">
        <f>SUM(T17:T53)</f>
        <v>563232.78999999992</v>
      </c>
      <c r="U54" s="7">
        <f>+SUM(U6:U53)</f>
        <v>8053262.5</v>
      </c>
      <c r="V54" s="7"/>
    </row>
    <row r="56" spans="1:22" ht="18" x14ac:dyDescent="0.3">
      <c r="A56" s="41"/>
      <c r="B56" s="41"/>
      <c r="C56" s="225" t="s">
        <v>272</v>
      </c>
      <c r="D56" s="225"/>
      <c r="E56" s="225"/>
      <c r="F56" s="225"/>
      <c r="G56" s="225"/>
      <c r="H56" s="225"/>
      <c r="I56" s="225"/>
      <c r="J56" s="225"/>
      <c r="K56" s="225"/>
      <c r="L56" s="225"/>
      <c r="M56" s="225"/>
      <c r="N56" s="225"/>
      <c r="O56" s="225"/>
      <c r="P56" s="225"/>
      <c r="Q56" s="225"/>
      <c r="R56" s="225"/>
      <c r="S56" s="225"/>
      <c r="T56" s="225"/>
      <c r="U56" s="225"/>
    </row>
    <row r="57" spans="1:22" ht="15" customHeight="1" x14ac:dyDescent="0.3">
      <c r="A57" s="9">
        <v>1</v>
      </c>
      <c r="B57" s="9">
        <v>81</v>
      </c>
      <c r="C57" s="43" t="s">
        <v>257</v>
      </c>
      <c r="D57" s="43" t="s">
        <v>231</v>
      </c>
      <c r="E57" s="42">
        <v>719</v>
      </c>
      <c r="F57" s="42" t="s">
        <v>258</v>
      </c>
      <c r="G57" s="43" t="s">
        <v>257</v>
      </c>
      <c r="H57" s="42">
        <v>719</v>
      </c>
      <c r="I57" s="42" t="s">
        <v>258</v>
      </c>
      <c r="J57" s="42">
        <v>4</v>
      </c>
      <c r="K57" s="42">
        <v>4</v>
      </c>
      <c r="L57" s="42">
        <v>16592</v>
      </c>
      <c r="M57" s="42">
        <v>369000</v>
      </c>
      <c r="N57" s="226" t="s">
        <v>260</v>
      </c>
      <c r="O57" s="9"/>
      <c r="P57" s="9"/>
      <c r="Q57" s="42">
        <v>389</v>
      </c>
      <c r="R57" s="42">
        <v>4</v>
      </c>
      <c r="S57" s="42">
        <v>4</v>
      </c>
      <c r="T57" s="108">
        <v>16592</v>
      </c>
      <c r="U57" s="42">
        <v>369000</v>
      </c>
    </row>
    <row r="58" spans="1:22" x14ac:dyDescent="0.3">
      <c r="A58" s="9">
        <v>2</v>
      </c>
      <c r="B58" s="9">
        <v>82</v>
      </c>
      <c r="C58" s="43" t="s">
        <v>259</v>
      </c>
      <c r="D58" s="43" t="s">
        <v>231</v>
      </c>
      <c r="E58" s="42">
        <v>720</v>
      </c>
      <c r="F58" s="42" t="s">
        <v>258</v>
      </c>
      <c r="G58" s="43" t="s">
        <v>259</v>
      </c>
      <c r="H58" s="42">
        <v>720</v>
      </c>
      <c r="I58" s="42" t="s">
        <v>258</v>
      </c>
      <c r="J58" s="42">
        <v>2</v>
      </c>
      <c r="K58" s="42">
        <v>7</v>
      </c>
      <c r="L58" s="42">
        <v>8802</v>
      </c>
      <c r="M58" s="42">
        <v>195750</v>
      </c>
      <c r="N58" s="226"/>
      <c r="O58" s="9"/>
      <c r="P58" s="9"/>
      <c r="Q58" s="42">
        <v>391</v>
      </c>
      <c r="R58" s="42">
        <v>2</v>
      </c>
      <c r="S58" s="42">
        <v>7</v>
      </c>
      <c r="T58" s="108">
        <v>8802</v>
      </c>
      <c r="U58" s="42">
        <v>195750</v>
      </c>
    </row>
    <row r="59" spans="1:22" x14ac:dyDescent="0.3">
      <c r="C59" s="222" t="s">
        <v>343</v>
      </c>
      <c r="D59" s="223"/>
      <c r="E59" s="223"/>
      <c r="F59" s="223"/>
      <c r="G59" s="223"/>
      <c r="H59" s="223"/>
      <c r="I59" s="223"/>
      <c r="J59" s="223"/>
      <c r="K59" s="223"/>
      <c r="L59" s="223"/>
      <c r="M59" s="223"/>
      <c r="N59" s="223"/>
      <c r="O59" s="223"/>
      <c r="P59" s="223"/>
      <c r="Q59" s="224"/>
      <c r="R59" s="7">
        <v>6</v>
      </c>
      <c r="S59" s="7">
        <v>11</v>
      </c>
      <c r="T59" s="190">
        <f>SUM(T57:T58)</f>
        <v>25394</v>
      </c>
    </row>
    <row r="61" spans="1:22" ht="18.75" customHeight="1" x14ac:dyDescent="0.3">
      <c r="A61" s="3"/>
      <c r="B61" s="3"/>
      <c r="C61" s="225" t="s">
        <v>274</v>
      </c>
      <c r="D61" s="225"/>
      <c r="E61" s="225"/>
      <c r="F61" s="225"/>
      <c r="G61" s="225"/>
      <c r="H61" s="225"/>
      <c r="I61" s="225"/>
      <c r="J61" s="225"/>
      <c r="K61" s="225"/>
      <c r="L61" s="225"/>
      <c r="M61" s="225"/>
      <c r="N61" s="225"/>
      <c r="O61" s="225"/>
      <c r="P61" s="225"/>
      <c r="Q61" s="225"/>
      <c r="R61" s="225"/>
      <c r="S61" s="225"/>
      <c r="T61" s="225"/>
      <c r="U61" s="225"/>
      <c r="V61" s="3"/>
    </row>
    <row r="62" spans="1:22" x14ac:dyDescent="0.3">
      <c r="A62" s="9">
        <v>1</v>
      </c>
      <c r="B62" s="9">
        <v>83</v>
      </c>
      <c r="C62" s="9" t="s">
        <v>251</v>
      </c>
      <c r="D62" s="9" t="s">
        <v>231</v>
      </c>
      <c r="E62" s="9">
        <v>107</v>
      </c>
      <c r="F62" s="9" t="s">
        <v>252</v>
      </c>
      <c r="G62" s="9"/>
      <c r="H62" s="9"/>
      <c r="I62" s="9"/>
      <c r="J62" s="9"/>
      <c r="K62" s="9"/>
      <c r="L62" s="9"/>
      <c r="M62" s="9"/>
      <c r="N62" s="9"/>
      <c r="O62" s="9"/>
      <c r="P62" s="9"/>
      <c r="Q62" s="10" t="s">
        <v>250</v>
      </c>
      <c r="R62" s="9" t="s">
        <v>261</v>
      </c>
      <c r="S62" s="9"/>
      <c r="T62" s="15">
        <v>14032</v>
      </c>
      <c r="U62" s="9">
        <v>770000</v>
      </c>
      <c r="V62" s="238"/>
    </row>
    <row r="63" spans="1:22" x14ac:dyDescent="0.3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183"/>
      <c r="R63" s="41"/>
      <c r="S63" s="41"/>
      <c r="T63" s="182"/>
      <c r="U63" s="41"/>
      <c r="V63" s="238"/>
    </row>
  </sheetData>
  <mergeCells count="25">
    <mergeCell ref="C56:U56"/>
    <mergeCell ref="C16:S16"/>
    <mergeCell ref="C61:U61"/>
    <mergeCell ref="B32:B33"/>
    <mergeCell ref="B34:B35"/>
    <mergeCell ref="B17:B18"/>
    <mergeCell ref="B19:B20"/>
    <mergeCell ref="B21:B22"/>
    <mergeCell ref="B30:B31"/>
    <mergeCell ref="B23:B26"/>
    <mergeCell ref="B27:B29"/>
    <mergeCell ref="N57:N58"/>
    <mergeCell ref="C54:Q54"/>
    <mergeCell ref="C59:Q59"/>
    <mergeCell ref="C13:Q13"/>
    <mergeCell ref="A17:A18"/>
    <mergeCell ref="A19:A20"/>
    <mergeCell ref="A21:A22"/>
    <mergeCell ref="C4:S4"/>
    <mergeCell ref="B10:B11"/>
    <mergeCell ref="A23:A26"/>
    <mergeCell ref="A27:A29"/>
    <mergeCell ref="A30:A31"/>
    <mergeCell ref="A32:A33"/>
    <mergeCell ref="A34:A35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75" orientation="landscape" r:id="rId1"/>
  <colBreaks count="1" manualBreakCount="1">
    <brk id="2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8"/>
  <sheetViews>
    <sheetView topLeftCell="A10" zoomScaleNormal="100" workbookViewId="0">
      <selection activeCell="J32" sqref="J32"/>
    </sheetView>
  </sheetViews>
  <sheetFormatPr defaultRowHeight="14.4" x14ac:dyDescent="0.3"/>
  <cols>
    <col min="2" max="2" width="6.5546875" customWidth="1"/>
    <col min="3" max="3" width="3.5546875" customWidth="1"/>
    <col min="4" max="4" width="10.109375" customWidth="1"/>
    <col min="5" max="5" width="4.44140625" customWidth="1"/>
    <col min="6" max="6" width="4.6640625" customWidth="1"/>
    <col min="7" max="7" width="5.6640625" customWidth="1"/>
    <col min="8" max="8" width="6.44140625" customWidth="1"/>
    <col min="9" max="9" width="8.109375" customWidth="1"/>
    <col min="10" max="10" width="7.6640625" customWidth="1"/>
    <col min="11" max="12" width="5.6640625" customWidth="1"/>
    <col min="13" max="13" width="4.5546875" customWidth="1"/>
    <col min="14" max="14" width="7.109375" style="45" customWidth="1"/>
    <col min="16" max="16" width="10.44140625" customWidth="1"/>
    <col min="17" max="17" width="5" customWidth="1"/>
    <col min="18" max="18" width="6.109375" customWidth="1"/>
  </cols>
  <sheetData>
    <row r="2" spans="2:18" ht="18" x14ac:dyDescent="0.35">
      <c r="B2" s="228" t="s">
        <v>298</v>
      </c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30"/>
    </row>
    <row r="3" spans="2:18" ht="21" x14ac:dyDescent="0.4">
      <c r="B3" s="231" t="s">
        <v>301</v>
      </c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3"/>
    </row>
    <row r="4" spans="2:18" ht="21" x14ac:dyDescent="0.4">
      <c r="B4" s="231" t="s">
        <v>264</v>
      </c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3"/>
    </row>
    <row r="6" spans="2:18" ht="18" x14ac:dyDescent="0.35">
      <c r="B6" s="228" t="s">
        <v>299</v>
      </c>
      <c r="C6" s="229"/>
      <c r="D6" s="229"/>
      <c r="E6" s="229"/>
      <c r="F6" s="229"/>
      <c r="G6" s="229"/>
      <c r="H6" s="229"/>
      <c r="I6" s="229"/>
      <c r="J6" s="230"/>
      <c r="K6" s="50"/>
      <c r="N6" s="228" t="s">
        <v>300</v>
      </c>
      <c r="O6" s="229"/>
      <c r="P6" s="229"/>
      <c r="Q6" s="229"/>
      <c r="R6" s="230"/>
    </row>
    <row r="7" spans="2:18" ht="54" x14ac:dyDescent="0.35">
      <c r="B7" s="128" t="s">
        <v>270</v>
      </c>
      <c r="C7" s="129"/>
      <c r="D7" s="100" t="s">
        <v>0</v>
      </c>
      <c r="E7" s="121" t="s">
        <v>16</v>
      </c>
      <c r="F7" s="121" t="s">
        <v>17</v>
      </c>
      <c r="G7" s="122" t="s">
        <v>18</v>
      </c>
      <c r="H7" s="123" t="s">
        <v>297</v>
      </c>
      <c r="I7" s="134" t="s">
        <v>286</v>
      </c>
      <c r="J7" s="124" t="s">
        <v>287</v>
      </c>
      <c r="K7" s="133"/>
      <c r="L7" s="128" t="s">
        <v>270</v>
      </c>
      <c r="M7" s="132"/>
      <c r="N7" s="125" t="s">
        <v>0</v>
      </c>
      <c r="O7" s="126" t="s">
        <v>14</v>
      </c>
      <c r="P7" s="126" t="s">
        <v>15</v>
      </c>
      <c r="Q7" s="127" t="s">
        <v>16</v>
      </c>
      <c r="R7" s="114" t="s">
        <v>291</v>
      </c>
    </row>
    <row r="8" spans="2:18" ht="15.6" x14ac:dyDescent="0.3">
      <c r="B8" s="234">
        <v>84</v>
      </c>
      <c r="C8" s="130">
        <v>1</v>
      </c>
      <c r="D8" s="110" t="s">
        <v>288</v>
      </c>
      <c r="E8" s="47">
        <v>2</v>
      </c>
      <c r="F8" s="47">
        <v>0</v>
      </c>
      <c r="G8" s="47">
        <v>4047</v>
      </c>
      <c r="H8" s="120">
        <v>9.5</v>
      </c>
      <c r="I8" s="48">
        <v>5.7</v>
      </c>
      <c r="J8" s="49">
        <v>3.8</v>
      </c>
      <c r="K8" s="119" t="s">
        <v>265</v>
      </c>
      <c r="L8" s="234">
        <v>85</v>
      </c>
      <c r="M8" s="130">
        <v>1</v>
      </c>
      <c r="N8" s="115"/>
      <c r="O8" s="46"/>
      <c r="P8" s="46"/>
      <c r="Q8" s="46"/>
      <c r="R8" s="46"/>
    </row>
    <row r="9" spans="2:18" ht="15.6" x14ac:dyDescent="0.3">
      <c r="B9" s="235"/>
      <c r="C9" s="130">
        <v>2</v>
      </c>
      <c r="D9" s="110" t="s">
        <v>289</v>
      </c>
      <c r="E9" s="47">
        <v>2</v>
      </c>
      <c r="F9" s="47">
        <v>0</v>
      </c>
      <c r="G9" s="47">
        <v>4047</v>
      </c>
      <c r="H9" s="120">
        <v>9.5</v>
      </c>
      <c r="I9" s="48">
        <v>5.7</v>
      </c>
      <c r="J9" s="49">
        <v>3.8</v>
      </c>
      <c r="K9" s="119" t="s">
        <v>266</v>
      </c>
      <c r="L9" s="235"/>
      <c r="M9" s="130">
        <v>2</v>
      </c>
      <c r="N9" s="115"/>
      <c r="O9" s="46"/>
      <c r="P9" s="46"/>
      <c r="Q9" s="46"/>
      <c r="R9" s="46"/>
    </row>
    <row r="10" spans="2:18" ht="15.6" x14ac:dyDescent="0.3">
      <c r="B10" s="235"/>
      <c r="C10" s="130">
        <v>3</v>
      </c>
      <c r="D10" s="111" t="s">
        <v>275</v>
      </c>
      <c r="E10" s="47">
        <v>2</v>
      </c>
      <c r="F10" s="9">
        <v>0</v>
      </c>
      <c r="G10" s="9">
        <v>4047</v>
      </c>
      <c r="H10" s="120">
        <v>9.5</v>
      </c>
      <c r="I10" s="48">
        <v>5.7</v>
      </c>
      <c r="J10" s="49">
        <v>3.8</v>
      </c>
      <c r="K10" s="119" t="s">
        <v>253</v>
      </c>
      <c r="L10" s="235"/>
      <c r="M10" s="130">
        <v>3</v>
      </c>
      <c r="N10" s="115">
        <v>79</v>
      </c>
      <c r="O10" s="46">
        <v>6491</v>
      </c>
      <c r="P10" s="46" t="s">
        <v>290</v>
      </c>
      <c r="Q10" s="46">
        <v>1</v>
      </c>
      <c r="R10" s="46">
        <v>4</v>
      </c>
    </row>
    <row r="11" spans="2:18" ht="15.6" x14ac:dyDescent="0.3">
      <c r="B11" s="235"/>
      <c r="C11" s="130">
        <v>4</v>
      </c>
      <c r="D11" s="111" t="s">
        <v>276</v>
      </c>
      <c r="E11" s="47">
        <v>2</v>
      </c>
      <c r="F11" s="9">
        <v>0</v>
      </c>
      <c r="G11" s="9">
        <v>4047</v>
      </c>
      <c r="H11" s="120">
        <v>9.5</v>
      </c>
      <c r="I11" s="48">
        <v>5.7</v>
      </c>
      <c r="J11" s="49">
        <v>3.8</v>
      </c>
      <c r="K11" s="119" t="s">
        <v>244</v>
      </c>
      <c r="L11" s="235"/>
      <c r="M11" s="130">
        <v>4</v>
      </c>
      <c r="N11" s="188" t="s">
        <v>292</v>
      </c>
      <c r="O11" s="46">
        <v>1542</v>
      </c>
      <c r="P11" s="46" t="s">
        <v>293</v>
      </c>
      <c r="Q11" s="46">
        <v>1</v>
      </c>
      <c r="R11" s="46">
        <v>3.5</v>
      </c>
    </row>
    <row r="12" spans="2:18" ht="15.6" x14ac:dyDescent="0.3">
      <c r="B12" s="235"/>
      <c r="C12" s="130">
        <v>5</v>
      </c>
      <c r="D12" s="111" t="s">
        <v>277</v>
      </c>
      <c r="E12" s="47">
        <v>2</v>
      </c>
      <c r="F12" s="9">
        <v>0</v>
      </c>
      <c r="G12" s="9">
        <v>4047</v>
      </c>
      <c r="H12" s="120">
        <v>9.5</v>
      </c>
      <c r="I12" s="48">
        <v>5.7</v>
      </c>
      <c r="J12" s="49">
        <v>3.8</v>
      </c>
      <c r="K12" s="119" t="s">
        <v>246</v>
      </c>
      <c r="L12" s="235"/>
      <c r="M12" s="130">
        <v>5</v>
      </c>
      <c r="N12" s="115" t="s">
        <v>294</v>
      </c>
      <c r="O12" s="46">
        <v>6488</v>
      </c>
      <c r="P12" s="46" t="s">
        <v>290</v>
      </c>
      <c r="Q12" s="46">
        <v>1</v>
      </c>
      <c r="R12" s="46">
        <v>4</v>
      </c>
    </row>
    <row r="13" spans="2:18" ht="15.6" x14ac:dyDescent="0.3">
      <c r="B13" s="235"/>
      <c r="C13" s="130">
        <v>6</v>
      </c>
      <c r="D13" s="189" t="s">
        <v>278</v>
      </c>
      <c r="E13" s="47">
        <v>2</v>
      </c>
      <c r="F13" s="9">
        <v>0</v>
      </c>
      <c r="G13" s="9">
        <v>4047</v>
      </c>
      <c r="H13" s="120">
        <v>9.5</v>
      </c>
      <c r="I13" s="48">
        <v>5.7</v>
      </c>
      <c r="J13" s="49">
        <v>3.8</v>
      </c>
      <c r="K13" s="119" t="s">
        <v>256</v>
      </c>
      <c r="L13" s="235"/>
      <c r="M13" s="130">
        <v>6</v>
      </c>
      <c r="N13" s="115">
        <v>94</v>
      </c>
      <c r="O13" s="46">
        <v>6487</v>
      </c>
      <c r="P13" s="46" t="s">
        <v>290</v>
      </c>
      <c r="Q13" s="46">
        <v>1</v>
      </c>
      <c r="R13" s="46">
        <v>4</v>
      </c>
    </row>
    <row r="14" spans="2:18" ht="15.6" x14ac:dyDescent="0.3">
      <c r="B14" s="235"/>
      <c r="C14" s="130">
        <v>7</v>
      </c>
      <c r="D14" s="189" t="s">
        <v>279</v>
      </c>
      <c r="E14" s="47">
        <v>2</v>
      </c>
      <c r="F14" s="9">
        <v>0</v>
      </c>
      <c r="G14" s="9">
        <v>4047</v>
      </c>
      <c r="H14" s="120">
        <v>9.5</v>
      </c>
      <c r="I14" s="48">
        <v>5.7</v>
      </c>
      <c r="J14" s="49">
        <v>3.8</v>
      </c>
      <c r="K14" s="119" t="s">
        <v>249</v>
      </c>
      <c r="L14" s="235"/>
      <c r="M14" s="130">
        <v>7</v>
      </c>
      <c r="N14" s="188">
        <v>100</v>
      </c>
      <c r="O14" s="46">
        <v>6489</v>
      </c>
      <c r="P14" s="46" t="s">
        <v>290</v>
      </c>
      <c r="Q14" s="46">
        <v>1</v>
      </c>
      <c r="R14" s="46">
        <v>4</v>
      </c>
    </row>
    <row r="15" spans="2:18" ht="15.6" x14ac:dyDescent="0.3">
      <c r="B15" s="235"/>
      <c r="C15" s="130">
        <v>8</v>
      </c>
      <c r="D15" s="189" t="s">
        <v>280</v>
      </c>
      <c r="E15" s="47">
        <v>2</v>
      </c>
      <c r="F15" s="9">
        <v>0</v>
      </c>
      <c r="G15" s="9">
        <v>4047</v>
      </c>
      <c r="H15" s="120">
        <v>9.5</v>
      </c>
      <c r="I15" s="48">
        <v>5.7</v>
      </c>
      <c r="J15" s="49">
        <v>3.8</v>
      </c>
      <c r="K15" s="119" t="s">
        <v>245</v>
      </c>
      <c r="L15" s="235"/>
      <c r="M15" s="130">
        <v>8</v>
      </c>
      <c r="N15" s="188" t="s">
        <v>295</v>
      </c>
      <c r="O15" s="46">
        <v>6486</v>
      </c>
      <c r="P15" s="46" t="s">
        <v>296</v>
      </c>
      <c r="Q15" s="46">
        <v>1</v>
      </c>
      <c r="R15" s="46">
        <v>4</v>
      </c>
    </row>
    <row r="16" spans="2:18" ht="15.6" x14ac:dyDescent="0.3">
      <c r="B16" s="235"/>
      <c r="C16" s="130">
        <v>9</v>
      </c>
      <c r="D16" s="111" t="s">
        <v>281</v>
      </c>
      <c r="E16" s="47">
        <v>2</v>
      </c>
      <c r="F16" s="9">
        <v>0</v>
      </c>
      <c r="G16" s="9">
        <v>4047</v>
      </c>
      <c r="H16" s="120">
        <v>9.5</v>
      </c>
      <c r="I16" s="48">
        <v>5.7</v>
      </c>
      <c r="J16" s="49">
        <v>3.8</v>
      </c>
      <c r="K16" s="119" t="s">
        <v>254</v>
      </c>
      <c r="L16" s="235"/>
      <c r="M16" s="130">
        <v>9</v>
      </c>
      <c r="N16" s="188">
        <v>100</v>
      </c>
      <c r="O16" s="46">
        <v>6492</v>
      </c>
      <c r="P16" s="46" t="s">
        <v>290</v>
      </c>
      <c r="Q16" s="46">
        <v>1</v>
      </c>
      <c r="R16" s="46">
        <v>4</v>
      </c>
    </row>
    <row r="17" spans="2:18" ht="15.6" x14ac:dyDescent="0.3">
      <c r="B17" s="235"/>
      <c r="C17" s="130">
        <v>10</v>
      </c>
      <c r="D17" s="110" t="s">
        <v>282</v>
      </c>
      <c r="E17" s="47">
        <v>2</v>
      </c>
      <c r="F17" s="47">
        <v>0</v>
      </c>
      <c r="G17" s="47">
        <v>4047</v>
      </c>
      <c r="H17" s="120">
        <v>9.5</v>
      </c>
      <c r="I17" s="48">
        <v>5.7</v>
      </c>
      <c r="J17" s="49">
        <v>3.8</v>
      </c>
      <c r="K17" s="119" t="s">
        <v>267</v>
      </c>
      <c r="L17" s="235"/>
      <c r="M17" s="130">
        <v>10</v>
      </c>
      <c r="N17" s="115"/>
      <c r="O17" s="46"/>
      <c r="P17" s="46"/>
      <c r="Q17" s="46"/>
      <c r="R17" s="46"/>
    </row>
    <row r="18" spans="2:18" ht="15.6" x14ac:dyDescent="0.3">
      <c r="B18" s="235"/>
      <c r="C18" s="130">
        <v>11</v>
      </c>
      <c r="D18" s="187" t="s">
        <v>283</v>
      </c>
      <c r="E18" s="47">
        <v>2</v>
      </c>
      <c r="F18" s="47">
        <v>0</v>
      </c>
      <c r="G18" s="47">
        <v>4047</v>
      </c>
      <c r="H18" s="120">
        <v>9.5</v>
      </c>
      <c r="I18" s="48">
        <v>5.7</v>
      </c>
      <c r="J18" s="49">
        <v>3.8</v>
      </c>
      <c r="K18" s="119" t="s">
        <v>268</v>
      </c>
      <c r="L18" s="235"/>
      <c r="M18" s="130">
        <v>11</v>
      </c>
      <c r="N18" s="115"/>
      <c r="O18" s="46"/>
      <c r="P18" s="46"/>
      <c r="Q18" s="46"/>
      <c r="R18" s="46"/>
    </row>
    <row r="19" spans="2:18" s="104" customFormat="1" ht="15.6" x14ac:dyDescent="0.3">
      <c r="B19" s="235"/>
      <c r="C19" s="130">
        <v>12</v>
      </c>
      <c r="D19" s="110" t="s">
        <v>284</v>
      </c>
      <c r="E19" s="113">
        <v>2</v>
      </c>
      <c r="F19" s="113">
        <v>0</v>
      </c>
      <c r="G19" s="113">
        <v>4047</v>
      </c>
      <c r="H19" s="120">
        <v>9.5</v>
      </c>
      <c r="I19" s="48">
        <v>5.7</v>
      </c>
      <c r="J19" s="49">
        <v>3.8</v>
      </c>
      <c r="K19" s="119" t="s">
        <v>269</v>
      </c>
      <c r="L19" s="235"/>
      <c r="M19" s="130">
        <v>12</v>
      </c>
      <c r="N19" s="112"/>
      <c r="O19" s="112"/>
      <c r="P19" s="112"/>
      <c r="Q19" s="112"/>
      <c r="R19" s="112"/>
    </row>
    <row r="20" spans="2:18" s="104" customFormat="1" ht="15.6" x14ac:dyDescent="0.3">
      <c r="B20" s="235"/>
      <c r="C20" s="130">
        <v>13</v>
      </c>
      <c r="D20" s="116" t="s">
        <v>285</v>
      </c>
      <c r="E20" s="117">
        <v>2</v>
      </c>
      <c r="F20" s="101">
        <v>0</v>
      </c>
      <c r="G20" s="101">
        <v>4047</v>
      </c>
      <c r="H20" s="120">
        <v>9.5</v>
      </c>
      <c r="I20" s="99">
        <v>5.7</v>
      </c>
      <c r="J20" s="118">
        <v>3.8</v>
      </c>
      <c r="K20" s="119" t="s">
        <v>248</v>
      </c>
      <c r="L20" s="235"/>
      <c r="M20" s="130">
        <v>13</v>
      </c>
      <c r="N20" s="115" t="s">
        <v>247</v>
      </c>
      <c r="O20" s="46">
        <v>6493</v>
      </c>
      <c r="P20" s="46" t="s">
        <v>290</v>
      </c>
      <c r="Q20" s="46">
        <v>1</v>
      </c>
      <c r="R20" s="46">
        <v>4</v>
      </c>
    </row>
    <row r="21" spans="2:18" ht="15.6" x14ac:dyDescent="0.3">
      <c r="B21" s="236"/>
      <c r="C21" s="131" t="s">
        <v>261</v>
      </c>
      <c r="D21" s="46"/>
      <c r="E21" s="184"/>
      <c r="F21" s="185"/>
      <c r="G21" s="46"/>
      <c r="H21" s="46"/>
      <c r="I21" s="46"/>
      <c r="J21" s="46"/>
      <c r="K21" s="119" t="s">
        <v>255</v>
      </c>
      <c r="L21" s="236"/>
      <c r="M21" s="131">
        <v>14</v>
      </c>
      <c r="N21" s="115" t="s">
        <v>247</v>
      </c>
      <c r="O21" s="46">
        <v>6490</v>
      </c>
      <c r="P21" s="46" t="s">
        <v>290</v>
      </c>
      <c r="Q21" s="46">
        <v>1</v>
      </c>
      <c r="R21" s="46">
        <v>4</v>
      </c>
    </row>
    <row r="22" spans="2:18" ht="21" x14ac:dyDescent="0.4">
      <c r="E22" s="186">
        <v>26</v>
      </c>
      <c r="F22" s="186">
        <v>0</v>
      </c>
      <c r="Q22" s="186">
        <f>SUM(Q8:Q21)</f>
        <v>9</v>
      </c>
    </row>
    <row r="25" spans="2:18" ht="23.4" x14ac:dyDescent="0.45">
      <c r="B25" s="227" t="s">
        <v>345</v>
      </c>
      <c r="C25" s="227"/>
      <c r="D25" s="227"/>
      <c r="E25" s="227"/>
      <c r="F25" s="227"/>
      <c r="G25" s="227"/>
      <c r="H25" s="227"/>
      <c r="I25" s="227"/>
      <c r="J25" s="227"/>
      <c r="K25" s="227"/>
      <c r="L25" s="227"/>
      <c r="M25" s="227"/>
      <c r="N25" s="227"/>
      <c r="O25" s="227"/>
      <c r="P25" s="227"/>
      <c r="Q25" s="227"/>
      <c r="R25" s="227"/>
    </row>
    <row r="26" spans="2:18" ht="23.4" x14ac:dyDescent="0.45">
      <c r="B26" s="227" t="s">
        <v>346</v>
      </c>
      <c r="C26" s="227"/>
      <c r="D26" s="227"/>
      <c r="E26" s="227"/>
      <c r="F26" s="227"/>
      <c r="G26" s="227"/>
      <c r="H26" s="227"/>
      <c r="I26" s="227"/>
      <c r="J26" s="227"/>
      <c r="K26" s="227"/>
      <c r="L26" s="227"/>
      <c r="M26" s="227"/>
      <c r="N26" s="227"/>
      <c r="O26" s="227"/>
      <c r="P26" s="227"/>
      <c r="Q26" s="227"/>
      <c r="R26" s="227"/>
    </row>
    <row r="27" spans="2:18" ht="23.4" x14ac:dyDescent="0.45">
      <c r="B27" s="227" t="s">
        <v>347</v>
      </c>
      <c r="C27" s="227"/>
      <c r="D27" s="227"/>
      <c r="E27" s="227"/>
      <c r="F27" s="227"/>
      <c r="G27" s="227"/>
      <c r="H27" s="227"/>
      <c r="I27" s="227"/>
      <c r="J27" s="227"/>
      <c r="K27" s="227"/>
      <c r="L27" s="227"/>
      <c r="M27" s="227"/>
      <c r="N27" s="227"/>
      <c r="O27" s="227"/>
      <c r="P27" s="227"/>
      <c r="Q27" s="227"/>
      <c r="R27" s="227"/>
    </row>
    <row r="28" spans="2:18" ht="23.4" x14ac:dyDescent="0.45">
      <c r="B28" s="227" t="s">
        <v>348</v>
      </c>
      <c r="C28" s="227"/>
      <c r="D28" s="227"/>
      <c r="E28" s="227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</row>
  </sheetData>
  <mergeCells count="11">
    <mergeCell ref="B3:R3"/>
    <mergeCell ref="B4:R4"/>
    <mergeCell ref="B2:R2"/>
    <mergeCell ref="L8:L21"/>
    <mergeCell ref="B8:B21"/>
    <mergeCell ref="B6:J6"/>
    <mergeCell ref="B25:R25"/>
    <mergeCell ref="B26:R26"/>
    <mergeCell ref="B27:R27"/>
    <mergeCell ref="B28:R28"/>
    <mergeCell ref="N6:R6"/>
  </mergeCells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"/>
  <sheetViews>
    <sheetView zoomScaleNormal="100" workbookViewId="0">
      <selection activeCell="H11" sqref="H11"/>
    </sheetView>
  </sheetViews>
  <sheetFormatPr defaultRowHeight="14.4" x14ac:dyDescent="0.3"/>
  <cols>
    <col min="1" max="1" width="3.44140625" customWidth="1"/>
    <col min="2" max="2" width="9.88671875" customWidth="1"/>
    <col min="3" max="3" width="24.44140625" customWidth="1"/>
    <col min="4" max="4" width="8.88671875" customWidth="1"/>
    <col min="5" max="5" width="14.5546875" bestFit="1" customWidth="1"/>
    <col min="6" max="6" width="11.5546875" style="45" customWidth="1"/>
    <col min="7" max="8" width="9" customWidth="1"/>
    <col min="9" max="9" width="14.5546875" customWidth="1"/>
    <col min="11" max="11" width="10.6640625" customWidth="1"/>
    <col min="12" max="12" width="36.44140625" customWidth="1"/>
  </cols>
  <sheetData>
    <row r="2" spans="2:12" ht="23.4" x14ac:dyDescent="0.3">
      <c r="B2" s="209" t="s">
        <v>332</v>
      </c>
      <c r="C2" s="209"/>
      <c r="D2" s="209"/>
      <c r="E2" s="209"/>
      <c r="F2" s="209"/>
      <c r="G2" s="209"/>
      <c r="H2" s="209"/>
      <c r="I2" s="209"/>
      <c r="J2" s="12" t="s">
        <v>261</v>
      </c>
      <c r="K2" s="3"/>
      <c r="L2" s="1"/>
    </row>
    <row r="3" spans="2:12" ht="43.2" x14ac:dyDescent="0.3">
      <c r="B3" s="2" t="s">
        <v>270</v>
      </c>
      <c r="C3" s="154" t="s">
        <v>309</v>
      </c>
      <c r="D3" s="2" t="s">
        <v>340</v>
      </c>
      <c r="E3" s="2" t="s">
        <v>308</v>
      </c>
      <c r="F3" s="2" t="s">
        <v>0</v>
      </c>
      <c r="G3" s="144" t="s">
        <v>337</v>
      </c>
      <c r="H3" s="144" t="s">
        <v>335</v>
      </c>
      <c r="I3" s="144" t="s">
        <v>19</v>
      </c>
      <c r="J3" s="2" t="s">
        <v>262</v>
      </c>
      <c r="K3" s="7" t="s">
        <v>183</v>
      </c>
      <c r="L3" s="2" t="s">
        <v>333</v>
      </c>
    </row>
    <row r="4" spans="2:12" s="162" customFormat="1" ht="54" x14ac:dyDescent="0.3">
      <c r="B4" s="159">
        <v>88</v>
      </c>
      <c r="C4" s="159" t="s">
        <v>329</v>
      </c>
      <c r="D4" s="160" t="s">
        <v>330</v>
      </c>
      <c r="E4" s="163">
        <v>40733</v>
      </c>
      <c r="F4" s="164" t="s">
        <v>331</v>
      </c>
      <c r="G4" s="160" t="s">
        <v>336</v>
      </c>
      <c r="H4" s="160" t="s">
        <v>338</v>
      </c>
      <c r="I4" s="165" t="s">
        <v>339</v>
      </c>
      <c r="J4" s="159"/>
      <c r="K4" s="159"/>
      <c r="L4" s="159"/>
    </row>
    <row r="7" spans="2:12" ht="23.4" x14ac:dyDescent="0.45">
      <c r="B7" s="227" t="s">
        <v>334</v>
      </c>
      <c r="C7" s="227"/>
      <c r="D7" s="227"/>
      <c r="E7" s="227"/>
      <c r="F7" s="227"/>
      <c r="G7" s="227"/>
      <c r="H7" s="227"/>
      <c r="I7" s="227"/>
      <c r="J7" s="227"/>
      <c r="K7" s="227"/>
      <c r="L7" s="227"/>
    </row>
  </sheetData>
  <mergeCells count="2">
    <mergeCell ref="B2:I2"/>
    <mergeCell ref="B7:L7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6"/>
  <sheetViews>
    <sheetView topLeftCell="B1" workbookViewId="0">
      <selection activeCell="F10" sqref="F10"/>
    </sheetView>
  </sheetViews>
  <sheetFormatPr defaultRowHeight="14.4" x14ac:dyDescent="0.3"/>
  <cols>
    <col min="3" max="3" width="26.44140625" customWidth="1"/>
    <col min="5" max="5" width="14.5546875" bestFit="1" customWidth="1"/>
    <col min="7" max="7" width="10.109375" customWidth="1"/>
    <col min="11" max="11" width="30.109375" bestFit="1" customWidth="1"/>
    <col min="12" max="12" width="10.44140625" customWidth="1"/>
    <col min="14" max="14" width="11" bestFit="1" customWidth="1"/>
    <col min="15" max="15" width="14.5546875" bestFit="1" customWidth="1"/>
  </cols>
  <sheetData>
    <row r="2" spans="2:15" ht="23.4" x14ac:dyDescent="0.3">
      <c r="B2" s="209" t="s">
        <v>314</v>
      </c>
      <c r="C2" s="209"/>
      <c r="D2" s="209"/>
      <c r="E2" s="209"/>
      <c r="F2" s="209"/>
      <c r="G2" s="209"/>
      <c r="H2" s="209"/>
      <c r="I2" s="3"/>
      <c r="J2" s="1"/>
      <c r="K2" s="1"/>
      <c r="L2" s="1"/>
      <c r="M2" s="1"/>
      <c r="N2" s="1"/>
      <c r="O2" s="1"/>
    </row>
    <row r="3" spans="2:15" ht="57.6" x14ac:dyDescent="0.3">
      <c r="B3" s="2" t="s">
        <v>270</v>
      </c>
      <c r="C3" s="154" t="s">
        <v>309</v>
      </c>
      <c r="D3" s="2" t="s">
        <v>307</v>
      </c>
      <c r="E3" s="2" t="s">
        <v>308</v>
      </c>
      <c r="F3" s="2" t="s">
        <v>318</v>
      </c>
      <c r="G3" s="64" t="s">
        <v>18</v>
      </c>
      <c r="H3" s="144" t="s">
        <v>19</v>
      </c>
      <c r="I3" s="7" t="s">
        <v>183</v>
      </c>
      <c r="J3" s="2" t="s">
        <v>2</v>
      </c>
      <c r="K3" s="4" t="s">
        <v>322</v>
      </c>
      <c r="L3" s="5" t="s">
        <v>325</v>
      </c>
      <c r="M3" s="5" t="s">
        <v>7</v>
      </c>
      <c r="N3" s="2" t="s">
        <v>9</v>
      </c>
      <c r="O3" s="2" t="s">
        <v>326</v>
      </c>
    </row>
    <row r="4" spans="2:15" s="161" customFormat="1" ht="90" x14ac:dyDescent="0.3">
      <c r="B4" s="159">
        <v>89</v>
      </c>
      <c r="C4" s="160" t="s">
        <v>315</v>
      </c>
      <c r="D4" s="160" t="s">
        <v>316</v>
      </c>
      <c r="E4" s="159" t="s">
        <v>317</v>
      </c>
      <c r="F4" s="159" t="s">
        <v>319</v>
      </c>
      <c r="G4" s="160" t="s">
        <v>320</v>
      </c>
      <c r="H4" s="159"/>
      <c r="I4" s="159"/>
      <c r="J4" s="159" t="s">
        <v>321</v>
      </c>
      <c r="K4" s="160" t="s">
        <v>324</v>
      </c>
      <c r="L4" s="159">
        <v>1230</v>
      </c>
      <c r="M4" s="159"/>
      <c r="N4" s="159" t="s">
        <v>323</v>
      </c>
      <c r="O4" s="159" t="s">
        <v>327</v>
      </c>
    </row>
    <row r="6" spans="2:15" ht="44.25" customHeight="1" x14ac:dyDescent="0.3">
      <c r="B6" s="237" t="s">
        <v>328</v>
      </c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</row>
  </sheetData>
  <mergeCells count="2">
    <mergeCell ref="B2:H2"/>
    <mergeCell ref="B6:O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V V Nagar</vt:lpstr>
      <vt:lpstr>Dhank &amp; Pransla</vt:lpstr>
      <vt:lpstr>Naransari</vt:lpstr>
      <vt:lpstr>Madurai</vt:lpstr>
      <vt:lpstr>Bangaluru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Vishal P. Kukreja</dc:creator>
  <cp:lastModifiedBy>Amit R. Dabhi</cp:lastModifiedBy>
  <cp:lastPrinted>2016-07-01T06:05:24Z</cp:lastPrinted>
  <dcterms:created xsi:type="dcterms:W3CDTF">2016-02-16T10:17:11Z</dcterms:created>
  <dcterms:modified xsi:type="dcterms:W3CDTF">2024-02-19T09:22:06Z</dcterms:modified>
</cp:coreProperties>
</file>