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In Progress Files\Babul\Sharda Edu\New Working\"/>
    </mc:Choice>
  </mc:AlternateContent>
  <xr:revisionPtr revIDLastSave="0" documentId="13_ncr:1_{E2420BA8-D655-4149-8256-AF529E1497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Builidng Area " sheetId="2" r:id="rId2"/>
    <sheet name="Status" sheetId="3" r:id="rId3"/>
    <sheet name="Plant and machinery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2" l="1"/>
  <c r="J24" i="2" l="1"/>
  <c r="J25" i="2"/>
  <c r="E25" i="2"/>
  <c r="E27" i="2" s="1"/>
  <c r="E24" i="2"/>
  <c r="E26" i="2" s="1"/>
  <c r="E40" i="2" s="1"/>
  <c r="J26" i="2" l="1"/>
  <c r="J22" i="2"/>
  <c r="J20" i="2"/>
  <c r="J18" i="2"/>
  <c r="J16" i="2"/>
  <c r="J14" i="2"/>
  <c r="J12" i="2"/>
  <c r="F39" i="2"/>
  <c r="J39" i="2" s="1"/>
  <c r="F38" i="2"/>
  <c r="J38" i="2" s="1"/>
  <c r="F37" i="2"/>
  <c r="J37" i="2" s="1"/>
  <c r="F36" i="2"/>
  <c r="J36" i="2" s="1"/>
  <c r="F35" i="2"/>
  <c r="J35" i="2" s="1"/>
  <c r="F34" i="2"/>
  <c r="J34" i="2" s="1"/>
  <c r="F33" i="2"/>
  <c r="J33" i="2" s="1"/>
  <c r="F32" i="2"/>
  <c r="J32" i="2" s="1"/>
  <c r="F31" i="2"/>
  <c r="J31" i="2" s="1"/>
  <c r="F30" i="2"/>
  <c r="J30" i="2" s="1"/>
  <c r="F29" i="2"/>
  <c r="J29" i="2" s="1"/>
  <c r="F28" i="2"/>
  <c r="J28" i="2" s="1"/>
  <c r="F27" i="2"/>
  <c r="J27" i="2" s="1"/>
  <c r="F26" i="2"/>
  <c r="F23" i="2"/>
  <c r="J23" i="2" s="1"/>
  <c r="F22" i="2"/>
  <c r="F21" i="2"/>
  <c r="J21" i="2" s="1"/>
  <c r="F20" i="2"/>
  <c r="F19" i="2"/>
  <c r="J19" i="2" s="1"/>
  <c r="F18" i="2"/>
  <c r="F17" i="2"/>
  <c r="J17" i="2" s="1"/>
  <c r="F16" i="2"/>
  <c r="F15" i="2"/>
  <c r="J15" i="2" s="1"/>
  <c r="F14" i="2"/>
  <c r="F13" i="2"/>
  <c r="J13" i="2" s="1"/>
  <c r="F12" i="2"/>
  <c r="F11" i="2"/>
  <c r="F40" i="2" s="1"/>
  <c r="J11" i="2" l="1"/>
  <c r="J40" i="2"/>
  <c r="I24" i="3"/>
  <c r="I25" i="3" s="1"/>
  <c r="H24" i="3"/>
  <c r="H25" i="3" s="1"/>
  <c r="G24" i="3"/>
  <c r="G25" i="3" s="1"/>
  <c r="F24" i="3"/>
  <c r="F25" i="3" s="1"/>
</calcChain>
</file>

<file path=xl/sharedStrings.xml><?xml version="1.0" encoding="utf-8"?>
<sst xmlns="http://schemas.openxmlformats.org/spreadsheetml/2006/main" count="113" uniqueCount="69">
  <si>
    <t>Particulars</t>
  </si>
  <si>
    <t>Building and civil work</t>
  </si>
  <si>
    <t>Furniture, Fixtures, Interior and finishing</t>
  </si>
  <si>
    <t>Plant &amp; Machineries and utilities</t>
  </si>
  <si>
    <t>Provision for contingencies</t>
  </si>
  <si>
    <t>Interest during construction period</t>
  </si>
  <si>
    <t>TOTAL</t>
  </si>
  <si>
    <t>Amount in Rs. Cr.</t>
  </si>
  <si>
    <t>FLOOR BLOCK_x0002_</t>
  </si>
  <si>
    <t>10B&amp;10C</t>
  </si>
  <si>
    <t xml:space="preserve"> BLOCK_x0002_11</t>
  </si>
  <si>
    <t xml:space="preserve"> BLOCK-3G</t>
  </si>
  <si>
    <t>Basement 2</t>
  </si>
  <si>
    <t>Basement 1</t>
  </si>
  <si>
    <t>Ground Floor</t>
  </si>
  <si>
    <t xml:space="preserve">First Floor </t>
  </si>
  <si>
    <t xml:space="preserve">Second Floor </t>
  </si>
  <si>
    <t>Third Floor</t>
  </si>
  <si>
    <t>Fourth Floor</t>
  </si>
  <si>
    <t>Fifth Floor</t>
  </si>
  <si>
    <t>Sixth Floor</t>
  </si>
  <si>
    <t>Seventh Floor</t>
  </si>
  <si>
    <t xml:space="preserve">Eighth Floor </t>
  </si>
  <si>
    <t>Ninth Floor</t>
  </si>
  <si>
    <t>Tenth Floor</t>
  </si>
  <si>
    <t>Terrace Floor</t>
  </si>
  <si>
    <t>In Sq. mtr.</t>
  </si>
  <si>
    <t>In Sq. ft</t>
  </si>
  <si>
    <t>Out of scope</t>
  </si>
  <si>
    <t xml:space="preserve">Out of scope </t>
  </si>
  <si>
    <t>Particular</t>
  </si>
  <si>
    <t>Vendor</t>
  </si>
  <si>
    <t>Date</t>
  </si>
  <si>
    <t>Amount</t>
  </si>
  <si>
    <t>Floorwise current status of the Proposed Built up area in Phase II</t>
  </si>
  <si>
    <t>Construction work has not started yet.</t>
  </si>
  <si>
    <t xml:space="preserve"> BLOCK 3C+ESS</t>
  </si>
  <si>
    <t>BLOCK 3G</t>
  </si>
  <si>
    <t>Total</t>
  </si>
  <si>
    <t>Plint area in sq. mtr.</t>
  </si>
  <si>
    <t xml:space="preserve">Floor </t>
  </si>
  <si>
    <t>BLOCK 11</t>
  </si>
  <si>
    <t xml:space="preserve">Type of structure </t>
  </si>
  <si>
    <t>Plinth area rate per sq. ft.</t>
  </si>
  <si>
    <t>Plint area in sq. ft.</t>
  </si>
  <si>
    <t>RCC framed structure</t>
  </si>
  <si>
    <t>~10</t>
  </si>
  <si>
    <t>Height(Ft.)</t>
  </si>
  <si>
    <t>Structure work is in progress</t>
  </si>
  <si>
    <t>Structure work is Completed, outer brickwork is completed.</t>
  </si>
  <si>
    <t>Structure work is Completed, outer brickwork is completed, internal brickwork was observed to be in progress</t>
  </si>
  <si>
    <t>BLOCK 3C</t>
  </si>
  <si>
    <t>ESS</t>
  </si>
  <si>
    <t>Structure work is Completed, outer brickwork is completed and few deshuttering work was observed to be in progress</t>
  </si>
  <si>
    <t>Structure work is Completed, outer brickwork is completed, internal brickwork and few deshuttering work was observed to be in progress</t>
  </si>
  <si>
    <t>Structure work is Completed, outer brickwork is completed and putty work was observed to be in progress</t>
  </si>
  <si>
    <t>Structure work is Completed, outer brickwork is completed, internal brickwork and few plumbing  work was observed to be in progress</t>
  </si>
  <si>
    <t>Structure work is Completed, outer brickwork is completed, internal finishing work of server room is in progress</t>
  </si>
  <si>
    <t>As per the representative all the works are completed and beds have been laid and as information provided. Only AC and equipment installation is due.</t>
  </si>
  <si>
    <t>No construction work has been statred yet. Also no land demarcation has been done yet.</t>
  </si>
  <si>
    <t>Strcuture completed. Major civil work completed. Finishing and interior work is due.</t>
  </si>
  <si>
    <t>Strcuture work is completed.</t>
  </si>
  <si>
    <t>Strcuture work is completed. Deshuttering work is in progress.</t>
  </si>
  <si>
    <t>Slab casting work is in progress.</t>
  </si>
  <si>
    <t>Work not started yet.</t>
  </si>
  <si>
    <t>Status of Building and civil work</t>
  </si>
  <si>
    <t>Floorwise Status of Building and civil work in Phase II</t>
  </si>
  <si>
    <t>Block Name</t>
  </si>
  <si>
    <t>Value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</si>
</sst>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164" fontId="0" fillId="0" borderId="1" xfId="1" applyNumberFormat="1" applyFont="1" applyBorder="1"/>
    <xf numFmtId="0" fontId="6" fillId="0" borderId="1" xfId="0" applyFont="1" applyBorder="1" applyAlignment="1">
      <alignment horizontal="center" vertical="center"/>
    </xf>
    <xf numFmtId="164" fontId="0" fillId="0" borderId="0" xfId="1" applyNumberFormat="1" applyFont="1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43" fontId="0" fillId="0" borderId="6" xfId="1" applyFont="1" applyBorder="1"/>
    <xf numFmtId="0" fontId="6" fillId="0" borderId="5" xfId="0" applyFont="1" applyBorder="1"/>
    <xf numFmtId="164" fontId="0" fillId="0" borderId="0" xfId="1" applyNumberFormat="1" applyFont="1" applyFill="1" applyBorder="1"/>
    <xf numFmtId="43" fontId="0" fillId="0" borderId="0" xfId="0" applyNumberFormat="1"/>
    <xf numFmtId="0" fontId="0" fillId="0" borderId="0" xfId="0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0" xfId="0" applyNumberFormat="1"/>
    <xf numFmtId="164" fontId="0" fillId="0" borderId="0" xfId="1" applyNumberFormat="1" applyFont="1"/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2" fillId="4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Sheet1!$D$7</c:f>
              <c:strCache>
                <c:ptCount val="1"/>
                <c:pt idx="0">
                  <c:v>Amount in Rs. Cr.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252-44BD-B2DB-90DB6C93284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52-44BD-B2DB-90DB6C93284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52-44BD-B2DB-90DB6C93284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252-44BD-B2DB-90DB6C93284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252-44BD-B2DB-90DB6C9328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Sheet1!$C$8:$C$12</c:f>
              <c:strCache>
                <c:ptCount val="5"/>
                <c:pt idx="0">
                  <c:v>Building and civil work</c:v>
                </c:pt>
                <c:pt idx="1">
                  <c:v>Furniture, Fixtures, Interior and finishing</c:v>
                </c:pt>
                <c:pt idx="2">
                  <c:v>Plant &amp; Machineries and utilities</c:v>
                </c:pt>
                <c:pt idx="3">
                  <c:v>Provision for contingencies</c:v>
                </c:pt>
                <c:pt idx="4">
                  <c:v>Interest during construction period</c:v>
                </c:pt>
              </c:strCache>
            </c:strRef>
          </c:cat>
          <c:val>
            <c:numRef>
              <c:f>Sheet1!$D$8:$D$12</c:f>
              <c:numCache>
                <c:formatCode>0.00</c:formatCode>
                <c:ptCount val="5"/>
                <c:pt idx="0">
                  <c:v>78.64</c:v>
                </c:pt>
                <c:pt idx="1">
                  <c:v>45.54</c:v>
                </c:pt>
                <c:pt idx="2">
                  <c:v>43</c:v>
                </c:pt>
                <c:pt idx="3">
                  <c:v>11.06</c:v>
                </c:pt>
                <c:pt idx="4">
                  <c:v>13.76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52-44BD-B2DB-90DB6C93284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147637</xdr:rowOff>
    </xdr:from>
    <xdr:to>
      <xdr:col>13</xdr:col>
      <xdr:colOff>352425</xdr:colOff>
      <xdr:row>22</xdr:row>
      <xdr:rowOff>33337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D13"/>
  <sheetViews>
    <sheetView workbookViewId="0">
      <selection activeCell="E18" sqref="E18"/>
    </sheetView>
  </sheetViews>
  <sheetFormatPr defaultRowHeight="15" x14ac:dyDescent="0.25"/>
  <cols>
    <col min="3" max="3" width="34.42578125" customWidth="1"/>
    <col min="4" max="4" width="16.42578125" customWidth="1"/>
  </cols>
  <sheetData>
    <row r="7" spans="3:4" x14ac:dyDescent="0.25">
      <c r="C7" s="1" t="s">
        <v>0</v>
      </c>
      <c r="D7" s="1" t="s">
        <v>7</v>
      </c>
    </row>
    <row r="8" spans="3:4" x14ac:dyDescent="0.25">
      <c r="C8" s="2" t="s">
        <v>1</v>
      </c>
      <c r="D8" s="4">
        <v>78.64</v>
      </c>
    </row>
    <row r="9" spans="3:4" x14ac:dyDescent="0.25">
      <c r="C9" s="2" t="s">
        <v>2</v>
      </c>
      <c r="D9" s="4">
        <v>45.54</v>
      </c>
    </row>
    <row r="10" spans="3:4" x14ac:dyDescent="0.25">
      <c r="C10" s="2" t="s">
        <v>3</v>
      </c>
      <c r="D10" s="4">
        <v>43</v>
      </c>
    </row>
    <row r="11" spans="3:4" x14ac:dyDescent="0.25">
      <c r="C11" s="2" t="s">
        <v>4</v>
      </c>
      <c r="D11" s="4">
        <v>11.06</v>
      </c>
    </row>
    <row r="12" spans="3:4" x14ac:dyDescent="0.25">
      <c r="C12" s="2" t="s">
        <v>5</v>
      </c>
      <c r="D12" s="4">
        <v>13.76</v>
      </c>
    </row>
    <row r="13" spans="3:4" x14ac:dyDescent="0.25">
      <c r="C13" s="3" t="s">
        <v>6</v>
      </c>
      <c r="D13" s="4">
        <v>192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9:O40"/>
  <sheetViews>
    <sheetView tabSelected="1" topLeftCell="B14" workbookViewId="0">
      <selection activeCell="I29" sqref="I29"/>
    </sheetView>
  </sheetViews>
  <sheetFormatPr defaultRowHeight="15" x14ac:dyDescent="0.25"/>
  <cols>
    <col min="3" max="3" width="14.7109375" customWidth="1"/>
    <col min="4" max="4" width="14.28515625" bestFit="1" customWidth="1"/>
    <col min="5" max="5" width="11.7109375" customWidth="1"/>
    <col min="6" max="6" width="10.42578125" customWidth="1"/>
    <col min="7" max="7" width="11.140625" customWidth="1"/>
    <col min="8" max="8" width="8.5703125" customWidth="1"/>
    <col min="9" max="9" width="9" customWidth="1"/>
    <col min="10" max="10" width="12.7109375" customWidth="1"/>
    <col min="11" max="11" width="47.28515625" customWidth="1"/>
  </cols>
  <sheetData>
    <row r="9" spans="3:11" ht="21.95" customHeight="1" x14ac:dyDescent="0.25">
      <c r="C9" s="32" t="s">
        <v>66</v>
      </c>
      <c r="D9" s="32"/>
      <c r="E9" s="32"/>
      <c r="F9" s="32"/>
      <c r="G9" s="32"/>
      <c r="H9" s="32"/>
      <c r="I9" s="32"/>
      <c r="J9" s="32"/>
      <c r="K9" s="32"/>
    </row>
    <row r="10" spans="3:11" s="28" customFormat="1" ht="42.95" customHeight="1" x14ac:dyDescent="0.25">
      <c r="C10" s="24" t="s">
        <v>67</v>
      </c>
      <c r="D10" s="25" t="s">
        <v>40</v>
      </c>
      <c r="E10" s="27" t="s">
        <v>39</v>
      </c>
      <c r="F10" s="27" t="s">
        <v>44</v>
      </c>
      <c r="G10" s="27" t="s">
        <v>42</v>
      </c>
      <c r="H10" s="26" t="s">
        <v>47</v>
      </c>
      <c r="I10" s="27" t="s">
        <v>43</v>
      </c>
      <c r="J10" s="27" t="s">
        <v>68</v>
      </c>
      <c r="K10" s="26" t="s">
        <v>65</v>
      </c>
    </row>
    <row r="11" spans="3:11" ht="44.1" customHeight="1" x14ac:dyDescent="0.25">
      <c r="C11" s="20"/>
      <c r="D11" s="5" t="s">
        <v>19</v>
      </c>
      <c r="E11" s="15">
        <v>2068.7869999999998</v>
      </c>
      <c r="F11" s="12">
        <f>E11*10.764</f>
        <v>22268.423267999995</v>
      </c>
      <c r="G11" s="19" t="s">
        <v>45</v>
      </c>
      <c r="H11" s="33" t="s">
        <v>46</v>
      </c>
      <c r="I11">
        <v>2200</v>
      </c>
      <c r="J11" s="29">
        <f>I11*F11</f>
        <v>48990531.189599991</v>
      </c>
      <c r="K11" s="30" t="s">
        <v>58</v>
      </c>
    </row>
    <row r="12" spans="3:11" ht="49.7" customHeight="1" x14ac:dyDescent="0.25">
      <c r="C12" s="20"/>
      <c r="D12" s="5" t="s">
        <v>20</v>
      </c>
      <c r="E12" s="15">
        <v>3744.4250000000002</v>
      </c>
      <c r="F12" s="12">
        <f t="shared" ref="F12:F39" si="0">E12*10.764</f>
        <v>40304.990700000002</v>
      </c>
      <c r="G12" s="19"/>
      <c r="H12" s="34"/>
      <c r="I12" s="31">
        <v>1250</v>
      </c>
      <c r="J12" s="29">
        <f t="shared" ref="J12:J39" si="1">I12*F12</f>
        <v>50381238.375</v>
      </c>
      <c r="K12" s="30" t="s">
        <v>55</v>
      </c>
    </row>
    <row r="13" spans="3:11" ht="46.7" customHeight="1" x14ac:dyDescent="0.25">
      <c r="C13" s="20"/>
      <c r="D13" s="5" t="s">
        <v>21</v>
      </c>
      <c r="E13" s="15">
        <v>3744.4250000000002</v>
      </c>
      <c r="F13" s="12">
        <f t="shared" si="0"/>
        <v>40304.990700000002</v>
      </c>
      <c r="G13" s="19"/>
      <c r="H13" s="34"/>
      <c r="I13" s="31">
        <v>1250</v>
      </c>
      <c r="J13" s="29">
        <f t="shared" si="1"/>
        <v>50381238.375</v>
      </c>
      <c r="K13" s="30" t="s">
        <v>55</v>
      </c>
    </row>
    <row r="14" spans="3:11" ht="45.4" customHeight="1" x14ac:dyDescent="0.25">
      <c r="C14" s="20"/>
      <c r="D14" s="5" t="s">
        <v>22</v>
      </c>
      <c r="E14" s="15">
        <v>3744.4250000000002</v>
      </c>
      <c r="F14" s="12">
        <f t="shared" si="0"/>
        <v>40304.990700000002</v>
      </c>
      <c r="G14" s="19"/>
      <c r="H14" s="34"/>
      <c r="I14" s="31">
        <v>1100</v>
      </c>
      <c r="J14" s="29">
        <f t="shared" si="1"/>
        <v>44335489.770000003</v>
      </c>
      <c r="K14" s="30" t="s">
        <v>53</v>
      </c>
    </row>
    <row r="15" spans="3:11" ht="27.4" customHeight="1" x14ac:dyDescent="0.25">
      <c r="C15" s="20"/>
      <c r="D15" s="5" t="s">
        <v>23</v>
      </c>
      <c r="E15" s="15">
        <v>3744.4250000000002</v>
      </c>
      <c r="F15" s="12">
        <f t="shared" si="0"/>
        <v>40304.990700000002</v>
      </c>
      <c r="G15" s="19"/>
      <c r="H15" s="34"/>
      <c r="I15" s="31">
        <v>1100</v>
      </c>
      <c r="J15" s="29">
        <f t="shared" si="1"/>
        <v>44335489.770000003</v>
      </c>
      <c r="K15" s="30" t="s">
        <v>49</v>
      </c>
    </row>
    <row r="16" spans="3:11" ht="30" x14ac:dyDescent="0.25">
      <c r="C16" s="20"/>
      <c r="D16" s="5" t="s">
        <v>24</v>
      </c>
      <c r="E16" s="15">
        <v>3744.4250000000002</v>
      </c>
      <c r="F16" s="12">
        <f t="shared" si="0"/>
        <v>40304.990700000002</v>
      </c>
      <c r="G16" s="19"/>
      <c r="H16" s="34"/>
      <c r="I16">
        <v>1100</v>
      </c>
      <c r="J16" s="29">
        <f t="shared" si="1"/>
        <v>44335489.770000003</v>
      </c>
      <c r="K16" s="30" t="s">
        <v>49</v>
      </c>
    </row>
    <row r="17" spans="3:15" x14ac:dyDescent="0.25">
      <c r="C17" s="20"/>
      <c r="D17" s="5" t="s">
        <v>25</v>
      </c>
      <c r="E17" s="15">
        <v>597.53300000000002</v>
      </c>
      <c r="F17" s="12">
        <f t="shared" si="0"/>
        <v>6431.8452120000002</v>
      </c>
      <c r="G17" s="19"/>
      <c r="I17">
        <v>750</v>
      </c>
      <c r="J17" s="29">
        <f t="shared" si="1"/>
        <v>4823883.909</v>
      </c>
      <c r="K17" s="30" t="s">
        <v>48</v>
      </c>
    </row>
    <row r="18" spans="3:15" ht="41.65" customHeight="1" x14ac:dyDescent="0.25">
      <c r="C18" s="21" t="s">
        <v>41</v>
      </c>
      <c r="D18" s="6" t="s">
        <v>20</v>
      </c>
      <c r="E18">
        <v>397.77800000000002</v>
      </c>
      <c r="F18" s="12">
        <f t="shared" si="0"/>
        <v>4281.6823919999997</v>
      </c>
      <c r="G18" s="19"/>
      <c r="I18">
        <v>1300</v>
      </c>
      <c r="J18" s="29">
        <f t="shared" si="1"/>
        <v>5566187.1096000001</v>
      </c>
      <c r="K18" s="30" t="s">
        <v>57</v>
      </c>
    </row>
    <row r="19" spans="3:15" ht="45" x14ac:dyDescent="0.25">
      <c r="C19" s="13"/>
      <c r="D19" s="5" t="s">
        <v>21</v>
      </c>
      <c r="E19">
        <v>397.77800000000002</v>
      </c>
      <c r="F19" s="12">
        <f t="shared" si="0"/>
        <v>4281.6823919999997</v>
      </c>
      <c r="G19" s="19"/>
      <c r="I19">
        <v>1250</v>
      </c>
      <c r="J19" s="29">
        <f t="shared" si="1"/>
        <v>5352102.9899999993</v>
      </c>
      <c r="K19" s="30" t="s">
        <v>56</v>
      </c>
    </row>
    <row r="20" spans="3:15" ht="45" x14ac:dyDescent="0.25">
      <c r="C20" s="13"/>
      <c r="D20" s="5" t="s">
        <v>22</v>
      </c>
      <c r="E20">
        <v>418.928</v>
      </c>
      <c r="F20" s="12">
        <f t="shared" si="0"/>
        <v>4509.3409919999995</v>
      </c>
      <c r="G20" s="19"/>
      <c r="I20">
        <v>1100</v>
      </c>
      <c r="J20" s="29">
        <f t="shared" si="1"/>
        <v>4960275.0911999997</v>
      </c>
      <c r="K20" s="30" t="s">
        <v>54</v>
      </c>
    </row>
    <row r="21" spans="3:15" ht="42" customHeight="1" x14ac:dyDescent="0.25">
      <c r="C21" s="13"/>
      <c r="D21" s="5" t="s">
        <v>23</v>
      </c>
      <c r="E21">
        <v>418.928</v>
      </c>
      <c r="F21" s="12">
        <f t="shared" si="0"/>
        <v>4509.3409919999995</v>
      </c>
      <c r="G21" s="19"/>
      <c r="I21">
        <v>1000</v>
      </c>
      <c r="J21" s="29">
        <f t="shared" si="1"/>
        <v>4509340.9919999996</v>
      </c>
      <c r="K21" s="30" t="s">
        <v>50</v>
      </c>
    </row>
    <row r="22" spans="3:15" ht="42.4" customHeight="1" x14ac:dyDescent="0.25">
      <c r="C22" s="13"/>
      <c r="D22" s="5" t="s">
        <v>24</v>
      </c>
      <c r="E22">
        <v>257.90199999999999</v>
      </c>
      <c r="F22" s="12">
        <f t="shared" si="0"/>
        <v>2776.0571279999995</v>
      </c>
      <c r="G22" s="19"/>
      <c r="I22">
        <v>1000</v>
      </c>
      <c r="J22" s="29">
        <f t="shared" si="1"/>
        <v>2776057.1279999996</v>
      </c>
      <c r="K22" s="30" t="s">
        <v>50</v>
      </c>
    </row>
    <row r="23" spans="3:15" x14ac:dyDescent="0.25">
      <c r="C23" s="13"/>
      <c r="D23" s="5" t="s">
        <v>25</v>
      </c>
      <c r="E23">
        <v>98.956999999999994</v>
      </c>
      <c r="F23" s="12">
        <f t="shared" si="0"/>
        <v>1065.1731479999999</v>
      </c>
      <c r="G23" s="19"/>
      <c r="I23">
        <v>750</v>
      </c>
      <c r="J23" s="29">
        <f t="shared" si="1"/>
        <v>798879.86099999992</v>
      </c>
      <c r="K23" s="30" t="s">
        <v>48</v>
      </c>
    </row>
    <row r="24" spans="3:15" ht="30" x14ac:dyDescent="0.25">
      <c r="C24" s="13" t="s">
        <v>52</v>
      </c>
      <c r="D24" s="5" t="s">
        <v>14</v>
      </c>
      <c r="E24" s="22">
        <f>F24/10.764</f>
        <v>141.30434782608697</v>
      </c>
      <c r="F24" s="12">
        <v>1521</v>
      </c>
      <c r="G24" s="19"/>
      <c r="I24">
        <v>1400</v>
      </c>
      <c r="J24" s="23">
        <f>I24*F24</f>
        <v>2129400</v>
      </c>
      <c r="K24" s="30" t="s">
        <v>60</v>
      </c>
    </row>
    <row r="25" spans="3:15" ht="30" x14ac:dyDescent="0.25">
      <c r="C25" s="13" t="s">
        <v>52</v>
      </c>
      <c r="D25" s="5" t="s">
        <v>15</v>
      </c>
      <c r="E25" s="18">
        <f>F25/10.764</f>
        <v>141.30434782608697</v>
      </c>
      <c r="F25" s="12">
        <v>1521</v>
      </c>
      <c r="G25" s="19"/>
      <c r="I25">
        <v>1400</v>
      </c>
      <c r="J25" s="23">
        <f t="shared" si="1"/>
        <v>2129400</v>
      </c>
      <c r="K25" s="30" t="s">
        <v>60</v>
      </c>
    </row>
    <row r="26" spans="3:15" x14ac:dyDescent="0.25">
      <c r="C26" s="13" t="s">
        <v>51</v>
      </c>
      <c r="D26" s="5" t="s">
        <v>14</v>
      </c>
      <c r="E26" s="18">
        <f>1425.175-E24</f>
        <v>1283.870652173913</v>
      </c>
      <c r="F26" s="12">
        <f t="shared" si="0"/>
        <v>13819.583699999997</v>
      </c>
      <c r="G26" s="19"/>
      <c r="H26">
        <v>15</v>
      </c>
      <c r="I26">
        <v>1200</v>
      </c>
      <c r="J26" s="29">
        <f t="shared" si="1"/>
        <v>16583500.439999998</v>
      </c>
      <c r="K26" s="30" t="s">
        <v>61</v>
      </c>
    </row>
    <row r="27" spans="3:15" ht="30" x14ac:dyDescent="0.25">
      <c r="C27" s="13"/>
      <c r="D27" s="5" t="s">
        <v>15</v>
      </c>
      <c r="E27" s="18">
        <f>1395.27-E25</f>
        <v>1253.965652173913</v>
      </c>
      <c r="F27" s="12">
        <f t="shared" si="0"/>
        <v>13497.686279999998</v>
      </c>
      <c r="G27" s="19"/>
      <c r="H27">
        <v>12</v>
      </c>
      <c r="I27">
        <v>1150</v>
      </c>
      <c r="J27" s="29">
        <f t="shared" si="1"/>
        <v>15522339.221999997</v>
      </c>
      <c r="K27" s="30" t="s">
        <v>62</v>
      </c>
      <c r="O27">
        <f>2200*45%</f>
        <v>990</v>
      </c>
    </row>
    <row r="28" spans="3:15" x14ac:dyDescent="0.25">
      <c r="C28" s="13"/>
      <c r="D28" s="5" t="s">
        <v>16</v>
      </c>
      <c r="E28">
        <v>1395.27</v>
      </c>
      <c r="F28" s="12">
        <f t="shared" si="0"/>
        <v>15018.686279999998</v>
      </c>
      <c r="G28" s="19"/>
      <c r="H28">
        <v>12</v>
      </c>
      <c r="I28">
        <v>500</v>
      </c>
      <c r="J28" s="29">
        <f t="shared" si="1"/>
        <v>7509343.1399999987</v>
      </c>
      <c r="K28" s="30" t="s">
        <v>63</v>
      </c>
    </row>
    <row r="29" spans="3:15" x14ac:dyDescent="0.25">
      <c r="C29" s="13"/>
      <c r="D29" s="5" t="s">
        <v>17</v>
      </c>
      <c r="E29">
        <v>1395.27</v>
      </c>
      <c r="F29" s="12">
        <f t="shared" si="0"/>
        <v>15018.686279999998</v>
      </c>
      <c r="G29" s="19"/>
      <c r="I29">
        <v>0</v>
      </c>
      <c r="J29" s="29">
        <f t="shared" si="1"/>
        <v>0</v>
      </c>
      <c r="K29" s="30" t="s">
        <v>64</v>
      </c>
    </row>
    <row r="30" spans="3:15" x14ac:dyDescent="0.25">
      <c r="C30" s="13"/>
      <c r="D30" s="5" t="s">
        <v>18</v>
      </c>
      <c r="E30">
        <v>1061.037</v>
      </c>
      <c r="F30" s="12">
        <f t="shared" si="0"/>
        <v>11421.002268</v>
      </c>
      <c r="G30" s="19"/>
      <c r="I30">
        <v>0</v>
      </c>
      <c r="J30" s="29">
        <f t="shared" si="1"/>
        <v>0</v>
      </c>
      <c r="K30" s="30" t="s">
        <v>64</v>
      </c>
    </row>
    <row r="31" spans="3:15" x14ac:dyDescent="0.25">
      <c r="C31" s="14"/>
      <c r="D31" s="5" t="s">
        <v>25</v>
      </c>
      <c r="E31">
        <v>147.97999999999999</v>
      </c>
      <c r="F31" s="17">
        <f t="shared" si="0"/>
        <v>1592.8567199999998</v>
      </c>
      <c r="G31" s="19"/>
      <c r="I31">
        <v>0</v>
      </c>
      <c r="J31" s="29">
        <f t="shared" si="1"/>
        <v>0</v>
      </c>
      <c r="K31" s="30" t="s">
        <v>64</v>
      </c>
    </row>
    <row r="32" spans="3:15" ht="30" x14ac:dyDescent="0.25">
      <c r="C32" s="13" t="s">
        <v>37</v>
      </c>
      <c r="D32" s="5" t="s">
        <v>14</v>
      </c>
      <c r="E32" s="7">
        <v>900</v>
      </c>
      <c r="F32" s="12">
        <f t="shared" si="0"/>
        <v>9687.5999999999985</v>
      </c>
      <c r="G32" s="19"/>
      <c r="I32">
        <v>0</v>
      </c>
      <c r="J32" s="29">
        <f t="shared" si="1"/>
        <v>0</v>
      </c>
      <c r="K32" s="30" t="s">
        <v>59</v>
      </c>
    </row>
    <row r="33" spans="3:11" ht="30" x14ac:dyDescent="0.25">
      <c r="C33" s="13"/>
      <c r="D33" s="5" t="s">
        <v>15</v>
      </c>
      <c r="E33" s="7">
        <v>650</v>
      </c>
      <c r="F33" s="12">
        <f t="shared" si="0"/>
        <v>6996.5999999999995</v>
      </c>
      <c r="G33" s="19"/>
      <c r="I33">
        <v>0</v>
      </c>
      <c r="J33" s="29">
        <f t="shared" si="1"/>
        <v>0</v>
      </c>
      <c r="K33" s="30" t="s">
        <v>59</v>
      </c>
    </row>
    <row r="34" spans="3:11" ht="30" x14ac:dyDescent="0.25">
      <c r="C34" s="13"/>
      <c r="D34" s="5" t="s">
        <v>16</v>
      </c>
      <c r="E34" s="7">
        <v>785</v>
      </c>
      <c r="F34" s="12">
        <f t="shared" si="0"/>
        <v>8449.74</v>
      </c>
      <c r="G34" s="19"/>
      <c r="I34">
        <v>0</v>
      </c>
      <c r="J34" s="29">
        <f t="shared" si="1"/>
        <v>0</v>
      </c>
      <c r="K34" s="30" t="s">
        <v>59</v>
      </c>
    </row>
    <row r="35" spans="3:11" ht="30" x14ac:dyDescent="0.25">
      <c r="C35" s="13"/>
      <c r="D35" s="5" t="s">
        <v>17</v>
      </c>
      <c r="E35" s="7">
        <v>785</v>
      </c>
      <c r="F35" s="12">
        <f t="shared" si="0"/>
        <v>8449.74</v>
      </c>
      <c r="G35" s="19"/>
      <c r="H35" s="16"/>
      <c r="I35">
        <v>0</v>
      </c>
      <c r="J35" s="29">
        <f t="shared" si="1"/>
        <v>0</v>
      </c>
      <c r="K35" s="30" t="s">
        <v>59</v>
      </c>
    </row>
    <row r="36" spans="3:11" ht="30" x14ac:dyDescent="0.25">
      <c r="C36" s="13"/>
      <c r="D36" s="5" t="s">
        <v>18</v>
      </c>
      <c r="E36" s="7">
        <v>785</v>
      </c>
      <c r="F36" s="12">
        <f t="shared" si="0"/>
        <v>8449.74</v>
      </c>
      <c r="G36" s="19"/>
      <c r="I36">
        <v>0</v>
      </c>
      <c r="J36" s="29">
        <f t="shared" si="1"/>
        <v>0</v>
      </c>
      <c r="K36" s="30" t="s">
        <v>59</v>
      </c>
    </row>
    <row r="37" spans="3:11" ht="30" x14ac:dyDescent="0.25">
      <c r="C37" s="13"/>
      <c r="D37" s="5" t="s">
        <v>19</v>
      </c>
      <c r="E37" s="7">
        <v>785</v>
      </c>
      <c r="F37" s="12">
        <f t="shared" si="0"/>
        <v>8449.74</v>
      </c>
      <c r="G37" s="19"/>
      <c r="I37">
        <v>0</v>
      </c>
      <c r="J37" s="29">
        <f t="shared" si="1"/>
        <v>0</v>
      </c>
      <c r="K37" s="30" t="s">
        <v>59</v>
      </c>
    </row>
    <row r="38" spans="3:11" ht="30" x14ac:dyDescent="0.25">
      <c r="C38" s="13"/>
      <c r="D38" s="5" t="s">
        <v>20</v>
      </c>
      <c r="E38" s="7">
        <v>725</v>
      </c>
      <c r="F38" s="12">
        <f t="shared" si="0"/>
        <v>7803.9</v>
      </c>
      <c r="G38" s="19"/>
      <c r="I38">
        <v>0</v>
      </c>
      <c r="J38" s="29">
        <f t="shared" si="1"/>
        <v>0</v>
      </c>
      <c r="K38" s="30" t="s">
        <v>59</v>
      </c>
    </row>
    <row r="39" spans="3:11" ht="30" x14ac:dyDescent="0.25">
      <c r="C39" s="13"/>
      <c r="D39" s="5" t="s">
        <v>25</v>
      </c>
      <c r="E39" s="7">
        <v>65</v>
      </c>
      <c r="F39" s="12">
        <f t="shared" si="0"/>
        <v>699.66</v>
      </c>
      <c r="G39" s="19"/>
      <c r="I39">
        <v>0</v>
      </c>
      <c r="J39" s="29">
        <f t="shared" si="1"/>
        <v>0</v>
      </c>
      <c r="K39" s="30" t="s">
        <v>59</v>
      </c>
    </row>
    <row r="40" spans="3:11" x14ac:dyDescent="0.25">
      <c r="D40" s="5" t="s">
        <v>38</v>
      </c>
      <c r="E40" s="18">
        <f>SUM(E11:E39)</f>
        <v>35678.717999999993</v>
      </c>
      <c r="F40" s="23">
        <f>SUM(F11:F39)</f>
        <v>384045.72055199993</v>
      </c>
      <c r="J40" s="29">
        <f>SUM(J11:J39)</f>
        <v>355420187.13239998</v>
      </c>
    </row>
  </sheetData>
  <mergeCells count="2">
    <mergeCell ref="C9:K9"/>
    <mergeCell ref="H11:H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8:I25"/>
  <sheetViews>
    <sheetView topLeftCell="B1" workbookViewId="0">
      <selection activeCell="H12" sqref="H12"/>
    </sheetView>
  </sheetViews>
  <sheetFormatPr defaultRowHeight="15" x14ac:dyDescent="0.25"/>
  <cols>
    <col min="5" max="5" width="14.28515625" bestFit="1" customWidth="1"/>
    <col min="6" max="6" width="13.85546875" customWidth="1"/>
    <col min="7" max="7" width="15.140625" customWidth="1"/>
    <col min="8" max="8" width="14.140625" customWidth="1"/>
    <col min="9" max="9" width="14.7109375" customWidth="1"/>
  </cols>
  <sheetData>
    <row r="8" spans="5:9" x14ac:dyDescent="0.25">
      <c r="E8" s="35" t="s">
        <v>34</v>
      </c>
      <c r="F8" s="36"/>
      <c r="G8" s="36"/>
      <c r="H8" s="36"/>
      <c r="I8" s="37"/>
    </row>
    <row r="9" spans="5:9" ht="21" customHeight="1" x14ac:dyDescent="0.25">
      <c r="E9" s="11" t="s">
        <v>8</v>
      </c>
      <c r="F9" s="11" t="s">
        <v>9</v>
      </c>
      <c r="G9" s="11" t="s">
        <v>10</v>
      </c>
      <c r="H9" s="11" t="s">
        <v>36</v>
      </c>
      <c r="I9" s="11" t="s">
        <v>11</v>
      </c>
    </row>
    <row r="10" spans="5:9" x14ac:dyDescent="0.25">
      <c r="E10" s="5" t="s">
        <v>12</v>
      </c>
      <c r="F10" s="38" t="s">
        <v>29</v>
      </c>
      <c r="G10" s="38" t="s">
        <v>28</v>
      </c>
      <c r="H10" s="5">
        <v>0</v>
      </c>
      <c r="I10" s="39" t="s">
        <v>35</v>
      </c>
    </row>
    <row r="11" spans="5:9" x14ac:dyDescent="0.25">
      <c r="E11" s="5" t="s">
        <v>13</v>
      </c>
      <c r="F11" s="38"/>
      <c r="G11" s="38"/>
      <c r="H11" s="5">
        <v>0</v>
      </c>
      <c r="I11" s="39"/>
    </row>
    <row r="12" spans="5:9" ht="15.75" customHeight="1" x14ac:dyDescent="0.25">
      <c r="E12" s="5" t="s">
        <v>14</v>
      </c>
      <c r="F12" s="38"/>
      <c r="G12" s="38"/>
      <c r="H12" s="8"/>
      <c r="I12" s="39"/>
    </row>
    <row r="13" spans="5:9" x14ac:dyDescent="0.25">
      <c r="E13" s="5" t="s">
        <v>15</v>
      </c>
      <c r="F13" s="38"/>
      <c r="G13" s="38"/>
      <c r="H13" s="5">
        <v>1395.27</v>
      </c>
      <c r="I13" s="39"/>
    </row>
    <row r="14" spans="5:9" x14ac:dyDescent="0.25">
      <c r="E14" s="5" t="s">
        <v>16</v>
      </c>
      <c r="F14" s="38"/>
      <c r="G14" s="38"/>
      <c r="H14" s="5">
        <v>1395.27</v>
      </c>
      <c r="I14" s="39"/>
    </row>
    <row r="15" spans="5:9" x14ac:dyDescent="0.25">
      <c r="E15" s="5" t="s">
        <v>17</v>
      </c>
      <c r="F15" s="38"/>
      <c r="G15" s="38"/>
      <c r="H15" s="5">
        <v>1395.27</v>
      </c>
      <c r="I15" s="39"/>
    </row>
    <row r="16" spans="5:9" x14ac:dyDescent="0.25">
      <c r="E16" s="5" t="s">
        <v>18</v>
      </c>
      <c r="F16" s="38"/>
      <c r="G16" s="38"/>
      <c r="H16" s="5">
        <v>1061.037</v>
      </c>
      <c r="I16" s="39"/>
    </row>
    <row r="17" spans="5:9" x14ac:dyDescent="0.25">
      <c r="E17" s="5" t="s">
        <v>19</v>
      </c>
      <c r="F17" s="5">
        <v>2068.7869999999998</v>
      </c>
      <c r="G17" s="38"/>
      <c r="H17" s="5">
        <v>0</v>
      </c>
      <c r="I17" s="39"/>
    </row>
    <row r="18" spans="5:9" x14ac:dyDescent="0.25">
      <c r="E18" s="5" t="s">
        <v>20</v>
      </c>
      <c r="F18" s="5">
        <v>3744.4250000000002</v>
      </c>
      <c r="G18" s="5">
        <v>397.77800000000002</v>
      </c>
      <c r="H18" s="5">
        <v>0</v>
      </c>
      <c r="I18" s="39"/>
    </row>
    <row r="19" spans="5:9" x14ac:dyDescent="0.25">
      <c r="E19" s="5" t="s">
        <v>21</v>
      </c>
      <c r="F19" s="5">
        <v>3744.4250000000002</v>
      </c>
      <c r="G19" s="5">
        <v>397.77800000000002</v>
      </c>
      <c r="H19" s="5">
        <v>0</v>
      </c>
      <c r="I19" s="39"/>
    </row>
    <row r="20" spans="5:9" x14ac:dyDescent="0.25">
      <c r="E20" s="5" t="s">
        <v>22</v>
      </c>
      <c r="F20" s="5">
        <v>3744.4250000000002</v>
      </c>
      <c r="G20" s="5">
        <v>418.928</v>
      </c>
      <c r="H20" s="5">
        <v>0</v>
      </c>
      <c r="I20" s="39"/>
    </row>
    <row r="21" spans="5:9" x14ac:dyDescent="0.25">
      <c r="E21" s="5" t="s">
        <v>23</v>
      </c>
      <c r="F21" s="5">
        <v>3744.4250000000002</v>
      </c>
      <c r="G21" s="5">
        <v>418.928</v>
      </c>
      <c r="H21" s="5">
        <v>0</v>
      </c>
      <c r="I21" s="39"/>
    </row>
    <row r="22" spans="5:9" x14ac:dyDescent="0.25">
      <c r="E22" s="5" t="s">
        <v>24</v>
      </c>
      <c r="F22" s="5">
        <v>3744.4250000000002</v>
      </c>
      <c r="G22" s="5">
        <v>257.90199999999999</v>
      </c>
      <c r="H22" s="5">
        <v>0</v>
      </c>
      <c r="I22" s="39"/>
    </row>
    <row r="23" spans="5:9" x14ac:dyDescent="0.25">
      <c r="E23" s="5" t="s">
        <v>25</v>
      </c>
      <c r="F23" s="5">
        <v>597.53300000000002</v>
      </c>
      <c r="G23" s="5">
        <v>98.956999999999994</v>
      </c>
      <c r="H23" s="5">
        <v>147.97999999999999</v>
      </c>
      <c r="I23" s="39"/>
    </row>
    <row r="24" spans="5:9" x14ac:dyDescent="0.25">
      <c r="E24" s="5" t="s">
        <v>26</v>
      </c>
      <c r="F24" s="9">
        <f>SUM(F10:F23)</f>
        <v>21388.444999999996</v>
      </c>
      <c r="G24" s="9">
        <f t="shared" ref="G24:I24" si="0">SUM(G10:G23)</f>
        <v>1990.2709999999997</v>
      </c>
      <c r="H24" s="9">
        <f t="shared" si="0"/>
        <v>5394.8269999999993</v>
      </c>
      <c r="I24" s="9">
        <f t="shared" si="0"/>
        <v>0</v>
      </c>
    </row>
    <row r="25" spans="5:9" x14ac:dyDescent="0.25">
      <c r="E25" s="5" t="s">
        <v>27</v>
      </c>
      <c r="F25" s="10">
        <f>F24*10.764</f>
        <v>230225.22197999994</v>
      </c>
      <c r="G25" s="10">
        <f t="shared" ref="G25:I25" si="1">G24*10.764</f>
        <v>21423.277043999995</v>
      </c>
      <c r="H25" s="10">
        <f t="shared" si="1"/>
        <v>58069.917827999991</v>
      </c>
      <c r="I25" s="10">
        <f t="shared" si="1"/>
        <v>0</v>
      </c>
    </row>
  </sheetData>
  <mergeCells count="4">
    <mergeCell ref="E8:I8"/>
    <mergeCell ref="F10:F16"/>
    <mergeCell ref="G10:G17"/>
    <mergeCell ref="I10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E6"/>
  <sheetViews>
    <sheetView workbookViewId="0">
      <selection activeCell="D7" sqref="D7"/>
    </sheetView>
  </sheetViews>
  <sheetFormatPr defaultRowHeight="15" x14ac:dyDescent="0.25"/>
  <sheetData>
    <row r="6" spans="2:5" x14ac:dyDescent="0.25">
      <c r="B6" t="s">
        <v>31</v>
      </c>
      <c r="C6" t="s">
        <v>30</v>
      </c>
      <c r="D6" t="s">
        <v>32</v>
      </c>
      <c r="E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Builidng Area </vt:lpstr>
      <vt:lpstr>Status</vt:lpstr>
      <vt:lpstr>Plant and machinery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welcome</cp:lastModifiedBy>
  <dcterms:created xsi:type="dcterms:W3CDTF">2024-04-17T06:02:02Z</dcterms:created>
  <dcterms:modified xsi:type="dcterms:W3CDTF">2024-05-06T11:30:49Z</dcterms:modified>
</cp:coreProperties>
</file>