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bhinav Chaturvedi's Assignments\In-Progress\Draft Shared\TrueRE\Report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3" l="1"/>
  <c r="P20" i="3"/>
  <c r="P19" i="3"/>
  <c r="P18" i="3"/>
  <c r="L22" i="3"/>
  <c r="I22" i="3"/>
  <c r="I21" i="3"/>
  <c r="I15" i="3"/>
  <c r="F23" i="1" l="1"/>
  <c r="E23" i="1"/>
  <c r="E22" i="1"/>
  <c r="D24" i="1"/>
  <c r="G2" i="2"/>
  <c r="D3" i="2"/>
  <c r="C3" i="2"/>
  <c r="J14" i="1"/>
  <c r="H5" i="1" l="1"/>
  <c r="H4" i="1"/>
  <c r="G5" i="1"/>
  <c r="G4" i="1"/>
  <c r="A5" i="1"/>
  <c r="A3" i="1"/>
</calcChain>
</file>

<file path=xl/sharedStrings.xml><?xml version="1.0" encoding="utf-8"?>
<sst xmlns="http://schemas.openxmlformats.org/spreadsheetml/2006/main" count="46" uniqueCount="31">
  <si>
    <t>P50</t>
  </si>
  <si>
    <t>P90</t>
  </si>
  <si>
    <t>MWh</t>
  </si>
  <si>
    <t>kWh</t>
  </si>
  <si>
    <t>As per PPA</t>
  </si>
  <si>
    <t>Annual Production</t>
  </si>
  <si>
    <t>PVSyst</t>
  </si>
  <si>
    <t>kW</t>
  </si>
  <si>
    <t>DPR</t>
  </si>
  <si>
    <t>At Start of 1st Contract Year</t>
  </si>
  <si>
    <t>At End of 1st Contract Year</t>
  </si>
  <si>
    <t>1st Year</t>
  </si>
  <si>
    <t>2nd Year</t>
  </si>
  <si>
    <t>3rd Year</t>
  </si>
  <si>
    <t>4th Year</t>
  </si>
  <si>
    <t>5th Year</t>
  </si>
  <si>
    <t>6th Year</t>
  </si>
  <si>
    <t>7th Year</t>
  </si>
  <si>
    <t>8th Year</t>
  </si>
  <si>
    <t>9th Year</t>
  </si>
  <si>
    <t>10th Year</t>
  </si>
  <si>
    <t>11th Year</t>
  </si>
  <si>
    <t>12th Year</t>
  </si>
  <si>
    <t>13th Year</t>
  </si>
  <si>
    <t>14th Year</t>
  </si>
  <si>
    <t>15th Year</t>
  </si>
  <si>
    <t>Wp</t>
  </si>
  <si>
    <t>Qty</t>
  </si>
  <si>
    <t>Capacity</t>
  </si>
  <si>
    <t>sqm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</si>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</sst>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2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tabSelected="1" workbookViewId="0">
      <selection activeCell="H25" sqref="H25"/>
    </sheetView>
  </sheetViews>
  <sheetFormatPr defaultRowHeight="15" x14ac:dyDescent="0.25"/>
  <cols>
    <col min="1" max="1" width="12.5703125" style="2" bestFit="1" customWidth="1"/>
    <col min="5" max="6" width="15.28515625" bestFit="1" customWidth="1"/>
    <col min="7" max="7" width="9.28515625" bestFit="1" customWidth="1"/>
    <col min="8" max="8" width="12.5703125" bestFit="1" customWidth="1"/>
    <col min="10" max="10" width="12.5703125" bestFit="1" customWidth="1"/>
    <col min="13" max="13" width="22" customWidth="1"/>
  </cols>
  <sheetData>
    <row r="2" spans="1:13" x14ac:dyDescent="0.25">
      <c r="A2" s="1">
        <v>27.5</v>
      </c>
    </row>
    <row r="3" spans="1:13" x14ac:dyDescent="0.25">
      <c r="A3" s="2">
        <f>A2*10^7</f>
        <v>275000000</v>
      </c>
      <c r="F3" t="s">
        <v>2</v>
      </c>
      <c r="G3" t="s">
        <v>3</v>
      </c>
      <c r="H3">
        <v>6221</v>
      </c>
      <c r="I3" t="s">
        <v>7</v>
      </c>
    </row>
    <row r="4" spans="1:13" x14ac:dyDescent="0.25">
      <c r="A4" s="2">
        <v>6221</v>
      </c>
      <c r="E4" t="s">
        <v>0</v>
      </c>
      <c r="F4">
        <v>8301</v>
      </c>
      <c r="G4">
        <f>F4*1000</f>
        <v>8301000</v>
      </c>
      <c r="H4" s="2">
        <f>G4/H3</f>
        <v>1334.3513904516958</v>
      </c>
      <c r="M4">
        <v>6221</v>
      </c>
    </row>
    <row r="5" spans="1:13" x14ac:dyDescent="0.25">
      <c r="A5" s="2">
        <f>A3/A4</f>
        <v>44205.111718373249</v>
      </c>
      <c r="E5" t="s">
        <v>1</v>
      </c>
      <c r="F5">
        <v>8081</v>
      </c>
      <c r="G5">
        <f>F5*1000</f>
        <v>8081000</v>
      </c>
      <c r="H5" s="2">
        <f>G5/H3</f>
        <v>1298.9873010769973</v>
      </c>
    </row>
    <row r="12" spans="1:13" x14ac:dyDescent="0.25">
      <c r="F12" s="5" t="s">
        <v>5</v>
      </c>
      <c r="G12" s="5"/>
      <c r="H12" s="5"/>
    </row>
    <row r="13" spans="1:13" x14ac:dyDescent="0.25">
      <c r="F13" s="3" t="s">
        <v>4</v>
      </c>
      <c r="G13" s="6" t="s">
        <v>6</v>
      </c>
      <c r="H13" s="6"/>
      <c r="I13" s="6" t="s">
        <v>8</v>
      </c>
      <c r="J13" s="6"/>
    </row>
    <row r="14" spans="1:13" x14ac:dyDescent="0.25">
      <c r="F14" s="2">
        <v>8479223</v>
      </c>
      <c r="G14" s="2"/>
      <c r="H14" s="2">
        <v>7229869</v>
      </c>
      <c r="I14">
        <v>7490</v>
      </c>
      <c r="J14" s="2">
        <f>I14*1000</f>
        <v>7490000</v>
      </c>
    </row>
    <row r="22" spans="4:6" x14ac:dyDescent="0.25">
      <c r="D22">
        <v>6.2210000000000001</v>
      </c>
      <c r="E22">
        <f>D22*1000</f>
        <v>6221</v>
      </c>
    </row>
    <row r="23" spans="4:6" x14ac:dyDescent="0.25">
      <c r="D23">
        <v>35886</v>
      </c>
      <c r="E23" s="2">
        <f>E22*D23</f>
        <v>223246806</v>
      </c>
      <c r="F23" s="4">
        <f>E23*1.14</f>
        <v>254501358.83999997</v>
      </c>
    </row>
    <row r="24" spans="4:6" x14ac:dyDescent="0.25">
      <c r="D24">
        <f>D23*D22</f>
        <v>223246.80600000001</v>
      </c>
    </row>
  </sheetData>
  <mergeCells count="3">
    <mergeCell ref="F12:H12"/>
    <mergeCell ref="G13:H13"/>
    <mergeCell ref="I13:J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3"/>
  <sheetViews>
    <sheetView topLeftCell="B1" workbookViewId="0">
      <selection activeCell="G2" sqref="G2"/>
    </sheetView>
  </sheetViews>
  <sheetFormatPr defaultRowHeight="15" x14ac:dyDescent="0.25"/>
  <cols>
    <col min="3" max="3" width="26.42578125" style="2" bestFit="1" customWidth="1"/>
    <col min="4" max="4" width="12.5703125" style="2" bestFit="1" customWidth="1"/>
    <col min="7" max="7" width="12.5703125" bestFit="1" customWidth="1"/>
  </cols>
  <sheetData>
    <row r="1" spans="3:7" x14ac:dyDescent="0.25">
      <c r="C1" s="2">
        <v>6221</v>
      </c>
    </row>
    <row r="2" spans="3:7" x14ac:dyDescent="0.25">
      <c r="C2" s="2">
        <v>8479223</v>
      </c>
      <c r="D2" s="2">
        <v>7631301</v>
      </c>
      <c r="F2">
        <v>1204</v>
      </c>
      <c r="G2" s="2">
        <f>F2*6221</f>
        <v>7490084</v>
      </c>
    </row>
    <row r="3" spans="3:7" x14ac:dyDescent="0.25">
      <c r="C3" s="2">
        <f>C2/C1</f>
        <v>1363</v>
      </c>
      <c r="D3" s="2">
        <f>D2/C1</f>
        <v>1226.7000482237581</v>
      </c>
    </row>
    <row r="8" spans="3:7" x14ac:dyDescent="0.25">
      <c r="C8" s="2" t="s">
        <v>9</v>
      </c>
      <c r="D8" s="2">
        <v>310552320</v>
      </c>
    </row>
    <row r="9" spans="3:7" x14ac:dyDescent="0.25">
      <c r="C9" s="2" t="s">
        <v>10</v>
      </c>
      <c r="D9" s="2">
        <v>289848832</v>
      </c>
    </row>
    <row r="10" spans="3:7" x14ac:dyDescent="0.25">
      <c r="C10" s="2" t="s">
        <v>10</v>
      </c>
      <c r="D10" s="2">
        <v>269145344</v>
      </c>
    </row>
    <row r="11" spans="3:7" x14ac:dyDescent="0.25">
      <c r="C11" s="2" t="s">
        <v>10</v>
      </c>
      <c r="D11" s="2">
        <v>248441856</v>
      </c>
    </row>
    <row r="12" spans="3:7" x14ac:dyDescent="0.25">
      <c r="C12" s="2" t="s">
        <v>10</v>
      </c>
      <c r="D12" s="2">
        <v>227738368</v>
      </c>
    </row>
    <row r="13" spans="3:7" x14ac:dyDescent="0.25">
      <c r="C13" s="2" t="s">
        <v>10</v>
      </c>
      <c r="D13" s="2">
        <v>207034880</v>
      </c>
    </row>
    <row r="14" spans="3:7" x14ac:dyDescent="0.25">
      <c r="C14" s="2" t="s">
        <v>10</v>
      </c>
      <c r="D14" s="2">
        <v>186331392</v>
      </c>
    </row>
    <row r="15" spans="3:7" x14ac:dyDescent="0.25">
      <c r="C15" s="2" t="s">
        <v>10</v>
      </c>
      <c r="D15" s="2">
        <v>165627904</v>
      </c>
    </row>
    <row r="16" spans="3:7" x14ac:dyDescent="0.25">
      <c r="C16" s="2" t="s">
        <v>10</v>
      </c>
      <c r="D16" s="2">
        <v>144924416</v>
      </c>
    </row>
    <row r="17" spans="3:4" x14ac:dyDescent="0.25">
      <c r="C17" s="2" t="s">
        <v>10</v>
      </c>
      <c r="D17" s="2">
        <v>144220928</v>
      </c>
    </row>
    <row r="18" spans="3:4" x14ac:dyDescent="0.25">
      <c r="C18" s="2" t="s">
        <v>10</v>
      </c>
      <c r="D18" s="2">
        <v>103517440</v>
      </c>
    </row>
    <row r="19" spans="3:4" x14ac:dyDescent="0.25">
      <c r="C19" s="2" t="s">
        <v>10</v>
      </c>
      <c r="D19" s="2">
        <v>82813952</v>
      </c>
    </row>
    <row r="20" spans="3:4" x14ac:dyDescent="0.25">
      <c r="C20" s="2" t="s">
        <v>10</v>
      </c>
      <c r="D20" s="2">
        <v>62110464</v>
      </c>
    </row>
    <row r="21" spans="3:4" x14ac:dyDescent="0.25">
      <c r="C21" s="2" t="s">
        <v>10</v>
      </c>
      <c r="D21" s="2">
        <v>41406976</v>
      </c>
    </row>
    <row r="22" spans="3:4" x14ac:dyDescent="0.25">
      <c r="C22" s="2" t="s">
        <v>10</v>
      </c>
      <c r="D22" s="2">
        <v>20703488</v>
      </c>
    </row>
    <row r="23" spans="3:4" x14ac:dyDescent="0.25">
      <c r="C23" s="2" t="s">
        <v>10</v>
      </c>
      <c r="D23" s="2">
        <v>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workbookViewId="0">
      <selection activeCell="I15" sqref="I15"/>
    </sheetView>
  </sheetViews>
  <sheetFormatPr defaultRowHeight="15" x14ac:dyDescent="0.25"/>
  <cols>
    <col min="2" max="2" width="14.28515625" style="2" bestFit="1" customWidth="1"/>
    <col min="3" max="3" width="12.5703125" style="2" bestFit="1" customWidth="1"/>
    <col min="9" max="9" width="12.5703125" style="2" bestFit="1" customWidth="1"/>
    <col min="16" max="16" width="10" bestFit="1" customWidth="1"/>
  </cols>
  <sheetData>
    <row r="2" spans="1:10" x14ac:dyDescent="0.25">
      <c r="A2" t="s">
        <v>11</v>
      </c>
      <c r="B2" s="2">
        <v>8479223</v>
      </c>
      <c r="C2" s="2">
        <v>7631301</v>
      </c>
    </row>
    <row r="3" spans="1:10" x14ac:dyDescent="0.25">
      <c r="A3" t="s">
        <v>12</v>
      </c>
      <c r="B3" s="2">
        <v>8267242</v>
      </c>
      <c r="C3" s="2">
        <v>7440518</v>
      </c>
    </row>
    <row r="4" spans="1:10" x14ac:dyDescent="0.25">
      <c r="A4" t="s">
        <v>13</v>
      </c>
      <c r="B4" s="2">
        <v>8207888</v>
      </c>
      <c r="C4" s="2">
        <v>7387099</v>
      </c>
    </row>
    <row r="5" spans="1:10" x14ac:dyDescent="0.25">
      <c r="A5" t="s">
        <v>14</v>
      </c>
      <c r="B5" s="2">
        <v>8148533</v>
      </c>
      <c r="C5" s="2">
        <v>7333680</v>
      </c>
    </row>
    <row r="6" spans="1:10" x14ac:dyDescent="0.25">
      <c r="A6" t="s">
        <v>15</v>
      </c>
      <c r="B6" s="2">
        <v>8089179</v>
      </c>
      <c r="C6" s="2">
        <v>7280261</v>
      </c>
    </row>
    <row r="7" spans="1:10" x14ac:dyDescent="0.25">
      <c r="A7" t="s">
        <v>16</v>
      </c>
      <c r="B7" s="2">
        <v>8029824</v>
      </c>
      <c r="C7" s="2">
        <v>7226842</v>
      </c>
    </row>
    <row r="8" spans="1:10" x14ac:dyDescent="0.25">
      <c r="A8" t="s">
        <v>17</v>
      </c>
      <c r="B8" s="2">
        <v>7970470</v>
      </c>
      <c r="C8" s="2">
        <v>7173423</v>
      </c>
    </row>
    <row r="9" spans="1:10" x14ac:dyDescent="0.25">
      <c r="A9" t="s">
        <v>18</v>
      </c>
      <c r="B9" s="2">
        <v>7911115</v>
      </c>
      <c r="C9" s="2">
        <v>7120003</v>
      </c>
    </row>
    <row r="10" spans="1:10" x14ac:dyDescent="0.25">
      <c r="A10" t="s">
        <v>19</v>
      </c>
      <c r="B10" s="2">
        <v>7851760</v>
      </c>
      <c r="C10" s="2">
        <v>7066584</v>
      </c>
    </row>
    <row r="11" spans="1:10" x14ac:dyDescent="0.25">
      <c r="A11" t="s">
        <v>20</v>
      </c>
      <c r="B11" s="2">
        <v>7792406</v>
      </c>
      <c r="C11" s="2">
        <v>7013165</v>
      </c>
    </row>
    <row r="12" spans="1:10" x14ac:dyDescent="0.25">
      <c r="A12" t="s">
        <v>21</v>
      </c>
      <c r="B12" s="2">
        <v>7733051</v>
      </c>
      <c r="C12" s="2">
        <v>6959746</v>
      </c>
    </row>
    <row r="13" spans="1:10" x14ac:dyDescent="0.25">
      <c r="A13" t="s">
        <v>22</v>
      </c>
      <c r="B13" s="2">
        <v>7673697</v>
      </c>
      <c r="C13" s="2">
        <v>6926327</v>
      </c>
      <c r="I13" s="2">
        <v>570</v>
      </c>
      <c r="J13" t="s">
        <v>26</v>
      </c>
    </row>
    <row r="14" spans="1:10" x14ac:dyDescent="0.25">
      <c r="A14" t="s">
        <v>23</v>
      </c>
      <c r="B14" s="2">
        <v>7614342</v>
      </c>
      <c r="C14" s="2">
        <v>6852908</v>
      </c>
      <c r="I14" s="2">
        <v>10914</v>
      </c>
      <c r="J14" t="s">
        <v>27</v>
      </c>
    </row>
    <row r="15" spans="1:10" x14ac:dyDescent="0.25">
      <c r="A15" t="s">
        <v>24</v>
      </c>
      <c r="B15" s="2">
        <v>7554988</v>
      </c>
      <c r="C15" s="2">
        <v>6799489</v>
      </c>
      <c r="I15" s="2">
        <f>I14*I13</f>
        <v>6220980</v>
      </c>
      <c r="J15" t="s">
        <v>28</v>
      </c>
    </row>
    <row r="16" spans="1:10" x14ac:dyDescent="0.25">
      <c r="A16" t="s">
        <v>25</v>
      </c>
      <c r="B16" s="2">
        <v>7495633</v>
      </c>
      <c r="C16" s="2">
        <v>6746070</v>
      </c>
    </row>
    <row r="18" spans="9:16" x14ac:dyDescent="0.25">
      <c r="N18">
        <v>2278</v>
      </c>
      <c r="O18" t="s">
        <v>30</v>
      </c>
      <c r="P18">
        <f>N18/1000</f>
        <v>2.278</v>
      </c>
    </row>
    <row r="19" spans="9:16" x14ac:dyDescent="0.25">
      <c r="I19" s="2">
        <v>70000</v>
      </c>
      <c r="N19">
        <v>1134</v>
      </c>
      <c r="O19" t="s">
        <v>30</v>
      </c>
      <c r="P19">
        <f>N19/1000</f>
        <v>1.1339999999999999</v>
      </c>
    </row>
    <row r="20" spans="9:16" x14ac:dyDescent="0.25">
      <c r="I20" s="2">
        <v>3000</v>
      </c>
      <c r="L20">
        <v>3.5</v>
      </c>
      <c r="P20" s="1">
        <f>P18*P19</f>
        <v>2.5832519999999999</v>
      </c>
    </row>
    <row r="21" spans="9:16" x14ac:dyDescent="0.25">
      <c r="I21" s="2">
        <f>SUM(I19:I20)</f>
        <v>73000</v>
      </c>
      <c r="J21" t="s">
        <v>29</v>
      </c>
      <c r="L21">
        <v>2.5</v>
      </c>
      <c r="P21" s="2">
        <f>P20*I14</f>
        <v>28193.612327999999</v>
      </c>
    </row>
    <row r="22" spans="9:16" x14ac:dyDescent="0.25">
      <c r="I22" s="1">
        <f>I21/I14</f>
        <v>6.6886567711196632</v>
      </c>
      <c r="L22">
        <f>L21*L20</f>
        <v>8.75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2024-02-23T06:39:22Z</dcterms:created>
  <dcterms:modified xsi:type="dcterms:W3CDTF">2024-03-06T05:58:06Z</dcterms:modified>
</cp:coreProperties>
</file>