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oices\Soluxe\"/>
    </mc:Choice>
  </mc:AlternateContent>
  <bookViews>
    <workbookView xWindow="0" yWindow="0" windowWidth="19200" windowHeight="6250" activeTab="1"/>
  </bookViews>
  <sheets>
    <sheet name="SOLUXE" sheetId="1" r:id="rId1"/>
    <sheet name="TRUERE SPV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I40" i="2"/>
  <c r="H40" i="2"/>
  <c r="G40" i="2"/>
  <c r="H37" i="2"/>
  <c r="J37" i="2" s="1"/>
  <c r="H36" i="2"/>
  <c r="I36" i="2" s="1"/>
  <c r="J36" i="2" s="1"/>
  <c r="H35" i="2"/>
  <c r="J35" i="2" s="1"/>
  <c r="I34" i="2"/>
  <c r="J34" i="2" s="1"/>
  <c r="H34" i="2"/>
  <c r="H33" i="2"/>
  <c r="H32" i="2"/>
  <c r="J32" i="2" s="1"/>
  <c r="I31" i="2"/>
  <c r="H31" i="2"/>
  <c r="J31" i="2" s="1"/>
  <c r="J30" i="2"/>
  <c r="I30" i="2"/>
  <c r="H30" i="2"/>
  <c r="I14" i="1"/>
  <c r="H14" i="1"/>
  <c r="G14" i="1"/>
  <c r="I13" i="1"/>
  <c r="H13" i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I33" i="2" l="1"/>
  <c r="J33" i="2" s="1"/>
</calcChain>
</file>

<file path=xl/sharedStrings.xml><?xml version="1.0" encoding="utf-8"?>
<sst xmlns="http://schemas.openxmlformats.org/spreadsheetml/2006/main" count="133" uniqueCount="88">
  <si>
    <t>Sr. No</t>
  </si>
  <si>
    <t xml:space="preserve">Project Name </t>
  </si>
  <si>
    <t xml:space="preserve">Bifurcation </t>
  </si>
  <si>
    <t>Invoice No</t>
  </si>
  <si>
    <t xml:space="preserve">Value </t>
  </si>
  <si>
    <t xml:space="preserve">GST </t>
  </si>
  <si>
    <t xml:space="preserve">Total </t>
  </si>
  <si>
    <t xml:space="preserve">Amber Enterprises India Limited, Chennai </t>
  </si>
  <si>
    <t xml:space="preserve">Module </t>
  </si>
  <si>
    <t xml:space="preserve">Inverter </t>
  </si>
  <si>
    <t xml:space="preserve">BOS </t>
  </si>
  <si>
    <t>OTPL/23-24/001</t>
  </si>
  <si>
    <t xml:space="preserve">SOLUXE POWER SPV PVT LTD </t>
  </si>
  <si>
    <t>Amber Enterprises India Ltd, Dehradun (Unit-4)</t>
  </si>
  <si>
    <t>Capacity (kwp)</t>
  </si>
  <si>
    <t>OTPL/23-24/002</t>
  </si>
  <si>
    <t xml:space="preserve">Invoice Date </t>
  </si>
  <si>
    <t>Amber Enterprises India Ltd, Dehradun (Unit-5)</t>
  </si>
  <si>
    <t>OTPL/23-24/003</t>
  </si>
  <si>
    <t>Amber Enterprises India Ltd, Dehradun (Unit-6)</t>
  </si>
  <si>
    <t>OTPL/23-24/004</t>
  </si>
  <si>
    <t xml:space="preserve">Amber Enterprises India Ltd, Rudrapur </t>
  </si>
  <si>
    <t>OTPL/23-24/005</t>
  </si>
  <si>
    <t xml:space="preserve">Amber Enterprises India Ltd, Sricity </t>
  </si>
  <si>
    <t>OTPL/23-24/006</t>
  </si>
  <si>
    <t xml:space="preserve">Amber PR Technoplast India Pvt Ltd, Sahajanpur </t>
  </si>
  <si>
    <t>OTPL/23-24/007</t>
  </si>
  <si>
    <t xml:space="preserve">Iljin Electronics India Pvt Ltd, Chennai </t>
  </si>
  <si>
    <t>OTPL/23-24/008</t>
  </si>
  <si>
    <t>Iljin Electronics India Pvt Ltd, Noida</t>
  </si>
  <si>
    <t>OTPL/23-24/009</t>
  </si>
  <si>
    <t>PICL India Pvt Ltd, Faridabad</t>
  </si>
  <si>
    <t>OTPL/23-24/010</t>
  </si>
  <si>
    <t>Hind Terminals Pvt Ltd, Faridabad</t>
  </si>
  <si>
    <t>OTPL/23-24/011</t>
  </si>
  <si>
    <t>TOTAL</t>
  </si>
  <si>
    <t xml:space="preserve">TRUERE SPV PVT LTD </t>
  </si>
  <si>
    <t xml:space="preserve">Gurugram University </t>
  </si>
  <si>
    <t>OPL/23-24/UP046</t>
  </si>
  <si>
    <t>OPL/23-24/UP066</t>
  </si>
  <si>
    <t>TCS</t>
  </si>
  <si>
    <t>I&amp;C</t>
  </si>
  <si>
    <t>OPL/23-24/UP088</t>
  </si>
  <si>
    <t>HCL-2, Malajkhand</t>
  </si>
  <si>
    <t>OPL/23-24/UP085</t>
  </si>
  <si>
    <t>OPL/23-24/UP087</t>
  </si>
  <si>
    <t>OPL/23-24/UP097</t>
  </si>
  <si>
    <t>OPL/23-24/UP184</t>
  </si>
  <si>
    <t xml:space="preserve">Govt Medical College, Chittorgarh </t>
  </si>
  <si>
    <t>OPL/23-24/UP160</t>
  </si>
  <si>
    <t>OPL/24-25/UP0028</t>
  </si>
  <si>
    <t xml:space="preserve">Govt Medical College, Dungarpur </t>
  </si>
  <si>
    <t>OPL/23-24/UP147</t>
  </si>
  <si>
    <t>OPL/24-25/UP0035</t>
  </si>
  <si>
    <t xml:space="preserve">Jhalwar Hospital and Medical College </t>
  </si>
  <si>
    <t>OPL/23-24/UP131</t>
  </si>
  <si>
    <t>OPL/24-25/UP0032</t>
  </si>
  <si>
    <t>Govt Mahila evam Bal Chikitasalya, Chiiorgarh</t>
  </si>
  <si>
    <t>OPL/23-24/UP161</t>
  </si>
  <si>
    <t>OPL/23-24/UP113</t>
  </si>
  <si>
    <t>OPL/24-25/UP0029</t>
  </si>
  <si>
    <t xml:space="preserve">Paschimi Rajasthan Dugdh Utpadak Sahkari Sangh Limited, Jodhpur </t>
  </si>
  <si>
    <t>BOS</t>
  </si>
  <si>
    <t>OPL/23-24/UP152</t>
  </si>
  <si>
    <t>OPL/23-24/UP158</t>
  </si>
  <si>
    <t>OPL/24-25/UP0045</t>
  </si>
  <si>
    <t>Shree Haridev Joshi General Hospital</t>
  </si>
  <si>
    <t>OPL/23-24/UP148</t>
  </si>
  <si>
    <t>OPL/24-25/UP0034</t>
  </si>
  <si>
    <t>Shree Sanwaliya Ji Govt. General Hospital</t>
  </si>
  <si>
    <t>OPL/23-24/UP162</t>
  </si>
  <si>
    <t>OPL/23-24/UP112</t>
  </si>
  <si>
    <t>OPL/24-25/UP0030</t>
  </si>
  <si>
    <t>Ravindra Nath Tagore Govt. Medical College</t>
  </si>
  <si>
    <t>OPL/23-24/UP149</t>
  </si>
  <si>
    <t>OPL/23-24/UP115</t>
  </si>
  <si>
    <t>OPL/24-25/UP0039</t>
  </si>
  <si>
    <t>Maharana Bhupal Govt. Hospital</t>
  </si>
  <si>
    <t>OPL/23-24/UP150</t>
  </si>
  <si>
    <t>OPL/23-24/UP114</t>
  </si>
  <si>
    <t>OPL/24-25/UP0038</t>
  </si>
  <si>
    <t>Shrimati Hira Kuwar Ba Mahila Hospital</t>
  </si>
  <si>
    <t>OPL/23-24/UP151</t>
  </si>
  <si>
    <t>OPL/24-25/UP0031</t>
  </si>
  <si>
    <t xml:space="preserve">Govt medical college, Dholpur </t>
  </si>
  <si>
    <t>OPL/23-24/UP159</t>
  </si>
  <si>
    <t>Mother &amp; Child Hospital, Mahatma Gandhi Govt. Hospital</t>
  </si>
  <si>
    <t>OPL/23-24/UP163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</si>
</sst>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d&quot; &quot;mmm&quot; &quot;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b/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2" fillId="0" borderId="1" xfId="0" applyNumberFormat="1" applyFont="1" applyBorder="1"/>
    <xf numFmtId="0" fontId="5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3" fontId="2" fillId="0" borderId="1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sqref="A1:I2"/>
    </sheetView>
  </sheetViews>
  <sheetFormatPr defaultRowHeight="14.5" x14ac:dyDescent="0.35"/>
  <cols>
    <col min="1" max="1" width="6.54296875" bestFit="1" customWidth="1"/>
    <col min="2" max="2" width="46" bestFit="1" customWidth="1"/>
    <col min="3" max="3" width="14.453125" bestFit="1" customWidth="1"/>
    <col min="4" max="4" width="11.08984375" bestFit="1" customWidth="1"/>
    <col min="5" max="5" width="16" bestFit="1" customWidth="1"/>
    <col min="6" max="6" width="12.54296875" bestFit="1" customWidth="1"/>
    <col min="7" max="7" width="14.08984375" bestFit="1" customWidth="1"/>
    <col min="8" max="8" width="13.08984375" bestFit="1" customWidth="1"/>
    <col min="9" max="9" width="14.08984375" bestFit="1" customWidth="1"/>
  </cols>
  <sheetData>
    <row r="1" spans="1:9" x14ac:dyDescent="0.35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x14ac:dyDescent="0.35">
      <c r="A2" s="3" t="s">
        <v>0</v>
      </c>
      <c r="B2" s="3" t="s">
        <v>1</v>
      </c>
      <c r="C2" s="3" t="s">
        <v>14</v>
      </c>
      <c r="D2" s="3" t="s">
        <v>2</v>
      </c>
      <c r="E2" s="3" t="s">
        <v>3</v>
      </c>
      <c r="F2" s="3" t="s">
        <v>16</v>
      </c>
      <c r="G2" s="3" t="s">
        <v>4</v>
      </c>
      <c r="H2" s="3" t="s">
        <v>5</v>
      </c>
      <c r="I2" s="3" t="s">
        <v>6</v>
      </c>
    </row>
    <row r="3" spans="1:9" x14ac:dyDescent="0.35">
      <c r="A3" s="2">
        <v>1</v>
      </c>
      <c r="B3" s="2" t="s">
        <v>7</v>
      </c>
      <c r="C3" s="2">
        <v>999</v>
      </c>
      <c r="D3" s="2" t="s">
        <v>8</v>
      </c>
      <c r="E3" s="4" t="s">
        <v>11</v>
      </c>
      <c r="F3" s="4">
        <v>45357</v>
      </c>
      <c r="G3" s="5">
        <v>28341630</v>
      </c>
      <c r="H3" s="6">
        <f t="shared" ref="H3" si="0">G3*12%</f>
        <v>3400995.6</v>
      </c>
      <c r="I3" s="6">
        <f t="shared" ref="I3:I13" si="1">MROUND(G3+H3,1)</f>
        <v>31742626</v>
      </c>
    </row>
    <row r="4" spans="1:9" x14ac:dyDescent="0.35">
      <c r="A4" s="2">
        <v>2</v>
      </c>
      <c r="B4" s="2" t="s">
        <v>13</v>
      </c>
      <c r="C4" s="2">
        <v>564</v>
      </c>
      <c r="D4" s="2" t="s">
        <v>8</v>
      </c>
      <c r="E4" s="7" t="s">
        <v>15</v>
      </c>
      <c r="F4" s="4">
        <v>45357</v>
      </c>
      <c r="G4" s="5">
        <v>16000680</v>
      </c>
      <c r="H4" s="6">
        <f t="shared" ref="H4" si="2">G4*12%</f>
        <v>1920081.5999999999</v>
      </c>
      <c r="I4" s="6">
        <f t="shared" si="1"/>
        <v>17920762</v>
      </c>
    </row>
    <row r="5" spans="1:9" x14ac:dyDescent="0.35">
      <c r="A5" s="2">
        <v>3</v>
      </c>
      <c r="B5" s="2" t="s">
        <v>17</v>
      </c>
      <c r="C5" s="2">
        <v>158</v>
      </c>
      <c r="D5" s="2" t="s">
        <v>8</v>
      </c>
      <c r="E5" s="7" t="s">
        <v>18</v>
      </c>
      <c r="F5" s="4">
        <v>45357</v>
      </c>
      <c r="G5" s="5">
        <v>4482460</v>
      </c>
      <c r="H5" s="6">
        <f t="shared" ref="H5" si="3">G5*12%</f>
        <v>537895.19999999995</v>
      </c>
      <c r="I5" s="6">
        <f t="shared" si="1"/>
        <v>5020355</v>
      </c>
    </row>
    <row r="6" spans="1:9" x14ac:dyDescent="0.35">
      <c r="A6" s="2">
        <v>4</v>
      </c>
      <c r="B6" s="2" t="s">
        <v>19</v>
      </c>
      <c r="C6" s="2">
        <v>999</v>
      </c>
      <c r="D6" s="2" t="s">
        <v>8</v>
      </c>
      <c r="E6" s="7" t="s">
        <v>20</v>
      </c>
      <c r="F6" s="4">
        <v>45357</v>
      </c>
      <c r="G6" s="5">
        <v>28341630</v>
      </c>
      <c r="H6" s="6">
        <f t="shared" ref="H6" si="4">G6*12%</f>
        <v>3400995.6</v>
      </c>
      <c r="I6" s="6">
        <f t="shared" si="1"/>
        <v>31742626</v>
      </c>
    </row>
    <row r="7" spans="1:9" x14ac:dyDescent="0.35">
      <c r="A7" s="2">
        <v>5</v>
      </c>
      <c r="B7" s="2" t="s">
        <v>21</v>
      </c>
      <c r="C7" s="2">
        <v>999</v>
      </c>
      <c r="D7" s="2" t="s">
        <v>8</v>
      </c>
      <c r="E7" s="7" t="s">
        <v>22</v>
      </c>
      <c r="F7" s="4">
        <v>45357</v>
      </c>
      <c r="G7" s="5">
        <v>28341630</v>
      </c>
      <c r="H7" s="6">
        <f t="shared" ref="H7" si="5">G7*12%</f>
        <v>3400995.6</v>
      </c>
      <c r="I7" s="6">
        <f t="shared" si="1"/>
        <v>31742626</v>
      </c>
    </row>
    <row r="8" spans="1:9" x14ac:dyDescent="0.35">
      <c r="A8" s="2">
        <v>6</v>
      </c>
      <c r="B8" s="2" t="s">
        <v>23</v>
      </c>
      <c r="C8" s="2">
        <v>1000</v>
      </c>
      <c r="D8" s="2" t="s">
        <v>8</v>
      </c>
      <c r="E8" s="7" t="s">
        <v>24</v>
      </c>
      <c r="F8" s="4">
        <v>45357</v>
      </c>
      <c r="G8" s="5">
        <v>28370000</v>
      </c>
      <c r="H8" s="6">
        <f t="shared" ref="H8:H13" si="6">G8*12%</f>
        <v>3404400</v>
      </c>
      <c r="I8" s="6">
        <f t="shared" si="1"/>
        <v>31774400</v>
      </c>
    </row>
    <row r="9" spans="1:9" x14ac:dyDescent="0.35">
      <c r="A9" s="2">
        <v>7</v>
      </c>
      <c r="B9" s="2" t="s">
        <v>25</v>
      </c>
      <c r="C9" s="2">
        <v>219</v>
      </c>
      <c r="D9" s="2" t="s">
        <v>8</v>
      </c>
      <c r="E9" s="7" t="s">
        <v>26</v>
      </c>
      <c r="F9" s="4">
        <v>45357</v>
      </c>
      <c r="G9" s="5">
        <v>6213030</v>
      </c>
      <c r="H9" s="6">
        <f t="shared" si="6"/>
        <v>745563.6</v>
      </c>
      <c r="I9" s="6">
        <f t="shared" si="1"/>
        <v>6958594</v>
      </c>
    </row>
    <row r="10" spans="1:9" x14ac:dyDescent="0.35">
      <c r="A10" s="2">
        <v>8</v>
      </c>
      <c r="B10" s="2" t="s">
        <v>27</v>
      </c>
      <c r="C10" s="2">
        <v>999</v>
      </c>
      <c r="D10" s="2" t="s">
        <v>8</v>
      </c>
      <c r="E10" s="7" t="s">
        <v>28</v>
      </c>
      <c r="F10" s="4">
        <v>45357</v>
      </c>
      <c r="G10" s="5">
        <v>28341630</v>
      </c>
      <c r="H10" s="6">
        <f t="shared" si="6"/>
        <v>3400995.6</v>
      </c>
      <c r="I10" s="6">
        <f t="shared" si="1"/>
        <v>31742626</v>
      </c>
    </row>
    <row r="11" spans="1:9" x14ac:dyDescent="0.35">
      <c r="A11" s="2">
        <v>9</v>
      </c>
      <c r="B11" s="2" t="s">
        <v>29</v>
      </c>
      <c r="C11" s="2">
        <v>500</v>
      </c>
      <c r="D11" s="2" t="s">
        <v>8</v>
      </c>
      <c r="E11" s="7" t="s">
        <v>30</v>
      </c>
      <c r="F11" s="4">
        <v>45357</v>
      </c>
      <c r="G11" s="5">
        <v>14185000</v>
      </c>
      <c r="H11" s="6">
        <f t="shared" si="6"/>
        <v>1702200</v>
      </c>
      <c r="I11" s="6">
        <f t="shared" si="1"/>
        <v>15887200</v>
      </c>
    </row>
    <row r="12" spans="1:9" x14ac:dyDescent="0.35">
      <c r="A12" s="2">
        <v>10</v>
      </c>
      <c r="B12" s="2" t="s">
        <v>31</v>
      </c>
      <c r="C12" s="2">
        <v>238</v>
      </c>
      <c r="D12" s="2" t="s">
        <v>8</v>
      </c>
      <c r="E12" s="7" t="s">
        <v>32</v>
      </c>
      <c r="F12" s="4">
        <v>45357</v>
      </c>
      <c r="G12" s="5">
        <v>6752060</v>
      </c>
      <c r="H12" s="6">
        <f t="shared" si="6"/>
        <v>810247.2</v>
      </c>
      <c r="I12" s="6">
        <f t="shared" si="1"/>
        <v>7562307</v>
      </c>
    </row>
    <row r="13" spans="1:9" x14ac:dyDescent="0.35">
      <c r="A13" s="2">
        <v>11</v>
      </c>
      <c r="B13" s="2" t="s">
        <v>33</v>
      </c>
      <c r="C13" s="2">
        <v>500</v>
      </c>
      <c r="D13" s="2" t="s">
        <v>8</v>
      </c>
      <c r="E13" s="7" t="s">
        <v>34</v>
      </c>
      <c r="F13" s="4">
        <v>45357</v>
      </c>
      <c r="G13" s="5">
        <v>14185000</v>
      </c>
      <c r="H13" s="6">
        <f t="shared" si="6"/>
        <v>1702200</v>
      </c>
      <c r="I13" s="6">
        <f t="shared" si="1"/>
        <v>15887200</v>
      </c>
    </row>
    <row r="14" spans="1:9" x14ac:dyDescent="0.35">
      <c r="A14" s="8" t="s">
        <v>35</v>
      </c>
      <c r="B14" s="9"/>
      <c r="C14" s="9"/>
      <c r="D14" s="9"/>
      <c r="E14" s="9"/>
      <c r="F14" s="10"/>
      <c r="G14" s="11">
        <f>SUM(G3:G13)</f>
        <v>203554750</v>
      </c>
      <c r="H14" s="11">
        <f>SUM(H3:H13)</f>
        <v>24426570</v>
      </c>
      <c r="I14" s="11">
        <f>SUM(I3:I13)</f>
        <v>227981322</v>
      </c>
    </row>
  </sheetData>
  <mergeCells count="2">
    <mergeCell ref="A1:I1"/>
    <mergeCell ref="A14:F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3" sqref="G3:J40"/>
    </sheetView>
  </sheetViews>
  <sheetFormatPr defaultRowHeight="14.5" x14ac:dyDescent="0.35"/>
  <cols>
    <col min="1" max="1" width="6" bestFit="1" customWidth="1"/>
    <col min="2" max="2" width="39.1796875" customWidth="1"/>
    <col min="3" max="3" width="13.453125" bestFit="1" customWidth="1"/>
    <col min="4" max="4" width="10.36328125" bestFit="1" customWidth="1"/>
    <col min="5" max="5" width="17.26953125" bestFit="1" customWidth="1"/>
    <col min="6" max="6" width="11.54296875" bestFit="1" customWidth="1"/>
    <col min="7" max="7" width="15" bestFit="1" customWidth="1"/>
    <col min="8" max="8" width="14" bestFit="1" customWidth="1"/>
    <col min="9" max="9" width="11.36328125" bestFit="1" customWidth="1"/>
    <col min="10" max="10" width="15" bestFit="1" customWidth="1"/>
  </cols>
  <sheetData>
    <row r="1" spans="1:10" x14ac:dyDescent="0.35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6.5" x14ac:dyDescent="0.35">
      <c r="A2" s="23" t="s">
        <v>0</v>
      </c>
      <c r="B2" s="23" t="s">
        <v>1</v>
      </c>
      <c r="C2" s="23" t="s">
        <v>14</v>
      </c>
      <c r="D2" s="23" t="s">
        <v>2</v>
      </c>
      <c r="E2" s="23" t="s">
        <v>3</v>
      </c>
      <c r="F2" s="23" t="s">
        <v>16</v>
      </c>
      <c r="G2" s="23" t="s">
        <v>4</v>
      </c>
      <c r="H2" s="23" t="s">
        <v>5</v>
      </c>
      <c r="I2" s="23" t="s">
        <v>40</v>
      </c>
      <c r="J2" s="23" t="s">
        <v>35</v>
      </c>
    </row>
    <row r="3" spans="1:10" x14ac:dyDescent="0.35">
      <c r="A3" s="13">
        <v>1</v>
      </c>
      <c r="B3" s="14" t="s">
        <v>37</v>
      </c>
      <c r="C3" s="14">
        <v>226.8</v>
      </c>
      <c r="D3" s="14" t="s">
        <v>8</v>
      </c>
      <c r="E3" s="15" t="s">
        <v>38</v>
      </c>
      <c r="F3" s="16">
        <v>45199</v>
      </c>
      <c r="G3" s="17">
        <v>4506800</v>
      </c>
      <c r="H3" s="17">
        <v>540816</v>
      </c>
      <c r="I3" s="17">
        <v>48</v>
      </c>
      <c r="J3" s="17">
        <v>5047664</v>
      </c>
    </row>
    <row r="4" spans="1:10" x14ac:dyDescent="0.35">
      <c r="A4" s="13"/>
      <c r="B4" s="14"/>
      <c r="C4" s="14"/>
      <c r="D4" s="14"/>
      <c r="E4" s="15" t="s">
        <v>39</v>
      </c>
      <c r="F4" s="16">
        <v>45290</v>
      </c>
      <c r="G4" s="17">
        <v>877640</v>
      </c>
      <c r="H4" s="17">
        <v>105316.8</v>
      </c>
      <c r="I4" s="17">
        <v>983</v>
      </c>
      <c r="J4" s="17">
        <v>983940</v>
      </c>
    </row>
    <row r="5" spans="1:10" ht="15.5" customHeight="1" x14ac:dyDescent="0.35">
      <c r="A5" s="13"/>
      <c r="B5" s="14"/>
      <c r="C5" s="14"/>
      <c r="D5" s="13" t="s">
        <v>9</v>
      </c>
      <c r="E5" s="14" t="s">
        <v>42</v>
      </c>
      <c r="F5" s="18">
        <v>45351</v>
      </c>
      <c r="G5" s="19">
        <v>799040</v>
      </c>
      <c r="H5" s="19">
        <v>95884.800000000003</v>
      </c>
      <c r="I5" s="20">
        <v>5143</v>
      </c>
      <c r="J5" s="20">
        <v>5148327</v>
      </c>
    </row>
    <row r="6" spans="1:10" x14ac:dyDescent="0.35">
      <c r="A6" s="13"/>
      <c r="B6" s="14"/>
      <c r="C6" s="14"/>
      <c r="D6" s="13" t="s">
        <v>10</v>
      </c>
      <c r="E6" s="14"/>
      <c r="F6" s="18"/>
      <c r="G6" s="19">
        <v>2842040</v>
      </c>
      <c r="H6" s="19">
        <v>511567.19999999995</v>
      </c>
      <c r="I6" s="20"/>
      <c r="J6" s="20"/>
    </row>
    <row r="7" spans="1:10" x14ac:dyDescent="0.35">
      <c r="A7" s="13"/>
      <c r="B7" s="14"/>
      <c r="C7" s="14"/>
      <c r="D7" s="13" t="s">
        <v>41</v>
      </c>
      <c r="E7" s="14"/>
      <c r="F7" s="18"/>
      <c r="G7" s="19">
        <v>758180</v>
      </c>
      <c r="H7" s="19">
        <v>136472.4</v>
      </c>
      <c r="I7" s="20"/>
      <c r="J7" s="20"/>
    </row>
    <row r="8" spans="1:10" x14ac:dyDescent="0.35">
      <c r="A8" s="13">
        <v>2</v>
      </c>
      <c r="B8" s="14" t="s">
        <v>43</v>
      </c>
      <c r="C8" s="14">
        <v>5000</v>
      </c>
      <c r="D8" s="13" t="s">
        <v>8</v>
      </c>
      <c r="E8" s="13" t="s">
        <v>44</v>
      </c>
      <c r="F8" s="16">
        <v>45350</v>
      </c>
      <c r="G8" s="19">
        <v>105543000</v>
      </c>
      <c r="H8" s="19">
        <v>12665160</v>
      </c>
      <c r="I8" s="19">
        <v>118208</v>
      </c>
      <c r="J8" s="19">
        <v>118326368</v>
      </c>
    </row>
    <row r="9" spans="1:10" x14ac:dyDescent="0.35">
      <c r="A9" s="13"/>
      <c r="B9" s="14"/>
      <c r="C9" s="14"/>
      <c r="D9" s="13" t="s">
        <v>9</v>
      </c>
      <c r="E9" s="13" t="s">
        <v>45</v>
      </c>
      <c r="F9" s="16">
        <v>45351</v>
      </c>
      <c r="G9" s="19">
        <v>14072400.000000002</v>
      </c>
      <c r="H9" s="19">
        <v>1688688.0000000002</v>
      </c>
      <c r="I9" s="19">
        <v>15761</v>
      </c>
      <c r="J9" s="19">
        <v>15776849</v>
      </c>
    </row>
    <row r="10" spans="1:10" x14ac:dyDescent="0.35">
      <c r="A10" s="13"/>
      <c r="B10" s="14"/>
      <c r="C10" s="14"/>
      <c r="D10" s="14" t="s">
        <v>10</v>
      </c>
      <c r="E10" s="13" t="s">
        <v>46</v>
      </c>
      <c r="F10" s="16">
        <v>45356</v>
      </c>
      <c r="G10" s="19">
        <v>237236</v>
      </c>
      <c r="H10" s="19">
        <v>42702.479999999996</v>
      </c>
      <c r="I10" s="19">
        <v>280</v>
      </c>
      <c r="J10" s="19">
        <v>280218</v>
      </c>
    </row>
    <row r="11" spans="1:10" x14ac:dyDescent="0.35">
      <c r="A11" s="13"/>
      <c r="B11" s="14"/>
      <c r="C11" s="14"/>
      <c r="D11" s="14"/>
      <c r="E11" s="13" t="s">
        <v>47</v>
      </c>
      <c r="F11" s="16">
        <v>45382</v>
      </c>
      <c r="G11" s="19">
        <v>58977000</v>
      </c>
      <c r="H11" s="19">
        <v>10615860</v>
      </c>
      <c r="I11" s="19">
        <v>69593</v>
      </c>
      <c r="J11" s="19">
        <v>69662453</v>
      </c>
    </row>
    <row r="12" spans="1:10" x14ac:dyDescent="0.35">
      <c r="A12" s="13">
        <v>3</v>
      </c>
      <c r="B12" s="14" t="s">
        <v>48</v>
      </c>
      <c r="C12" s="14">
        <v>399.6</v>
      </c>
      <c r="D12" s="13" t="s">
        <v>8</v>
      </c>
      <c r="E12" s="15" t="s">
        <v>49</v>
      </c>
      <c r="F12" s="16">
        <v>45382</v>
      </c>
      <c r="G12" s="17">
        <v>8091900</v>
      </c>
      <c r="H12" s="17">
        <v>971028</v>
      </c>
      <c r="I12" s="17">
        <v>9063</v>
      </c>
      <c r="J12" s="17">
        <v>9071991</v>
      </c>
    </row>
    <row r="13" spans="1:10" x14ac:dyDescent="0.35">
      <c r="A13" s="13"/>
      <c r="B13" s="14"/>
      <c r="C13" s="14"/>
      <c r="D13" s="13" t="s">
        <v>10</v>
      </c>
      <c r="E13" s="13" t="s">
        <v>50</v>
      </c>
      <c r="F13" s="13">
        <v>45433</v>
      </c>
      <c r="G13" s="19">
        <v>305918</v>
      </c>
      <c r="H13" s="19">
        <v>55065.24</v>
      </c>
      <c r="I13" s="19">
        <v>0</v>
      </c>
      <c r="J13" s="19">
        <v>360983</v>
      </c>
    </row>
    <row r="14" spans="1:10" x14ac:dyDescent="0.35">
      <c r="A14" s="13">
        <v>4</v>
      </c>
      <c r="B14" s="14" t="s">
        <v>51</v>
      </c>
      <c r="C14" s="14">
        <v>399.6</v>
      </c>
      <c r="D14" s="13" t="s">
        <v>8</v>
      </c>
      <c r="E14" s="15" t="s">
        <v>52</v>
      </c>
      <c r="F14" s="16">
        <v>45379</v>
      </c>
      <c r="G14" s="17">
        <v>8091900</v>
      </c>
      <c r="H14" s="17">
        <v>971028</v>
      </c>
      <c r="I14" s="17">
        <v>9063</v>
      </c>
      <c r="J14" s="17">
        <v>9071991</v>
      </c>
    </row>
    <row r="15" spans="1:10" x14ac:dyDescent="0.35">
      <c r="A15" s="13"/>
      <c r="B15" s="14"/>
      <c r="C15" s="14"/>
      <c r="D15" s="13" t="s">
        <v>10</v>
      </c>
      <c r="E15" s="15" t="s">
        <v>53</v>
      </c>
      <c r="F15" s="16">
        <v>45435</v>
      </c>
      <c r="G15" s="17">
        <v>269187</v>
      </c>
      <c r="H15" s="17">
        <v>48453.659999999996</v>
      </c>
      <c r="I15" s="17">
        <v>0</v>
      </c>
      <c r="J15" s="17">
        <v>317641</v>
      </c>
    </row>
    <row r="16" spans="1:10" x14ac:dyDescent="0.35">
      <c r="A16" s="13">
        <v>5</v>
      </c>
      <c r="B16" s="14" t="s">
        <v>54</v>
      </c>
      <c r="C16" s="14">
        <v>604.79999999999995</v>
      </c>
      <c r="D16" s="21" t="s">
        <v>10</v>
      </c>
      <c r="E16" s="15" t="s">
        <v>55</v>
      </c>
      <c r="F16" s="16">
        <v>45370</v>
      </c>
      <c r="G16" s="17">
        <v>427040</v>
      </c>
      <c r="H16" s="17">
        <v>76867.199999999997</v>
      </c>
      <c r="I16" s="17">
        <v>504</v>
      </c>
      <c r="J16" s="17">
        <v>504411</v>
      </c>
    </row>
    <row r="17" spans="1:10" x14ac:dyDescent="0.35">
      <c r="A17" s="13"/>
      <c r="B17" s="14"/>
      <c r="C17" s="14"/>
      <c r="D17" s="21"/>
      <c r="E17" s="15" t="s">
        <v>56</v>
      </c>
      <c r="F17" s="16">
        <v>45434</v>
      </c>
      <c r="G17" s="17">
        <v>469455</v>
      </c>
      <c r="H17" s="17">
        <v>84501.9</v>
      </c>
      <c r="I17" s="17">
        <v>0</v>
      </c>
      <c r="J17" s="17">
        <v>553957</v>
      </c>
    </row>
    <row r="18" spans="1:10" ht="26.5" customHeight="1" x14ac:dyDescent="0.35">
      <c r="A18" s="13">
        <v>6</v>
      </c>
      <c r="B18" s="14" t="s">
        <v>57</v>
      </c>
      <c r="C18" s="14">
        <v>97.2</v>
      </c>
      <c r="D18" s="22" t="s">
        <v>8</v>
      </c>
      <c r="E18" s="15" t="s">
        <v>58</v>
      </c>
      <c r="F18" s="16">
        <v>45382</v>
      </c>
      <c r="G18" s="17">
        <v>1968300</v>
      </c>
      <c r="H18" s="17">
        <v>236196</v>
      </c>
      <c r="I18" s="17">
        <v>2204</v>
      </c>
      <c r="J18" s="17">
        <v>2206700</v>
      </c>
    </row>
    <row r="19" spans="1:10" x14ac:dyDescent="0.35">
      <c r="A19" s="13"/>
      <c r="B19" s="14"/>
      <c r="C19" s="14"/>
      <c r="D19" s="24" t="s">
        <v>10</v>
      </c>
      <c r="E19" s="15" t="s">
        <v>59</v>
      </c>
      <c r="F19" s="16">
        <v>45360</v>
      </c>
      <c r="G19" s="17">
        <v>142959</v>
      </c>
      <c r="H19" s="17">
        <v>25732.62</v>
      </c>
      <c r="I19" s="17">
        <v>169</v>
      </c>
      <c r="J19" s="17">
        <v>168861</v>
      </c>
    </row>
    <row r="20" spans="1:10" x14ac:dyDescent="0.35">
      <c r="A20" s="13"/>
      <c r="B20" s="14"/>
      <c r="C20" s="14"/>
      <c r="D20" s="24"/>
      <c r="E20" s="15" t="s">
        <v>60</v>
      </c>
      <c r="F20" s="16">
        <v>45433</v>
      </c>
      <c r="G20" s="17">
        <v>72778</v>
      </c>
      <c r="H20" s="17">
        <v>13100.039999999999</v>
      </c>
      <c r="I20" s="17">
        <v>0</v>
      </c>
      <c r="J20" s="17">
        <v>85878</v>
      </c>
    </row>
    <row r="21" spans="1:10" ht="26.5" customHeight="1" x14ac:dyDescent="0.35">
      <c r="A21" s="13">
        <v>7</v>
      </c>
      <c r="B21" s="14" t="s">
        <v>61</v>
      </c>
      <c r="C21" s="14">
        <v>604.79999999999995</v>
      </c>
      <c r="D21" s="24" t="s">
        <v>8</v>
      </c>
      <c r="E21" s="13" t="s">
        <v>63</v>
      </c>
      <c r="F21" s="16">
        <v>45380</v>
      </c>
      <c r="G21" s="19">
        <v>6123600</v>
      </c>
      <c r="H21" s="19">
        <v>734832</v>
      </c>
      <c r="I21" s="19">
        <v>6858</v>
      </c>
      <c r="J21" s="19">
        <v>6865290</v>
      </c>
    </row>
    <row r="22" spans="1:10" x14ac:dyDescent="0.35">
      <c r="A22" s="13"/>
      <c r="B22" s="14"/>
      <c r="C22" s="14"/>
      <c r="D22" s="24"/>
      <c r="E22" s="13" t="s">
        <v>64</v>
      </c>
      <c r="F22" s="16">
        <v>45381</v>
      </c>
      <c r="G22" s="19">
        <v>6123600</v>
      </c>
      <c r="H22" s="19">
        <v>734832</v>
      </c>
      <c r="I22" s="19">
        <v>6858</v>
      </c>
      <c r="J22" s="19">
        <v>6865290</v>
      </c>
    </row>
    <row r="23" spans="1:10" x14ac:dyDescent="0.35">
      <c r="A23" s="13"/>
      <c r="B23" s="14"/>
      <c r="C23" s="14"/>
      <c r="D23" s="22" t="s">
        <v>62</v>
      </c>
      <c r="E23" s="13" t="s">
        <v>65</v>
      </c>
      <c r="F23" s="16">
        <v>45443</v>
      </c>
      <c r="G23" s="19">
        <v>412478</v>
      </c>
      <c r="H23" s="19">
        <v>74246.039999999994</v>
      </c>
      <c r="I23" s="19">
        <v>0</v>
      </c>
      <c r="J23" s="19">
        <v>486724</v>
      </c>
    </row>
    <row r="24" spans="1:10" x14ac:dyDescent="0.35">
      <c r="A24" s="13">
        <v>8</v>
      </c>
      <c r="B24" s="14" t="s">
        <v>66</v>
      </c>
      <c r="C24" s="14">
        <v>486</v>
      </c>
      <c r="D24" s="13" t="s">
        <v>8</v>
      </c>
      <c r="E24" s="13" t="s">
        <v>67</v>
      </c>
      <c r="F24" s="16">
        <v>45379</v>
      </c>
      <c r="G24" s="19">
        <v>9841500</v>
      </c>
      <c r="H24" s="19">
        <v>1180980</v>
      </c>
      <c r="I24" s="19">
        <v>11022</v>
      </c>
      <c r="J24" s="19">
        <v>11033502</v>
      </c>
    </row>
    <row r="25" spans="1:10" x14ac:dyDescent="0.35">
      <c r="A25" s="13"/>
      <c r="B25" s="14"/>
      <c r="C25" s="14"/>
      <c r="D25" s="24" t="s">
        <v>62</v>
      </c>
      <c r="E25" s="13" t="s">
        <v>68</v>
      </c>
      <c r="F25" s="16">
        <v>45435</v>
      </c>
      <c r="G25" s="19">
        <v>320137</v>
      </c>
      <c r="H25" s="19">
        <v>57624.659999999996</v>
      </c>
      <c r="I25" s="19">
        <v>0</v>
      </c>
      <c r="J25" s="19">
        <v>377762</v>
      </c>
    </row>
    <row r="26" spans="1:10" x14ac:dyDescent="0.35">
      <c r="A26" s="13"/>
      <c r="B26" s="14"/>
      <c r="C26" s="14"/>
      <c r="D26" s="24"/>
      <c r="E26" s="13" t="s">
        <v>53</v>
      </c>
      <c r="F26" s="16">
        <v>45435</v>
      </c>
      <c r="G26" s="19">
        <v>269187</v>
      </c>
      <c r="H26" s="19">
        <v>48453.659999999996</v>
      </c>
      <c r="I26" s="19">
        <v>0</v>
      </c>
      <c r="J26" s="19">
        <v>317641</v>
      </c>
    </row>
    <row r="27" spans="1:10" x14ac:dyDescent="0.35">
      <c r="A27" s="13">
        <v>9</v>
      </c>
      <c r="B27" s="14" t="s">
        <v>69</v>
      </c>
      <c r="C27" s="14">
        <v>183.6</v>
      </c>
      <c r="D27" s="22" t="s">
        <v>8</v>
      </c>
      <c r="E27" s="15" t="s">
        <v>70</v>
      </c>
      <c r="F27" s="16">
        <v>45382</v>
      </c>
      <c r="G27" s="17">
        <v>3717900</v>
      </c>
      <c r="H27" s="17">
        <v>446148</v>
      </c>
      <c r="I27" s="17">
        <v>4164</v>
      </c>
      <c r="J27" s="17">
        <v>4168212</v>
      </c>
    </row>
    <row r="28" spans="1:10" x14ac:dyDescent="0.35">
      <c r="A28" s="13"/>
      <c r="B28" s="14"/>
      <c r="C28" s="14"/>
      <c r="D28" s="14" t="s">
        <v>62</v>
      </c>
      <c r="E28" s="13" t="s">
        <v>71</v>
      </c>
      <c r="F28" s="16">
        <v>45360</v>
      </c>
      <c r="G28" s="19">
        <v>151524</v>
      </c>
      <c r="H28" s="19">
        <v>27274.32</v>
      </c>
      <c r="I28" s="19">
        <v>179</v>
      </c>
      <c r="J28" s="19">
        <v>178977</v>
      </c>
    </row>
    <row r="29" spans="1:10" x14ac:dyDescent="0.35">
      <c r="A29" s="13"/>
      <c r="B29" s="14"/>
      <c r="C29" s="14"/>
      <c r="D29" s="14"/>
      <c r="E29" s="13" t="s">
        <v>72</v>
      </c>
      <c r="F29" s="16">
        <v>45433</v>
      </c>
      <c r="G29" s="19">
        <v>120357</v>
      </c>
      <c r="H29" s="19">
        <v>21664.26</v>
      </c>
      <c r="I29" s="19">
        <v>0</v>
      </c>
      <c r="J29" s="19">
        <v>142021</v>
      </c>
    </row>
    <row r="30" spans="1:10" x14ac:dyDescent="0.35">
      <c r="A30" s="13">
        <v>10</v>
      </c>
      <c r="B30" s="14" t="s">
        <v>73</v>
      </c>
      <c r="C30" s="14">
        <v>194.4</v>
      </c>
      <c r="D30" s="13" t="s">
        <v>8</v>
      </c>
      <c r="E30" s="15" t="s">
        <v>74</v>
      </c>
      <c r="F30" s="16">
        <v>45379</v>
      </c>
      <c r="G30" s="17">
        <v>3936600</v>
      </c>
      <c r="H30" s="17">
        <f t="shared" ref="H30" si="0">G30*12%</f>
        <v>472392</v>
      </c>
      <c r="I30" s="17">
        <f t="shared" ref="I30:I31" si="1">MROUND((SUM(G30:H30))*0.1%,1)</f>
        <v>4409</v>
      </c>
      <c r="J30" s="17">
        <f t="shared" ref="J30:J38" si="2">MROUND(G30+H30+I30,1)</f>
        <v>4413401</v>
      </c>
    </row>
    <row r="31" spans="1:10" x14ac:dyDescent="0.35">
      <c r="A31" s="13"/>
      <c r="B31" s="14"/>
      <c r="C31" s="14"/>
      <c r="D31" s="14" t="s">
        <v>62</v>
      </c>
      <c r="E31" s="15" t="s">
        <v>75</v>
      </c>
      <c r="F31" s="16">
        <v>45362</v>
      </c>
      <c r="G31" s="17">
        <v>168234</v>
      </c>
      <c r="H31" s="17">
        <f t="shared" ref="H31:H32" si="3">G31*18%</f>
        <v>30282.12</v>
      </c>
      <c r="I31" s="17">
        <f t="shared" si="1"/>
        <v>199</v>
      </c>
      <c r="J31" s="17">
        <f t="shared" si="2"/>
        <v>198715</v>
      </c>
    </row>
    <row r="32" spans="1:10" x14ac:dyDescent="0.35">
      <c r="A32" s="13"/>
      <c r="B32" s="14"/>
      <c r="C32" s="14"/>
      <c r="D32" s="14"/>
      <c r="E32" s="15" t="s">
        <v>76</v>
      </c>
      <c r="F32" s="16">
        <v>45440</v>
      </c>
      <c r="G32" s="17">
        <v>141450</v>
      </c>
      <c r="H32" s="17">
        <f t="shared" si="3"/>
        <v>25461</v>
      </c>
      <c r="I32" s="17">
        <v>0</v>
      </c>
      <c r="J32" s="17">
        <f t="shared" si="2"/>
        <v>166911</v>
      </c>
    </row>
    <row r="33" spans="1:10" x14ac:dyDescent="0.35">
      <c r="A33" s="13">
        <v>11</v>
      </c>
      <c r="B33" s="14" t="s">
        <v>77</v>
      </c>
      <c r="C33" s="14">
        <v>194.4</v>
      </c>
      <c r="D33" s="13" t="s">
        <v>8</v>
      </c>
      <c r="E33" s="15" t="s">
        <v>78</v>
      </c>
      <c r="F33" s="16">
        <v>45379</v>
      </c>
      <c r="G33" s="17">
        <v>3936600</v>
      </c>
      <c r="H33" s="17">
        <f t="shared" ref="H33" si="4">G33*12%</f>
        <v>472392</v>
      </c>
      <c r="I33" s="17">
        <f t="shared" ref="I33:I34" si="5">MROUND((SUM(G33:H33))*0.1%,1)</f>
        <v>4409</v>
      </c>
      <c r="J33" s="17">
        <f t="shared" si="2"/>
        <v>4413401</v>
      </c>
    </row>
    <row r="34" spans="1:10" x14ac:dyDescent="0.35">
      <c r="A34" s="13"/>
      <c r="B34" s="14"/>
      <c r="C34" s="14"/>
      <c r="D34" s="14" t="s">
        <v>62</v>
      </c>
      <c r="E34" s="15" t="s">
        <v>79</v>
      </c>
      <c r="F34" s="16">
        <v>45362</v>
      </c>
      <c r="G34" s="17">
        <v>171809</v>
      </c>
      <c r="H34" s="17">
        <f t="shared" ref="H34:H35" si="6">G34*18%</f>
        <v>30925.62</v>
      </c>
      <c r="I34" s="17">
        <f t="shared" si="5"/>
        <v>203</v>
      </c>
      <c r="J34" s="17">
        <f t="shared" si="2"/>
        <v>202938</v>
      </c>
    </row>
    <row r="35" spans="1:10" x14ac:dyDescent="0.35">
      <c r="A35" s="13"/>
      <c r="B35" s="14"/>
      <c r="C35" s="14"/>
      <c r="D35" s="14"/>
      <c r="E35" s="15" t="s">
        <v>80</v>
      </c>
      <c r="F35" s="16">
        <v>45440</v>
      </c>
      <c r="G35" s="17">
        <v>142556</v>
      </c>
      <c r="H35" s="17">
        <f t="shared" si="6"/>
        <v>25660.079999999998</v>
      </c>
      <c r="I35" s="17">
        <v>0</v>
      </c>
      <c r="J35" s="17">
        <f t="shared" si="2"/>
        <v>168216</v>
      </c>
    </row>
    <row r="36" spans="1:10" x14ac:dyDescent="0.35">
      <c r="A36" s="13">
        <v>12</v>
      </c>
      <c r="B36" s="14" t="s">
        <v>81</v>
      </c>
      <c r="C36" s="14">
        <v>194.4</v>
      </c>
      <c r="D36" s="13" t="s">
        <v>8</v>
      </c>
      <c r="E36" s="15" t="s">
        <v>82</v>
      </c>
      <c r="F36" s="16">
        <v>45379</v>
      </c>
      <c r="G36" s="17">
        <v>4155300</v>
      </c>
      <c r="H36" s="17">
        <f t="shared" ref="H36" si="7">G36*12%</f>
        <v>498636</v>
      </c>
      <c r="I36" s="17">
        <f t="shared" ref="I36" si="8">MROUND((SUM(G36:H36))*0.1%,1)</f>
        <v>4654</v>
      </c>
      <c r="J36" s="17">
        <f t="shared" si="2"/>
        <v>4658590</v>
      </c>
    </row>
    <row r="37" spans="1:10" x14ac:dyDescent="0.35">
      <c r="A37" s="13"/>
      <c r="B37" s="14"/>
      <c r="C37" s="14"/>
      <c r="D37" s="13" t="s">
        <v>62</v>
      </c>
      <c r="E37" s="15" t="s">
        <v>83</v>
      </c>
      <c r="F37" s="16">
        <v>45434</v>
      </c>
      <c r="G37" s="17">
        <v>157846</v>
      </c>
      <c r="H37" s="17">
        <f t="shared" ref="H37" si="9">G37*18%</f>
        <v>28412.28</v>
      </c>
      <c r="I37" s="17">
        <v>0</v>
      </c>
      <c r="J37" s="17">
        <f t="shared" si="2"/>
        <v>186258</v>
      </c>
    </row>
    <row r="38" spans="1:10" x14ac:dyDescent="0.35">
      <c r="A38" s="13">
        <v>13</v>
      </c>
      <c r="B38" s="13" t="s">
        <v>84</v>
      </c>
      <c r="C38" s="13">
        <v>604.79999999999995</v>
      </c>
      <c r="D38" s="13" t="s">
        <v>8</v>
      </c>
      <c r="E38" s="15" t="s">
        <v>85</v>
      </c>
      <c r="F38" s="16">
        <v>45381</v>
      </c>
      <c r="G38" s="17">
        <v>12247200</v>
      </c>
      <c r="H38" s="17">
        <v>1469664</v>
      </c>
      <c r="I38" s="17">
        <v>13717</v>
      </c>
      <c r="J38" s="17">
        <v>13730581</v>
      </c>
    </row>
    <row r="39" spans="1:10" ht="26.5" x14ac:dyDescent="0.35">
      <c r="A39" s="13">
        <v>14</v>
      </c>
      <c r="B39" s="13" t="s">
        <v>86</v>
      </c>
      <c r="C39" s="13">
        <v>200</v>
      </c>
      <c r="D39" s="13" t="s">
        <v>8</v>
      </c>
      <c r="E39" s="15" t="s">
        <v>87</v>
      </c>
      <c r="F39" s="16">
        <v>45382</v>
      </c>
      <c r="G39" s="17">
        <v>4050000</v>
      </c>
      <c r="H39" s="17">
        <v>486000</v>
      </c>
      <c r="I39" s="17">
        <v>4536</v>
      </c>
      <c r="J39" s="17">
        <v>4540536</v>
      </c>
    </row>
    <row r="40" spans="1:10" x14ac:dyDescent="0.35">
      <c r="A40" s="25" t="s">
        <v>35</v>
      </c>
      <c r="B40" s="26"/>
      <c r="C40" s="26"/>
      <c r="D40" s="26"/>
      <c r="E40" s="26"/>
      <c r="F40" s="27"/>
      <c r="G40" s="28">
        <f>SUM(G3:G39)</f>
        <v>264640651</v>
      </c>
      <c r="H40" s="28">
        <f>SUM(H3:H39)</f>
        <v>35750320.379999995</v>
      </c>
      <c r="I40" s="28">
        <f>SUM(I3:I39)</f>
        <v>292227</v>
      </c>
      <c r="J40" s="28">
        <f>SUM(J3:J39)</f>
        <v>300683198</v>
      </c>
    </row>
  </sheetData>
  <mergeCells count="39">
    <mergeCell ref="B36:B37"/>
    <mergeCell ref="C36:C37"/>
    <mergeCell ref="A40:F40"/>
    <mergeCell ref="B27:B29"/>
    <mergeCell ref="C27:C29"/>
    <mergeCell ref="B30:B32"/>
    <mergeCell ref="C30:C32"/>
    <mergeCell ref="B33:B35"/>
    <mergeCell ref="C33:C35"/>
    <mergeCell ref="B18:B20"/>
    <mergeCell ref="C18:C20"/>
    <mergeCell ref="B21:B23"/>
    <mergeCell ref="C21:C23"/>
    <mergeCell ref="B24:B26"/>
    <mergeCell ref="C24:C26"/>
    <mergeCell ref="B12:B13"/>
    <mergeCell ref="C12:C13"/>
    <mergeCell ref="B14:B15"/>
    <mergeCell ref="C14:C15"/>
    <mergeCell ref="B16:B17"/>
    <mergeCell ref="C16:C17"/>
    <mergeCell ref="D10:D11"/>
    <mergeCell ref="A1:J1"/>
    <mergeCell ref="D16:D17"/>
    <mergeCell ref="D34:D35"/>
    <mergeCell ref="D31:D32"/>
    <mergeCell ref="D28:D29"/>
    <mergeCell ref="D25:D26"/>
    <mergeCell ref="D21:D22"/>
    <mergeCell ref="D19:D20"/>
    <mergeCell ref="B3:B7"/>
    <mergeCell ref="D3:D4"/>
    <mergeCell ref="E5:E7"/>
    <mergeCell ref="F5:F7"/>
    <mergeCell ref="I5:I7"/>
    <mergeCell ref="J5:J7"/>
    <mergeCell ref="C3:C7"/>
    <mergeCell ref="B8:B11"/>
    <mergeCell ref="C8:C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SOLUXE</vt:lpstr>
      <vt:lpstr>TRUERE SPV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2024-06-22T10:06:44Z</dcterms:created>
  <dcterms:modified xsi:type="dcterms:W3CDTF">2024-06-22T11:27:49Z</dcterms:modified>
</cp:coreProperties>
</file>